
<file path=[Content_Types].xml><?xml version="1.0" encoding="utf-8"?>
<Types xmlns="http://schemas.openxmlformats.org/package/2006/content-types">
  <Default Extension="png" ContentType="image/png"/>
  <Default Extension="jpeg" ContentType="image/jpeg"/>
  <Default Extension="JPG" ContentType="image/.jpg"/>
  <Default Extension="wmf" ContentType="image/x-wmf"/>
  <Default Extension="gif" ContentType="image/gif"/>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xml" ContentType="application/vnd.openxmlformats-officedocument.drawing+xml"/>
  <Override PartName="/xl/drawings/drawing20.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media/image67.webp" ContentType="image/webp"/>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00" tabRatio="900" activeTab="7"/>
  </bookViews>
  <sheets>
    <sheet name="CU " sheetId="2" r:id="rId1"/>
    <sheet name="quickool " sheetId="66" r:id="rId2"/>
    <sheet name="wefoam" sheetId="67" r:id="rId3"/>
    <sheet name="RACK" sheetId="68" r:id="rId4"/>
    <sheet name="Weiguang" sheetId="54" r:id="rId5"/>
    <sheet name="ZIEHL" sheetId="44" r:id="rId6"/>
    <sheet name="QC" sheetId="57" r:id="rId7"/>
    <sheet name="Heat plate" sheetId="48" r:id="rId8"/>
    <sheet name="BITZER" sheetId="25" r:id="rId9"/>
    <sheet name="REFCOMP" sheetId="64" r:id="rId10"/>
    <sheet name="WELZER" sheetId="27" r:id="rId11"/>
    <sheet name="RECOND COMP" sheetId="30" r:id="rId12"/>
    <sheet name="ALL NEW COMP" sheetId="23" r:id="rId13"/>
    <sheet name="Small comp" sheetId="59" r:id="rId14"/>
    <sheet name="Switch board" sheetId="55" r:id="rId15"/>
    <sheet name="FLAKE ICE" sheetId="26" r:id="rId16"/>
    <sheet name="ALUMINIUM PLATE" sheetId="63" r:id="rId17"/>
    <sheet name="danfoss,sagi" sheetId="41" r:id="rId18"/>
    <sheet name="VALVE" sheetId="61" r:id="rId19"/>
    <sheet name="Oil separator" sheetId="43" r:id="rId20"/>
    <sheet name="HUB" sheetId="65" r:id="rId21"/>
    <sheet name="fitting" sheetId="62" r:id="rId22"/>
  </sheets>
  <externalReferences>
    <externalReference r:id="rId23"/>
    <externalReference r:id="rId2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4F4D5FD4221844B3BAC4C5FCB86F69E3" descr="907a87c88973036d11d63d5679eb399"/>
        <xdr:cNvPicPr>
          <a:picLocks noChangeAspect="1"/>
        </xdr:cNvPicPr>
      </xdr:nvPicPr>
      <xdr:blipFill>
        <a:blip r:embed="rId1"/>
        <a:stretch>
          <a:fillRect/>
        </a:stretch>
      </xdr:blipFill>
      <xdr:spPr>
        <a:xfrm>
          <a:off x="3429000" y="58420"/>
          <a:ext cx="7543800" cy="10058400"/>
        </a:xfrm>
        <a:prstGeom prst="rect">
          <a:avLst/>
        </a:prstGeom>
      </xdr:spPr>
    </xdr:pic>
  </etc:cellImage>
  <etc:cellImage>
    <xdr:pic>
      <xdr:nvPicPr>
        <xdr:cNvPr id="10" name="ID_6FC152D1CE6B42CB8D590A2DA910557B" descr="f07743e2338377f7501a6a66d80f643"/>
        <xdr:cNvPicPr>
          <a:picLocks noChangeAspect="1"/>
        </xdr:cNvPicPr>
      </xdr:nvPicPr>
      <xdr:blipFill>
        <a:blip r:embed="rId2"/>
        <a:stretch>
          <a:fillRect/>
        </a:stretch>
      </xdr:blipFill>
      <xdr:spPr>
        <a:xfrm>
          <a:off x="3519805" y="5210810"/>
          <a:ext cx="2035175" cy="1475740"/>
        </a:xfrm>
        <a:prstGeom prst="rect">
          <a:avLst/>
        </a:prstGeom>
      </xdr:spPr>
    </xdr:pic>
  </etc:cellImage>
  <etc:cellImage>
    <xdr:pic>
      <xdr:nvPicPr>
        <xdr:cNvPr id="9" name="ID_5B50BE1DB98C4567993D6A5F26792F33" descr="f4cb00343412bdea011aa6a07fceb38"/>
        <xdr:cNvPicPr>
          <a:picLocks noChangeAspect="1"/>
        </xdr:cNvPicPr>
      </xdr:nvPicPr>
      <xdr:blipFill>
        <a:blip r:embed="rId3"/>
        <a:stretch>
          <a:fillRect/>
        </a:stretch>
      </xdr:blipFill>
      <xdr:spPr>
        <a:xfrm>
          <a:off x="3848100" y="1009650"/>
          <a:ext cx="3702050" cy="2772410"/>
        </a:xfrm>
        <a:prstGeom prst="rect">
          <a:avLst/>
        </a:prstGeom>
      </xdr:spPr>
    </xdr:pic>
  </etc:cellImage>
  <etc:cellImage>
    <xdr:pic>
      <xdr:nvPicPr>
        <xdr:cNvPr id="3" name="ID_26C9986488344784A3A12DBC0C0B5F4D"/>
        <xdr:cNvPicPr>
          <a:picLocks noChangeAspect="1"/>
        </xdr:cNvPicPr>
      </xdr:nvPicPr>
      <xdr:blipFill>
        <a:blip r:embed="rId4"/>
        <a:stretch>
          <a:fillRect/>
        </a:stretch>
      </xdr:blipFill>
      <xdr:spPr>
        <a:xfrm>
          <a:off x="7075805" y="2026285"/>
          <a:ext cx="1557655" cy="1614805"/>
        </a:xfrm>
        <a:prstGeom prst="rect">
          <a:avLst/>
        </a:prstGeom>
        <a:noFill/>
        <a:ln w="9525">
          <a:noFill/>
        </a:ln>
      </xdr:spPr>
    </xdr:pic>
  </etc:cellImage>
  <etc:cellImage>
    <xdr:pic>
      <xdr:nvPicPr>
        <xdr:cNvPr id="8" name="ID_65FA1E08635043859F11F6AEACBF64C9" descr="1fe750fa51ac68289dee8f7a89f8448"/>
        <xdr:cNvPicPr>
          <a:picLocks noChangeAspect="1"/>
        </xdr:cNvPicPr>
      </xdr:nvPicPr>
      <xdr:blipFill>
        <a:blip r:embed="rId5"/>
        <a:stretch>
          <a:fillRect/>
        </a:stretch>
      </xdr:blipFill>
      <xdr:spPr>
        <a:xfrm>
          <a:off x="3613150" y="4366260"/>
          <a:ext cx="4438650" cy="3511550"/>
        </a:xfrm>
        <a:prstGeom prst="rect">
          <a:avLst/>
        </a:prstGeom>
      </xdr:spPr>
    </xdr:pic>
  </etc:cellImage>
  <etc:cellImage>
    <xdr:pic>
      <xdr:nvPicPr>
        <xdr:cNvPr id="4" name="ID_0E87DF8BB7EC46E5880226BA3CE7A3E0" descr="e4bccd889d8ef07b86e627e5699582e"/>
        <xdr:cNvPicPr>
          <a:picLocks noChangeAspect="1"/>
        </xdr:cNvPicPr>
      </xdr:nvPicPr>
      <xdr:blipFill>
        <a:blip r:embed="rId6"/>
        <a:stretch>
          <a:fillRect/>
        </a:stretch>
      </xdr:blipFill>
      <xdr:spPr>
        <a:xfrm>
          <a:off x="3536950" y="1409700"/>
          <a:ext cx="2717800" cy="1606550"/>
        </a:xfrm>
        <a:prstGeom prst="rect">
          <a:avLst/>
        </a:prstGeom>
      </xdr:spPr>
    </xdr:pic>
  </etc:cellImage>
</etc:cellImages>
</file>

<file path=xl/sharedStrings.xml><?xml version="1.0" encoding="utf-8"?>
<sst xmlns="http://schemas.openxmlformats.org/spreadsheetml/2006/main" count="1123" uniqueCount="770">
  <si>
    <t>WELLER AIR-COND PARTS ENTERPRISE SDN BHD (613386-K)</t>
  </si>
  <si>
    <t>PIC</t>
  </si>
  <si>
    <t>9FPI INLET GROOVE FIN CONDENSER COIL COMPLETE SET  C/W AXIAL FAN SETS, RECEIVER TANK &amp; IRON BASE</t>
  </si>
  <si>
    <t xml:space="preserve">IRON BASE </t>
  </si>
  <si>
    <t>IRON BRACKET</t>
  </si>
  <si>
    <t>HORIZONTAL TYPE RECEIVER TANK</t>
  </si>
  <si>
    <t>Airmender receiver tank flare type</t>
  </si>
  <si>
    <t>Receiver tank welding type</t>
  </si>
  <si>
    <t>VERTICAL TYPE RECEIVER TANK</t>
  </si>
  <si>
    <t>WATER COOLED CONDENSER</t>
  </si>
  <si>
    <t xml:space="preserve">COMERCIAL REFRIGERATOR CONDENSER COIL </t>
  </si>
  <si>
    <t>Aquarium chiller condenser set</t>
  </si>
  <si>
    <t>Condenser set c/w metal casing like aircond unit</t>
  </si>
  <si>
    <t xml:space="preserve">Top flow fan condenser set c/w metal casing like aircond unit </t>
  </si>
  <si>
    <t>Ceiling type evaporator use for comercial refrigerator  - 25'C ~ 0'C</t>
  </si>
  <si>
    <t>(A 86.6mm,B 50mm) ,(C 108mm OLD MODEL)</t>
  </si>
  <si>
    <t>new model uc heater</t>
  </si>
  <si>
    <t xml:space="preserve"> COOLING COIL C/W DRAIN PAN      ( 有水盘 )</t>
  </si>
  <si>
    <t>COOLING COIL        ( 无水盘 )</t>
  </si>
  <si>
    <t>blast coil</t>
  </si>
  <si>
    <t>Outdoor bracket</t>
  </si>
  <si>
    <t>wall plug</t>
  </si>
  <si>
    <t>WC condenser set for aquarium water chiller and hermertic cond unit</t>
  </si>
  <si>
    <t>Lcu condenser set cw metal casing and Heavy duty fan sets</t>
  </si>
  <si>
    <t>ice cube condenser</t>
  </si>
  <si>
    <t>WELLER AIR-COND PARTS ENTERPRISE SDN BHD (613386-K)   www.weller.com.my</t>
  </si>
  <si>
    <t xml:space="preserve">No. 9, Jalan Kuari, Kampung Cheras Baru, 56100 Kuala Lumpur. </t>
  </si>
  <si>
    <t xml:space="preserve">Tel: 03-42800331   Fax: 03-42953202  H/P:016-6666331   </t>
  </si>
  <si>
    <t>TO :OUR VALUE DEALER</t>
  </si>
  <si>
    <t>FROM:LEONG</t>
  </si>
  <si>
    <t>USD RATE :</t>
  </si>
  <si>
    <t>Dimension</t>
  </si>
  <si>
    <t>System</t>
  </si>
  <si>
    <t>Piping system -18c ~ 0c</t>
  </si>
  <si>
    <t>Chiller 0 ~ 5c blower system</t>
  </si>
  <si>
    <t>Frezzer 0c ~ -10c blower system</t>
  </si>
  <si>
    <t>Frezzer -10c ~ -25c blower system</t>
  </si>
  <si>
    <t>Frezzer -25c ~ -10c blower system</t>
  </si>
  <si>
    <t>pic</t>
  </si>
  <si>
    <t>Item code</t>
  </si>
  <si>
    <t>DESC.</t>
  </si>
  <si>
    <r>
      <rPr>
        <i/>
        <sz val="8"/>
        <color theme="1"/>
        <rFont val="Arial"/>
        <charset val="134"/>
      </rPr>
      <t xml:space="preserve">Weight </t>
    </r>
    <r>
      <rPr>
        <i/>
        <sz val="8"/>
        <color theme="1"/>
        <rFont val="SimSun"/>
        <charset val="134"/>
      </rPr>
      <t>（</t>
    </r>
    <r>
      <rPr>
        <i/>
        <sz val="8"/>
        <color theme="1"/>
        <rFont val="Arial"/>
        <charset val="134"/>
      </rPr>
      <t>kg</t>
    </r>
    <r>
      <rPr>
        <i/>
        <sz val="8"/>
        <color theme="1"/>
        <rFont val="SimSun"/>
        <charset val="134"/>
      </rPr>
      <t>）</t>
    </r>
  </si>
  <si>
    <t>lgths</t>
  </si>
  <si>
    <t>quantity</t>
  </si>
  <si>
    <t>total weight</t>
  </si>
  <si>
    <t>RM</t>
  </si>
  <si>
    <t>total rm</t>
  </si>
  <si>
    <t>PICTURE</t>
  </si>
  <si>
    <t>QTY-PCS</t>
  </si>
  <si>
    <t>T-weight-KG</t>
  </si>
  <si>
    <t>REORDER LEVEL</t>
  </si>
  <si>
    <t>REORDER QTY</t>
  </si>
  <si>
    <t>RAC001</t>
  </si>
  <si>
    <r>
      <rPr>
        <i/>
        <sz val="8"/>
        <color theme="1"/>
        <rFont val="Arial"/>
        <charset val="134"/>
      </rPr>
      <t xml:space="preserve">upright Post
</t>
    </r>
    <r>
      <rPr>
        <i/>
        <sz val="8"/>
        <color theme="1"/>
        <rFont val="SimSun"/>
        <charset val="134"/>
      </rPr>
      <t>立柱</t>
    </r>
    <r>
      <rPr>
        <i/>
        <sz val="8"/>
        <color theme="1"/>
        <rFont val="Arial"/>
        <charset val="134"/>
      </rPr>
      <t xml:space="preserve">
</t>
    </r>
  </si>
  <si>
    <t>11000*900*100*70*2.0</t>
  </si>
  <si>
    <t>RAC002</t>
  </si>
  <si>
    <t>Foot plate</t>
  </si>
  <si>
    <t>120*120</t>
  </si>
  <si>
    <t>RAC003</t>
  </si>
  <si>
    <r>
      <rPr>
        <i/>
        <sz val="8"/>
        <rFont val="宋体"/>
        <charset val="134"/>
      </rPr>
      <t>横</t>
    </r>
    <r>
      <rPr>
        <i/>
        <sz val="8"/>
        <rFont val="Arial"/>
        <charset val="134"/>
      </rPr>
      <t xml:space="preserve"> </t>
    </r>
    <r>
      <rPr>
        <i/>
        <sz val="8"/>
        <rFont val="宋体"/>
        <charset val="134"/>
      </rPr>
      <t>支</t>
    </r>
    <r>
      <rPr>
        <i/>
        <sz val="8"/>
        <rFont val="Arial"/>
        <charset val="134"/>
      </rPr>
      <t xml:space="preserve">
Bracing</t>
    </r>
  </si>
  <si>
    <r>
      <rPr>
        <i/>
        <sz val="8"/>
        <rFont val="Arial"/>
        <charset val="134"/>
      </rPr>
      <t>40*25*1.5 C</t>
    </r>
    <r>
      <rPr>
        <i/>
        <sz val="8"/>
        <rFont val="宋体"/>
        <charset val="134"/>
      </rPr>
      <t>型</t>
    </r>
    <r>
      <rPr>
        <i/>
        <sz val="8"/>
        <rFont val="Arial"/>
        <charset val="134"/>
      </rPr>
      <t>*828</t>
    </r>
  </si>
  <si>
    <t>RAC004</t>
  </si>
  <si>
    <r>
      <rPr>
        <i/>
        <sz val="8"/>
        <rFont val="宋体"/>
        <charset val="134"/>
      </rPr>
      <t>斜</t>
    </r>
    <r>
      <rPr>
        <i/>
        <sz val="8"/>
        <rFont val="Arial"/>
        <charset val="134"/>
      </rPr>
      <t xml:space="preserve"> </t>
    </r>
    <r>
      <rPr>
        <i/>
        <sz val="8"/>
        <rFont val="宋体"/>
        <charset val="134"/>
      </rPr>
      <t>支</t>
    </r>
    <r>
      <rPr>
        <i/>
        <sz val="8"/>
        <rFont val="Arial"/>
        <charset val="134"/>
      </rPr>
      <t xml:space="preserve">
Bracing</t>
    </r>
  </si>
  <si>
    <r>
      <rPr>
        <i/>
        <sz val="8"/>
        <rFont val="Arial"/>
        <charset val="134"/>
      </rPr>
      <t>40*25*1.5 C</t>
    </r>
    <r>
      <rPr>
        <i/>
        <sz val="8"/>
        <rFont val="宋体"/>
        <charset val="134"/>
      </rPr>
      <t>型</t>
    </r>
    <r>
      <rPr>
        <i/>
        <sz val="8"/>
        <rFont val="Arial"/>
        <charset val="134"/>
      </rPr>
      <t>*1030</t>
    </r>
  </si>
  <si>
    <t>RAC005</t>
  </si>
  <si>
    <t xml:space="preserve">Upright Post
Set
</t>
  </si>
  <si>
    <t>612.6mm(230mm)</t>
  </si>
  <si>
    <t>RAC006</t>
  </si>
  <si>
    <r>
      <rPr>
        <i/>
        <sz val="8"/>
        <color theme="1"/>
        <rFont val="Arial"/>
        <charset val="134"/>
      </rPr>
      <t xml:space="preserve">Beam
</t>
    </r>
    <r>
      <rPr>
        <i/>
        <sz val="8"/>
        <color theme="1"/>
        <rFont val="SimSun"/>
        <charset val="134"/>
      </rPr>
      <t>横梁</t>
    </r>
  </si>
  <si>
    <t>2700*120*45*1.5</t>
  </si>
  <si>
    <t>RAC007</t>
  </si>
  <si>
    <t>2460*100*45*1.5</t>
  </si>
  <si>
    <t>RAC008</t>
  </si>
  <si>
    <r>
      <rPr>
        <i/>
        <sz val="8"/>
        <color theme="1"/>
        <rFont val="Arial"/>
        <charset val="134"/>
      </rPr>
      <t xml:space="preserve">row spacer
</t>
    </r>
    <r>
      <rPr>
        <i/>
        <sz val="8"/>
        <color theme="1"/>
        <rFont val="SimSun"/>
        <charset val="134"/>
      </rPr>
      <t>连接杆</t>
    </r>
  </si>
  <si>
    <t>250*60*40</t>
  </si>
  <si>
    <t>2m height install 1pcs</t>
  </si>
  <si>
    <t>RAC009</t>
  </si>
  <si>
    <r>
      <rPr>
        <i/>
        <sz val="8"/>
        <color theme="1"/>
        <rFont val="Arial"/>
        <charset val="134"/>
      </rPr>
      <t>Post guard
U</t>
    </r>
    <r>
      <rPr>
        <i/>
        <sz val="8"/>
        <color theme="1"/>
        <rFont val="SimSun"/>
        <charset val="134"/>
      </rPr>
      <t>型防撞柱</t>
    </r>
  </si>
  <si>
    <t>H300</t>
  </si>
  <si>
    <t>RAC010</t>
  </si>
  <si>
    <r>
      <rPr>
        <i/>
        <sz val="8"/>
        <color theme="1"/>
        <rFont val="Arial"/>
        <charset val="134"/>
      </rPr>
      <t xml:space="preserve">Pallet support
</t>
    </r>
    <r>
      <rPr>
        <i/>
        <sz val="8"/>
        <color theme="1"/>
        <rFont val="SimSun"/>
        <charset val="134"/>
      </rPr>
      <t>支撑梁</t>
    </r>
  </si>
  <si>
    <t>900*60*40</t>
  </si>
  <si>
    <t>4pcs per rack</t>
  </si>
  <si>
    <t>RAC011</t>
  </si>
  <si>
    <r>
      <rPr>
        <i/>
        <sz val="8"/>
        <color theme="1"/>
        <rFont val="Arial"/>
        <charset val="134"/>
      </rPr>
      <t xml:space="preserve">Crash barrier
</t>
    </r>
    <r>
      <rPr>
        <i/>
        <sz val="8"/>
        <color theme="1"/>
        <rFont val="SimSun"/>
        <charset val="134"/>
      </rPr>
      <t>防撞栏</t>
    </r>
  </si>
  <si>
    <t>L2050*H500</t>
  </si>
  <si>
    <t>RAC012</t>
  </si>
  <si>
    <t>L900*H500</t>
  </si>
  <si>
    <t>2ton above-rm800/ton ,install wood slab -rm500/ton</t>
  </si>
  <si>
    <t>Total:KG</t>
  </si>
  <si>
    <t>below 2ton -rm1200-rm1500/ton</t>
  </si>
  <si>
    <t>PRICE WILL UPDATE OR CHANGE EVERYWEEK DUE TO THE DATE</t>
  </si>
  <si>
    <t>DECRIPTION</t>
  </si>
  <si>
    <t>WEIGUANG AXIAL FAN SETS 1PH &amp; 3PH (230V , 380V ~ 415V)</t>
  </si>
  <si>
    <t>WEIGUANG heavy duty fan sets 1PH &amp; 3PH (230V , 380V ~ 415V)</t>
  </si>
  <si>
    <t>WEIGUANG heavy duty fan sets 1PH &amp; 3PH (230V , 380V ~ 415V)S/Steel fan blade &amp; guard</t>
  </si>
  <si>
    <t>WEIGUANG end plate TYPE  FAN SETS 1PH &amp; 3PH (230V , 380V ~ 415V)</t>
  </si>
  <si>
    <t>AIR DIRECTOR</t>
  </si>
  <si>
    <t>BEARING TYPE</t>
  </si>
  <si>
    <t>SHADED POLE MOTOR</t>
  </si>
  <si>
    <t>RING</t>
  </si>
  <si>
    <t>FAN GUARD</t>
  </si>
  <si>
    <t>FAN BLADE</t>
  </si>
  <si>
    <t>Video Fan (Sleeve (Bearing type)</t>
  </si>
  <si>
    <t>Video Fan (Bearing type)</t>
  </si>
  <si>
    <t>Shaded pole motor c/w 124mm fan blade</t>
  </si>
  <si>
    <t>PRICE VALID : For intend order only and ex-factory at K.L  price</t>
  </si>
  <si>
    <t xml:space="preserve">*PRICE WILL BE CHANGE ON THE FINAL PAYMENT DUE TO THE CURRENCY RATE </t>
  </si>
  <si>
    <t xml:space="preserve">*PLEASE EMAIL OR FAX OVER THE BANK IN SLIP </t>
  </si>
  <si>
    <t>BANK ACC :HONG LEONG BANK BHD  36600016285 ,  PUBLIC BANK BHD  3119617816</t>
  </si>
  <si>
    <t>BENEFICIARY :WELLER AIR-COND PARTS ENTERPRICE SDN BHD</t>
  </si>
  <si>
    <t>ITEM CODE</t>
  </si>
  <si>
    <t>GUARANTEE GENUINE GERMANY FAN SETS</t>
  </si>
  <si>
    <t>PH &amp; Voltage</t>
  </si>
  <si>
    <t>BRAND</t>
  </si>
  <si>
    <t>1Pallet quantity</t>
  </si>
  <si>
    <t>Ziehhlabegg</t>
  </si>
  <si>
    <t xml:space="preserve">EBM </t>
  </si>
  <si>
    <t>PRICE VALID : Ex-factory at K.L  price</t>
  </si>
  <si>
    <t>COMPUTER PRINT GENERATE ONLY</t>
  </si>
  <si>
    <t>NEW QC UNIT BLOWER (FREEZER) MODEL</t>
  </si>
  <si>
    <t>COMPRESSOR TO MATCH</t>
  </si>
  <si>
    <t>FREEZER - 5'C ~ - 25'C ( 7mm ~ 9mm  Fin Spacing)  Unit blower with EBM / AXIAL FAN SETS</t>
  </si>
  <si>
    <t>CHILLER +15'C ~ 0'C  ( 6mm  Fin Spacing)  Unit blower with EBM / AXIAL FAN SETS W/O HEATER</t>
  </si>
  <si>
    <t>Blast frezzer -5'C ~-40'C (9/18mm Fin Spacing)EBM fan sets, water defrost available,hot gas defrost and heater defrost available</t>
  </si>
  <si>
    <t xml:space="preserve"> +0'C ~- 8'C  (6mm  Fin Spacing) usage for processing empty room with heater defrost c/w Axial fan sets </t>
  </si>
  <si>
    <t xml:space="preserve"> +0'C ~-8'C  (6mm  Fin Spacing) usage for processing empty room with heater defrost c/w Axial fan sets  6pole</t>
  </si>
  <si>
    <t>FREEZER - 5'C ~ - 25'C ( 6mm  Fin Spacing)  Unit blower with AXIAL FAN SETS</t>
  </si>
  <si>
    <t>Orifice no</t>
  </si>
  <si>
    <t>TX,TS rated capacity in ton</t>
  </si>
  <si>
    <t>R22</t>
  </si>
  <si>
    <t>R404A,507</t>
  </si>
  <si>
    <t>R407C</t>
  </si>
  <si>
    <t>TEX5,TES5 rated capacity in ton</t>
  </si>
  <si>
    <t>tes12 (5)</t>
  </si>
  <si>
    <t>tes12 (6)</t>
  </si>
  <si>
    <t>COMPRESSOR MODEL</t>
  </si>
  <si>
    <t>HP</t>
  </si>
  <si>
    <t>C/W Condenser sets</t>
  </si>
  <si>
    <t>HEAT PLATE EXCHANGER FOR WATER CHILLER 0.75HP TILL 300HP</t>
  </si>
  <si>
    <t>JT95GABY1L</t>
  </si>
  <si>
    <t>Daikin Scroll Comp 3ph</t>
  </si>
  <si>
    <t>JT125GABY1L</t>
  </si>
  <si>
    <t>JT160GABY1L</t>
  </si>
  <si>
    <t>C-SB453H8A</t>
  </si>
  <si>
    <t>Sanyo Scroll</t>
  </si>
  <si>
    <t>HLM081T4LC6</t>
  </si>
  <si>
    <t>Danfoss Scroll</t>
  </si>
  <si>
    <t>ZB58KQE-TFD</t>
  </si>
  <si>
    <t>Copeland scroll</t>
  </si>
  <si>
    <t>SM124A4ALB</t>
  </si>
  <si>
    <t>SM147A4ALB</t>
  </si>
  <si>
    <t>SM185S4CC</t>
  </si>
  <si>
    <t>SY240A4ABB</t>
  </si>
  <si>
    <t>06EA265</t>
  </si>
  <si>
    <t>CARRIER RECOND COMP</t>
  </si>
  <si>
    <t>06EA275</t>
  </si>
  <si>
    <t>06EA199</t>
  </si>
  <si>
    <t>06EA299</t>
  </si>
  <si>
    <t>6F-50.2</t>
  </si>
  <si>
    <t>Bitzer recond</t>
  </si>
  <si>
    <t>CHILLER BARREL EVAPORATING AT 2C</t>
  </si>
  <si>
    <t>TITANIUM BARREL (18c)</t>
  </si>
  <si>
    <t>TITANIUM COIL (18c)</t>
  </si>
  <si>
    <t>TITANIUM BARREL SMALL BODY (18c)</t>
  </si>
  <si>
    <t>TITANIUM CHILLER BARREL (2c) pvc casing for marine water</t>
  </si>
  <si>
    <t>MLZ058T4LC9</t>
  </si>
  <si>
    <t>TITANIUM  CHILLER BARREL S/STEEL CASING 2c</t>
  </si>
  <si>
    <t>Tube in tube condenser (copper)</t>
  </si>
  <si>
    <t>ICE MACHINE HEAT EXCHANGER</t>
  </si>
  <si>
    <t>Description</t>
  </si>
  <si>
    <t>Power (hp)</t>
  </si>
  <si>
    <t>Volt/Hz</t>
  </si>
  <si>
    <t>Max.F               (L/min)</t>
  </si>
  <si>
    <t>Inlet/Outlet</t>
  </si>
  <si>
    <t>Max.Head (m)</t>
  </si>
  <si>
    <t>Weight</t>
  </si>
  <si>
    <t>Picture</t>
  </si>
  <si>
    <r>
      <rPr>
        <i/>
        <sz val="8"/>
        <color indexed="8"/>
        <rFont val="Arial"/>
        <charset val="134"/>
      </rPr>
      <t xml:space="preserve">Centrifugal pumps                                 </t>
    </r>
    <r>
      <rPr>
        <i/>
        <sz val="8"/>
        <color rgb="FFFF0000"/>
        <rFont val="Arial"/>
        <charset val="134"/>
      </rPr>
      <t xml:space="preserve">    </t>
    </r>
    <r>
      <rPr>
        <i/>
        <sz val="8"/>
        <color indexed="8"/>
        <rFont val="Arial"/>
        <charset val="134"/>
      </rPr>
      <t xml:space="preserve">                       1.pump body:cast iron                 2.pump support:cast iron  3.motor housing:aluminum
</t>
    </r>
    <r>
      <rPr>
        <i/>
        <sz val="8"/>
        <color rgb="FFFF0000"/>
        <rFont val="Arial"/>
        <charset val="134"/>
      </rPr>
      <t>4.Impeller:Brass 
5.Shaft:AISI420 SS</t>
    </r>
    <r>
      <rPr>
        <i/>
        <sz val="8"/>
        <color indexed="8"/>
        <rFont val="Arial"/>
        <charset val="134"/>
      </rPr>
      <t xml:space="preserve">
6.Mechanical seal: Ceramic/ceramic
7.without plug.</t>
    </r>
  </si>
  <si>
    <t>1.5Hp</t>
  </si>
  <si>
    <t>220V~240V/50Hz</t>
  </si>
  <si>
    <t>2",2"</t>
  </si>
  <si>
    <t>N.W:22.5kg</t>
  </si>
  <si>
    <t>2Hp</t>
  </si>
  <si>
    <t>N.W:23.5kg</t>
  </si>
  <si>
    <t>3Hp</t>
  </si>
  <si>
    <t>N.W:28kg</t>
  </si>
  <si>
    <t>1Hp</t>
  </si>
  <si>
    <t>1 1/2",1 1/2"</t>
  </si>
  <si>
    <t>N.W:14.5kg</t>
  </si>
  <si>
    <t>N.W:15kg</t>
  </si>
  <si>
    <t>N.W:21.5kg</t>
  </si>
  <si>
    <r>
      <rPr>
        <i/>
        <sz val="8"/>
        <color indexed="8"/>
        <rFont val="Arial"/>
        <charset val="134"/>
      </rPr>
      <t xml:space="preserve">Centrifugal pumps                                                           1.pump body:cast iron                 2.pump support:cast iron  3.motor housing:aluminum
</t>
    </r>
    <r>
      <rPr>
        <i/>
        <sz val="8"/>
        <color rgb="FFFF0000"/>
        <rFont val="Arial"/>
        <charset val="134"/>
      </rPr>
      <t>4.Impeller:AISI304 SS 
5.Shaft:AISI420 SS</t>
    </r>
    <r>
      <rPr>
        <i/>
        <sz val="8"/>
        <color indexed="8"/>
        <rFont val="Arial"/>
        <charset val="134"/>
      </rPr>
      <t xml:space="preserve">
6.Mechanical seal: Ceramic/ceramic
7.without plug.</t>
    </r>
  </si>
  <si>
    <t>1 1/4",1"</t>
  </si>
  <si>
    <t>N.W:9.7kg</t>
  </si>
  <si>
    <t>N.W:16kg</t>
  </si>
  <si>
    <t>N.W:17.3kg</t>
  </si>
  <si>
    <r>
      <rPr>
        <i/>
        <sz val="8"/>
        <color rgb="FFFF0000"/>
        <rFont val="Arial"/>
        <charset val="134"/>
      </rPr>
      <t xml:space="preserve">Automatic control:   </t>
    </r>
    <r>
      <rPr>
        <i/>
        <sz val="8"/>
        <color indexed="8"/>
        <rFont val="Arial"/>
        <charset val="134"/>
      </rPr>
      <t xml:space="preserve">                                                        1.Electric switch used in water systems.
2.It starts the electric pump automatically after a pressure decrease(taps opening)and stops it when the fluid flow interrupts at the maximum pressure level of the electric pump(taps closed).
3.Completely replaced traditional pump control system composed of pressure switch,pressure tank and check valve,etc.
4.Stop the water pump in the case of water shortage.</t>
    </r>
  </si>
  <si>
    <t>1.5bar /2.2bar -10bar</t>
  </si>
  <si>
    <t>220V-240V 50Hz/60Hz</t>
  </si>
  <si>
    <t>G1"male</t>
  </si>
  <si>
    <t>380V~420V/50Hz</t>
  </si>
  <si>
    <t>216中型球阀 (Medium duty ball valve) all copper brass material</t>
  </si>
  <si>
    <t>1/2"</t>
  </si>
  <si>
    <t>3/4"</t>
  </si>
  <si>
    <t>1"</t>
  </si>
  <si>
    <t>216大型球阀 (Heavy duty ball valve) all copper brass material</t>
  </si>
  <si>
    <t>1 1/4"</t>
  </si>
  <si>
    <t>1 1/2"</t>
  </si>
  <si>
    <t>GASKET TYPE HEAT EXCHANGER</t>
  </si>
  <si>
    <t>TCU CONDENSER SET</t>
  </si>
  <si>
    <t>ACC OF REF</t>
  </si>
  <si>
    <t xml:space="preserve">GUANRANTEE ORIGINAL BITZER SEMI-HERMERTIC COMPRESSOR </t>
  </si>
  <si>
    <t>All danfoss acc filter drier,sight glass,hand valve,solenoid valve,hi-lo control,oil pressure gauge ,oil separator,suction accumulator,vibration hose and etc.</t>
  </si>
  <si>
    <t>LT - LOW TEMP COMPRESSOR , MT - MEDIUM TEMP COMPRESSOR</t>
  </si>
  <si>
    <t>ACCESSORIES : OPSS - OIL PRESSURE SWITCH , CH - CRANKCASE HEATER</t>
  </si>
  <si>
    <t xml:space="preserve">MODEL </t>
  </si>
  <si>
    <t>Equalvelant bitzer</t>
  </si>
  <si>
    <t>Accessories</t>
  </si>
  <si>
    <t>BTU AT 0C to -25C</t>
  </si>
  <si>
    <t>CU QC MODEL</t>
  </si>
  <si>
    <t>REFCOMP SEMI-HERMERTIC COMPRESSOR USE FOR R404A,R507,R22</t>
  </si>
  <si>
    <t>REFCOM SCREW LOW TEMP COMPRESSOR</t>
  </si>
  <si>
    <t>REFCOM SCREW HIGH TEMP COMPRESSOR</t>
  </si>
  <si>
    <t>LT - LOW TEMP   ,  MT - MEDIUM TEMP , LT-2 - LOW TEMP 2 STAGE</t>
  </si>
  <si>
    <t>ACCESSORIES : , CH - CRANKCASE HEATER,COMPRESSOR RELAY</t>
  </si>
  <si>
    <t xml:space="preserve">*PRICE WILL BE CHANGE  DUE TO THE CURRENCY RATE </t>
  </si>
  <si>
    <t>Accessories of refrigeration</t>
  </si>
  <si>
    <t>SANYO SEMI-HERMERTIC LOW TEMP  EVAPORATING -25C</t>
  </si>
  <si>
    <t>All danfoss acc filter drier,sight glass,hand valve,solenoid valve,hi-lo control,oil pressure gauge and etc.Only 10hp-15hp c/w oil pressure control</t>
  </si>
  <si>
    <t>CARRIER</t>
  </si>
  <si>
    <t>All danfoss acc filter drier,sight glass,hand valve,solenoid valve,hi-lo control,oil pressure gauge and etc.ALL CARRIER COMPRESSOR w/o oil pressure control</t>
  </si>
  <si>
    <t>7.5 / 10hp</t>
  </si>
  <si>
    <t>CARRIER RECOND</t>
  </si>
  <si>
    <t>10 / 12.5hp</t>
  </si>
  <si>
    <t>BITZER medium temperature semi-hermertic compressor 15c ~  0c</t>
  </si>
  <si>
    <t>All danfoss acc filter drier,sight glass,hand valve,solenoid valve,hi-lo control,oil pressure gauge and etc.2HP-6HP COMPRESSOR w/o oil pressure control.8HP-50HP C/W OIL PRESSURE CONTROL</t>
  </si>
  <si>
    <t>BITZER low temperature semi-hermertic compressor 0c ~ -25c</t>
  </si>
  <si>
    <t>BITZER 2 STAGE semi-hermertic compressor -5c ~ -40c</t>
  </si>
  <si>
    <t>BITZER screw comp 0c ~ -20c</t>
  </si>
  <si>
    <t>Panasonic scroll</t>
  </si>
  <si>
    <t>All danfoss acc filter drier,sight glass,hand valve,solenoid valve,hi-lo control, and etc.except 2-4hp w/o solenoid valve. ALL SEAL UNIT COMPRESSOR AND CONDENSING UNIT W/O WARRANTLY</t>
  </si>
  <si>
    <t>DORIN</t>
  </si>
  <si>
    <t>Daikin scroll</t>
  </si>
  <si>
    <t>TRANE (new)</t>
  </si>
  <si>
    <t>COPELAND 1ph</t>
  </si>
  <si>
    <t>DAIKIN</t>
  </si>
  <si>
    <t>Copeland  dismantle unit</t>
  </si>
  <si>
    <t>Copeland scroll dismantle unit</t>
  </si>
  <si>
    <t>Maneurop dismantle unit</t>
  </si>
  <si>
    <t>TECUMSEH USA</t>
  </si>
  <si>
    <t>Tecumseh France</t>
  </si>
  <si>
    <t>BRISTOL dismantle unit</t>
  </si>
  <si>
    <t>MITSUBISHI</t>
  </si>
  <si>
    <t>DANFOSS SCROLL</t>
  </si>
  <si>
    <t>*ONLY SEMI-HEMERTIC COMPRESSOR WITH WARRANTLY. SEAL UNIT COMPRESSOR WITHOUT WARRANTLY.</t>
  </si>
  <si>
    <t>Prices are subjet to change without prior notice.Price can be negotiate with more quantity order.</t>
  </si>
  <si>
    <t>ALL RECOND COMPRESSOR C/W RUBBER MOUNTING</t>
  </si>
  <si>
    <t>PRICE WILL UPDATE OR CHANGE EVERY WEEK DUE TO THE DATE</t>
  </si>
  <si>
    <t>High side / Low side copper pipe</t>
  </si>
  <si>
    <t>1 pallet quantity</t>
  </si>
  <si>
    <r>
      <rPr>
        <i/>
        <sz val="8"/>
        <rFont val="Arial"/>
        <charset val="134"/>
      </rPr>
      <t xml:space="preserve">BTU/HR AT </t>
    </r>
    <r>
      <rPr>
        <i/>
        <sz val="8"/>
        <color rgb="FFFF0000"/>
        <rFont val="Arial"/>
        <charset val="134"/>
      </rPr>
      <t>0c/</t>
    </r>
    <r>
      <rPr>
        <i/>
        <sz val="8"/>
        <color rgb="FF0000FF"/>
        <rFont val="Arial"/>
        <charset val="134"/>
      </rPr>
      <t xml:space="preserve"> -25c</t>
    </r>
  </si>
  <si>
    <t>MANEUROP ORIGINAL NEW COMPRESSOR (R22) (15c ~ -25c) c/w service valve,QC oil separator</t>
  </si>
  <si>
    <t>All danfoss acc filter drier,sight glass,hand valve,solenoid valve,hi-lo control,QC oil sep</t>
  </si>
  <si>
    <t>All danfoss acc filter drier,sight glass,hand valve,hi-lo control and etc.</t>
  </si>
  <si>
    <t>MANEUROP ORIGINAL NEW COMPRESSOR (R404,507,134) (15c ~ -25c) c/w service valve,QC oil separator</t>
  </si>
  <si>
    <t>MANEUROP ORIGINAL LOW TEMP COMPRESSOR (R134A,R507,R404) (0c ~ -40c) c/w service valve</t>
  </si>
  <si>
    <t>All danfoss acc filter drier,sight glass,hand valve,solenoid valve,hi-lo control,QC oil separator,suction acc.</t>
  </si>
  <si>
    <t>Copeland R22 med temp c/w QC oil separator</t>
  </si>
  <si>
    <t>All acc filter drier,sight glass,hand valve,hi-lo control and etc.</t>
  </si>
  <si>
    <t>Copeland R404,R507,R22 MED TEMP</t>
  </si>
  <si>
    <t>R404,R507 MED TEMP COMP c/w service valve</t>
  </si>
  <si>
    <t>R404,R507 LOW TEMP COMP c/w service valve</t>
  </si>
  <si>
    <t>All danfoss acc filter drier,sight glass,hand valve,hi-lo control,QC oil sep,suction acc and etc.</t>
  </si>
  <si>
    <t>All danfoss acc filter drier,sight glass,hand valve,hi-lo control,Airmender oil sep,suction acc and etc.</t>
  </si>
  <si>
    <t>Danfoss Scroll Compressor 3ph 380V 50HZ-460V 60HZ (20c ~ -25c) R22</t>
  </si>
  <si>
    <t>All danfoss acc filter drier,sight glass,hand valve,solenoid valve,hi-lo control</t>
  </si>
  <si>
    <t>Danfoss Scroll Compressor 3ph 380V 50HZ-460V 60HZ (20c ~ -25c) R407C</t>
  </si>
  <si>
    <t>Danfoss Scroll Compressor 3ph 380V 50HZ-460V 60HZ (20c ~ -25c) R410A</t>
  </si>
  <si>
    <t>Danfoss Scroll Compressor 3ph 380V 50HZ-460V 60HZ (20c ~ -25c) R22,R404,R507</t>
  </si>
  <si>
    <t>All danfoss acc filter drier,sight glass,hand valve,hi-lo control,emerson oil separator,suction acc and etc.</t>
  </si>
  <si>
    <t>ZB SERIES can be use for R134A,R404,R507 (15c ~ -25c)  380V-440V 50Hz 3ph c/w service valve</t>
  </si>
  <si>
    <t>All danfoss acc filter drier,sight glass,hand valve,solenoid valve,hi-lo control,Emerson oil separator,suction acc.</t>
  </si>
  <si>
    <t>All danfoss acc filter drier,sight glass,hand valve,hi-lo control,emerson oil separator and etc.</t>
  </si>
  <si>
    <t>ZFI Low temp SERIES can be use for R134A,R404,R507 (7c ~ -40c)  380V-440V 50Hz 3ph c/w core sense, sub cooler &amp; service valve</t>
  </si>
  <si>
    <t>EVI CORE SENSE</t>
  </si>
  <si>
    <t>MODULE CORESENSE</t>
  </si>
  <si>
    <t>SENSOR</t>
  </si>
  <si>
    <t xml:space="preserve">(1/2,3/4) </t>
  </si>
  <si>
    <t>SOUND JACKET</t>
  </si>
  <si>
    <t xml:space="preserve">(1/2,7/8) </t>
  </si>
  <si>
    <t>ZB SERIES can be use for R134A,R404,R507 (15c ~ -25c)  380V-440V 50Hz 3ph</t>
  </si>
  <si>
    <t xml:space="preserve">(5/8,7/8) </t>
  </si>
  <si>
    <t>(7/8,11/8)</t>
  </si>
  <si>
    <t>(7/8,13/8)</t>
  </si>
  <si>
    <t xml:space="preserve"> (7/8,13/8)</t>
  </si>
  <si>
    <t>(1 1/8,15/8)</t>
  </si>
  <si>
    <t>(1 3/8,15/8)</t>
  </si>
  <si>
    <t>ZFI Low temp SERIES can be use for R134A,R404,R507 (7c ~ -40c)  380V-440V 50Hz 3ph</t>
  </si>
  <si>
    <t>All acc filter drier,sight glass,hand valve,solenoid valve,hi-lo control,Emerson oil separator,suction acc.</t>
  </si>
  <si>
    <t>Panasonic Scroll Compressor R22  380V-440V 50Hz 3ph (20c ~ -10c)</t>
  </si>
  <si>
    <t>All danfoss acc filter drier,sight glass,hand valve,solenoid valve,hi-lo control,QC oil separator</t>
  </si>
  <si>
    <t>Panasonic Scroll Compressor R407C,R404,R507  380V-440V 50Hz 3ph (20c ~ -25c) C/W Oil glass,tandem type cw QC OIL SEPARATOR &amp; Suction acc.</t>
  </si>
  <si>
    <t>All danfoss acc filter drier,sight glass,hand valve,hi-lo control,airmender oil separator and etc.</t>
  </si>
  <si>
    <t>Panasonic Scroll Low temp Compressor R404A,R507 380V-440V 50Hz 3ph (0c ~ -40c) cw QC OIL SEPARATOR &amp; Suction acc.</t>
  </si>
  <si>
    <t>All danfoss acc filter drier,sight glass,hand valve,solenoid valve,hi-lo control,Airmender oil separator,suction acc.</t>
  </si>
  <si>
    <t>Panasonic Scroll Compressor R410A  380V-440V 50Hz 3ph (20c ~ -25c)</t>
  </si>
  <si>
    <t>All danfoss acc filter drier,sight glass,hand valve,solenoid valve,hi-lo control.</t>
  </si>
  <si>
    <t>c/w air filter,air vents</t>
  </si>
  <si>
    <t>Daikin Scroll Compressor R22 380V-415V 50Hz 3ph (20c ~ 0c)</t>
  </si>
  <si>
    <t>DAIKIN SCROLL R410A</t>
  </si>
  <si>
    <t>Copeland scroll new compressor R410a 380V-415V 3PH (20C - 5C)</t>
  </si>
  <si>
    <t>Copeland scroll new compressor R22,R407C 380V-415V 3PH (20C - 5C)</t>
  </si>
  <si>
    <t>Hitachi scroll R22</t>
  </si>
  <si>
    <t>Hitachi scroll R404,R507 MED TEMP cw QC OIL SEPARATOR &amp; Suction acc.</t>
  </si>
  <si>
    <t>All danfoss acc filter drier,sight glass,hand valve,hi-lo control,Airmender oil sep,and etc.</t>
  </si>
  <si>
    <t>Hitachi scroll R404,R507 LOW TEMP c/w solenoid valve,digital thermostat cw QC OIL SEPARATOR</t>
  </si>
  <si>
    <t>SPECIFICATION</t>
  </si>
  <si>
    <t>btu</t>
  </si>
  <si>
    <t>Acc of refrigeration</t>
  </si>
  <si>
    <t>R134</t>
  </si>
  <si>
    <t>Secop R404</t>
  </si>
  <si>
    <t>ALL acc filter drier.</t>
  </si>
  <si>
    <t xml:space="preserve">PANASONIC R134A DC MOTOR </t>
  </si>
  <si>
    <t>SAMSUNG</t>
  </si>
  <si>
    <t>GMCC R134a</t>
  </si>
  <si>
    <t>1/10hp</t>
  </si>
  <si>
    <t>1/8hp</t>
  </si>
  <si>
    <t>DONPER R134A MED &amp; LOW TEMP</t>
  </si>
  <si>
    <t>DONPER R404 LOW TEMP</t>
  </si>
  <si>
    <t>DONPER R290 LOW MED TEMP</t>
  </si>
  <si>
    <t>DONPER R600</t>
  </si>
  <si>
    <t>CUBIGEL R404 LOW TEMP</t>
  </si>
  <si>
    <t>CUBIGEL R134 MED TEMP</t>
  </si>
  <si>
    <t>CUBIGEL R290 LOW MED TEMP</t>
  </si>
  <si>
    <t>Horizontal Rotary Highly R404A,R22,R507,R134 Low temp</t>
  </si>
  <si>
    <t xml:space="preserve">ALL acc filter drier,sight glass,hand valve,solenoid valve,hi-lo control and oil sep,suction acc. </t>
  </si>
  <si>
    <t>Vertical Rotary Highly R404A,R22,R507,R135 Low temp</t>
  </si>
  <si>
    <t>Rotary Highly R22</t>
  </si>
  <si>
    <t>Gree horizontal comp R404A c/w filter,relay box -40c</t>
  </si>
  <si>
    <t>Rotary compressor R22</t>
  </si>
  <si>
    <t>GMCC rotary compressor R22</t>
  </si>
  <si>
    <t xml:space="preserve">GMCC rotary compressor R410A </t>
  </si>
  <si>
    <t>HB- High back pressure (EVAPORATING 7C)  MB- Medium back pressure (-10C)   LB- Low back pressure (-25C)</t>
  </si>
  <si>
    <t>DESCRIPTION</t>
  </si>
  <si>
    <t>( KW,HP,AMP)</t>
  </si>
  <si>
    <t>Packing per ctn</t>
  </si>
  <si>
    <t>ORIGINAL SCNEIDER CONTACTOR</t>
  </si>
  <si>
    <t>2.5 , 3 , 6</t>
  </si>
  <si>
    <t>4 , 5.5 , 9</t>
  </si>
  <si>
    <t>5.5 , 7.5 , 12</t>
  </si>
  <si>
    <t>7.5 , 10 , 18</t>
  </si>
  <si>
    <t>11 , 15 , 22</t>
  </si>
  <si>
    <t>15 , 20 , 32</t>
  </si>
  <si>
    <t>16 , 20 , 38</t>
  </si>
  <si>
    <t>18 , 25 , 40</t>
  </si>
  <si>
    <t>25 , 30 , 50</t>
  </si>
  <si>
    <t>30 , 35 , 65</t>
  </si>
  <si>
    <t>ORIGINAL SCNEIDER OVERLOAD</t>
  </si>
  <si>
    <t>0.6 ~  1 amp</t>
  </si>
  <si>
    <t>1  ~  1.6 amp</t>
  </si>
  <si>
    <t>1.6 ~ 2.5 amp</t>
  </si>
  <si>
    <t>2.5 ~ 4 amp</t>
  </si>
  <si>
    <t>4 ~ 6 amp</t>
  </si>
  <si>
    <t>5.5 ~ 8 amp</t>
  </si>
  <si>
    <t>7 ~ 10 amp</t>
  </si>
  <si>
    <t>9 ~ 13 amp</t>
  </si>
  <si>
    <t>12 ~ 18 amp</t>
  </si>
  <si>
    <t>16 ~ 24 amp</t>
  </si>
  <si>
    <t>23 ~ 32 amp</t>
  </si>
  <si>
    <t>30 ~ 38 amp</t>
  </si>
  <si>
    <t>37 ~ 50 amp</t>
  </si>
  <si>
    <t>48 ~ 65 amp</t>
  </si>
  <si>
    <t>55 ~ 70 amp</t>
  </si>
  <si>
    <t>ORIGINAL NEW SERIES SCNEIDER CONTACTOR</t>
  </si>
  <si>
    <t>20 ,25 , 38</t>
  </si>
  <si>
    <t>25 ,30 , 40</t>
  </si>
  <si>
    <t>30 , 40 , 50</t>
  </si>
  <si>
    <t>40 , 55 , 65</t>
  </si>
  <si>
    <t>ORIGINAL NEW SERIES SCNEIDER OVERLOAD</t>
  </si>
  <si>
    <t>30 ~ 40 amp</t>
  </si>
  <si>
    <t>SW-0/3H</t>
  </si>
  <si>
    <t>SW-4-0/3H</t>
  </si>
  <si>
    <t>SW-4-1/3H</t>
  </si>
  <si>
    <t>SW-N1/3H</t>
  </si>
  <si>
    <t>SW-N2/3H</t>
  </si>
  <si>
    <t>SW-N2S/3H</t>
  </si>
  <si>
    <t>SW-N4/3H</t>
  </si>
  <si>
    <t>SW-N8/3H</t>
  </si>
  <si>
    <t>SW-N11/3H</t>
  </si>
  <si>
    <t>FUJI OVERLOAD</t>
  </si>
  <si>
    <t>TK-0N</t>
  </si>
  <si>
    <t>TK-5-1N</t>
  </si>
  <si>
    <t>TK-N2</t>
  </si>
  <si>
    <t>TK-N3</t>
  </si>
  <si>
    <t>TK-N5</t>
  </si>
  <si>
    <t>TK-N12</t>
  </si>
  <si>
    <t>INVERTER 415v/3ph</t>
  </si>
  <si>
    <t>5.5 (A)</t>
  </si>
  <si>
    <t>9.7 (A)</t>
  </si>
  <si>
    <t>13 (A)</t>
  </si>
  <si>
    <t>18(A)</t>
  </si>
  <si>
    <t>4ves7y</t>
  </si>
  <si>
    <t>24(A)</t>
  </si>
  <si>
    <t>4tes9y,4pes12y</t>
  </si>
  <si>
    <t>30(A)</t>
  </si>
  <si>
    <t>4nes14y</t>
  </si>
  <si>
    <t>38(A)</t>
  </si>
  <si>
    <t>4he18y</t>
  </si>
  <si>
    <t>45(A)</t>
  </si>
  <si>
    <t>4ge23y</t>
  </si>
  <si>
    <t>60(A)</t>
  </si>
  <si>
    <t>6he28y</t>
  </si>
  <si>
    <t>75(A)</t>
  </si>
  <si>
    <t>6ge34y</t>
  </si>
  <si>
    <t>91(A)</t>
  </si>
  <si>
    <t>6fe44y</t>
  </si>
  <si>
    <t>112(A)</t>
  </si>
  <si>
    <t>150(A)</t>
  </si>
  <si>
    <t>176(A)</t>
  </si>
  <si>
    <t>210(A)</t>
  </si>
  <si>
    <t>253(A)</t>
  </si>
  <si>
    <t>304(A)</t>
  </si>
  <si>
    <t>377(A)</t>
  </si>
  <si>
    <t>LS CONTACTOR</t>
  </si>
  <si>
    <t>18.5 , 25 , 40</t>
  </si>
  <si>
    <t>22 , 30 , 50</t>
  </si>
  <si>
    <t>Auxillary contact</t>
  </si>
  <si>
    <t>MY4NJ</t>
  </si>
  <si>
    <t>CKC TIMER</t>
  </si>
  <si>
    <t>3PH Protection Relay</t>
  </si>
  <si>
    <t>24Hour Timer</t>
  </si>
  <si>
    <t>PILOT LAMP 22MM</t>
  </si>
  <si>
    <t>SALZER</t>
  </si>
  <si>
    <t>CHNT mccb</t>
  </si>
  <si>
    <t>NXM-125S-3300</t>
  </si>
  <si>
    <t>NM1LE-250S/4300A</t>
  </si>
  <si>
    <t>SHUNT TRIP</t>
  </si>
  <si>
    <t>Terasaki mccb</t>
  </si>
  <si>
    <t>SCNEIDER</t>
  </si>
  <si>
    <t>8-10hp</t>
  </si>
  <si>
    <t>elitech s.board</t>
  </si>
  <si>
    <t>1-3hp chiller 1ph s.board</t>
  </si>
  <si>
    <t>Dol control panel c/w digital controller, scneider mcb (1ph)</t>
  </si>
  <si>
    <t>(2 - 3.5)</t>
  </si>
  <si>
    <t>45*40*18</t>
  </si>
  <si>
    <t>Dol control panel c/w 3ph protection relay,on/off isolator and digital controller (SCNEIDER MCB,ELCB)</t>
  </si>
  <si>
    <t xml:space="preserve">(4 - 6.5) </t>
  </si>
  <si>
    <t>(7.5 - 12)</t>
  </si>
  <si>
    <t>50*45*18</t>
  </si>
  <si>
    <t>For showcase w/o digital thermostat,fan contactor,heater contactor (only compressor contactor)</t>
  </si>
  <si>
    <t>40*30*15</t>
  </si>
  <si>
    <t>Dol control panel for BCU indoor unit c/w digital controller, (SCNEIDER MCB,ELCB)</t>
  </si>
  <si>
    <t>PART WINDING control panel c/w 3ph protection relay, digital controller  and (SCNEIDER MCB,ELCB)</t>
  </si>
  <si>
    <t>(7.5 - 14)</t>
  </si>
  <si>
    <t>60*50*20</t>
  </si>
  <si>
    <t>(15 - 23)</t>
  </si>
  <si>
    <t>(25 - 34)</t>
  </si>
  <si>
    <t>60*60*20</t>
  </si>
  <si>
    <t>(35 - 50)</t>
  </si>
  <si>
    <t>AUTO TRAN control panel c/w 3ph protection relay,digital controller and (SCNEIDER MCB,ELCB)</t>
  </si>
  <si>
    <t>(15 - 20)</t>
  </si>
  <si>
    <t>(25 - 30)</t>
  </si>
  <si>
    <t>70*60*25</t>
  </si>
  <si>
    <t>Dol &amp; Part winding flake ice board control panel c/w 3ph protection relay,on/off isolator and (SCNEIDER MCB,ELCB)</t>
  </si>
  <si>
    <t>Dol control panel c/w 3ph protection relay,on/off isolator and Danfoss digital controller (CLEAR STOCK)</t>
  </si>
  <si>
    <t xml:space="preserve">(4 - 7.5) </t>
  </si>
  <si>
    <t>50*40*18</t>
  </si>
  <si>
    <t>400x200mm</t>
  </si>
  <si>
    <t>canopy</t>
  </si>
  <si>
    <t>400x250mm</t>
  </si>
  <si>
    <t>500x250mm</t>
  </si>
  <si>
    <t>600x250mm</t>
  </si>
  <si>
    <t>110X150X70mm</t>
  </si>
  <si>
    <t>Plastic enclosure, without mounting plate</t>
  </si>
  <si>
    <t>140X190X70mm</t>
  </si>
  <si>
    <t>190X240X90mm</t>
  </si>
  <si>
    <t>190x240x160mm</t>
  </si>
  <si>
    <t>220X300X120mm</t>
  </si>
  <si>
    <t>300X380X120mm</t>
  </si>
  <si>
    <t>300X380X160mm</t>
  </si>
  <si>
    <t>450*400*180</t>
  </si>
  <si>
    <t>C/W front door</t>
  </si>
  <si>
    <t>600*600*200</t>
  </si>
  <si>
    <t xml:space="preserve"> FLAKE ICE MACHINE CW SALT PUMP,WATER PUMP,SPEED REDUCER C/W MOTOR (GONGJI),FULL ICE SENSOR  warrantly 1years</t>
  </si>
  <si>
    <t>INSIDE 304 STAINLESS STEEL FLAKE ICE MACHINE CW SALT PUMP,WATER PUMP,SPEED REDUCER C/W MOTOR (GONGJI),FULL ICE SENSOR  warrantly 1years</t>
  </si>
  <si>
    <t>fully 316 s/steel</t>
  </si>
  <si>
    <t>Ice storage bin</t>
  </si>
  <si>
    <t>Control panel c/w rccb all scneider</t>
  </si>
  <si>
    <t>newton</t>
  </si>
  <si>
    <t>NEWTON</t>
  </si>
  <si>
    <t>DOB WATER PUMP</t>
  </si>
  <si>
    <t>IWAKI</t>
  </si>
  <si>
    <t>DFD-03-07-M</t>
  </si>
  <si>
    <t>RIKO Infrared switch</t>
  </si>
  <si>
    <t>FINE Water level switch</t>
  </si>
  <si>
    <t>GONGJI Speed reducer</t>
  </si>
  <si>
    <t>Marellimotori Motor of speed reducer</t>
  </si>
  <si>
    <t>Full set of Ice scraper with axle pin, bearing, oil seal</t>
  </si>
  <si>
    <t>BEARING SET 1PAIR</t>
  </si>
  <si>
    <t>Shaft c/w bearing wo ice scraper</t>
  </si>
  <si>
    <t>EXTERNAL BEARING SET UPPER AND BOTTOM</t>
  </si>
  <si>
    <t>*The ice flaker evaporator include ice making cylinder, heavy-duty motor gear and</t>
  </si>
  <si>
    <t>reducer, screw scraper, water pump, S.S. water tank and S.S. supporting frame, infrared</t>
  </si>
  <si>
    <t>bin full sensor, without electrical control panel.</t>
  </si>
  <si>
    <t>*Warranty period 1year base on spare parts only</t>
  </si>
  <si>
    <t>picture</t>
  </si>
  <si>
    <t>*The aluminium plate is with 250psi internal to test leaking</t>
  </si>
  <si>
    <t>PRICE VALID : Ex-factory KL</t>
  </si>
  <si>
    <t>PACKING</t>
  </si>
  <si>
    <t>ORIGINAL GENUINE DANFOSS PARTS</t>
  </si>
  <si>
    <t>pressure switch</t>
  </si>
  <si>
    <t>Saginomiya pressure control</t>
  </si>
  <si>
    <t>solenoid valve coil AC230v 50hz</t>
  </si>
  <si>
    <t>solenoid valve coil AC100v 50hz/60hz</t>
  </si>
  <si>
    <t>Saginomiya oil pressure control</t>
  </si>
  <si>
    <t>Saginomiya Exp-valve W/O equalizer (R22) (10C ~ -40C) 3/8"Fx1/2"F</t>
  </si>
  <si>
    <t>Saginomiya Exp-valve W/O equalizer (R404A/R507) (10C ~-40C) 3/8"Fx1/2"F</t>
  </si>
  <si>
    <t>Saginomiya Exp-valve C/W equalizer (R404A/R507) (10C ~ -40C) 3/8"Fx1/2"F</t>
  </si>
  <si>
    <t xml:space="preserve">Saginomiya Exp-valve C/W equalizer (R22) (10C ~ -40C) </t>
  </si>
  <si>
    <t>water regulating valve</t>
  </si>
  <si>
    <t>Liquip injection valve</t>
  </si>
  <si>
    <t>Saginomiya digital pressure control</t>
  </si>
  <si>
    <t>KOREA 3S &amp;PACKLESS USA VIBRATION HOSE</t>
  </si>
  <si>
    <t>REFCO ORIGINAL TOOL &amp; PARTS</t>
  </si>
  <si>
    <t>SPORLAN  Solenoid Valve Coil and connector</t>
  </si>
  <si>
    <t>SPORLAN Pressure Switches Pressure</t>
  </si>
  <si>
    <t>INJECTION VALVE</t>
  </si>
  <si>
    <t>COPELAND EXP-VALVE</t>
  </si>
  <si>
    <t>COPELAND OIL SEPARATOR</t>
  </si>
  <si>
    <t xml:space="preserve">COPELAND Oil Regulator </t>
  </si>
  <si>
    <t>Emerson Filter Shell (STAS Series)</t>
  </si>
  <si>
    <t>Emerson Filter Shell (EK Series)</t>
  </si>
  <si>
    <r>
      <rPr>
        <i/>
        <u/>
        <sz val="8"/>
        <rFont val="Arial"/>
        <charset val="134"/>
      </rPr>
      <t>R134a</t>
    </r>
    <r>
      <rPr>
        <i/>
        <sz val="8"/>
        <rFont val="Arial"/>
        <charset val="134"/>
      </rPr>
      <t xml:space="preserve">           </t>
    </r>
    <r>
      <rPr>
        <i/>
        <u/>
        <sz val="8"/>
        <rFont val="Arial"/>
        <charset val="134"/>
      </rPr>
      <t>R22</t>
    </r>
    <r>
      <rPr>
        <i/>
        <sz val="8"/>
        <rFont val="Arial"/>
        <charset val="134"/>
      </rPr>
      <t xml:space="preserve">          </t>
    </r>
    <r>
      <rPr>
        <i/>
        <u/>
        <sz val="8"/>
        <rFont val="Arial"/>
        <charset val="134"/>
      </rPr>
      <t>R404A/507C</t>
    </r>
    <r>
      <rPr>
        <i/>
        <sz val="8"/>
        <rFont val="Arial"/>
        <charset val="134"/>
      </rPr>
      <t xml:space="preserve">     </t>
    </r>
    <r>
      <rPr>
        <i/>
        <u/>
        <sz val="8"/>
        <rFont val="Arial"/>
        <charset val="134"/>
      </rPr>
      <t>R407C</t>
    </r>
  </si>
  <si>
    <t>CAGE Selection</t>
  </si>
  <si>
    <t xml:space="preserve">3/4                1                   1/2                       1  </t>
  </si>
  <si>
    <t>X22440-B2B</t>
  </si>
  <si>
    <t xml:space="preserve"> 1 1/2               2                     1                       2        </t>
  </si>
  <si>
    <t>X22440-B3B</t>
  </si>
  <si>
    <t xml:space="preserve">2 1/2               3                     2                       3        </t>
  </si>
  <si>
    <t>X22440-B4B</t>
  </si>
  <si>
    <t xml:space="preserve">3 1/2               5                     3                       5       </t>
  </si>
  <si>
    <t>X22440-B5B</t>
  </si>
  <si>
    <t xml:space="preserve">5 1/2            7 1/2                4 1/2                  7 1/2        </t>
  </si>
  <si>
    <t>X22440-B6B</t>
  </si>
  <si>
    <t xml:space="preserve">7 1/2              10                    7                      10        </t>
  </si>
  <si>
    <t>X22440-B7B</t>
  </si>
  <si>
    <t xml:space="preserve">9                  12                   8                       12        </t>
  </si>
  <si>
    <t>X22440-B8B</t>
  </si>
  <si>
    <t xml:space="preserve">11                 14                   9                       14        </t>
  </si>
  <si>
    <t>XC724-B5B</t>
  </si>
  <si>
    <t xml:space="preserve">13                 18                  12                      18        </t>
  </si>
  <si>
    <t>X11873B5B</t>
  </si>
  <si>
    <t xml:space="preserve">16                 22                  14                       22        </t>
  </si>
  <si>
    <t>X9117-B6B</t>
  </si>
  <si>
    <t xml:space="preserve">19                 26                  16                       26        </t>
  </si>
  <si>
    <t>X9117-B7B</t>
  </si>
  <si>
    <t xml:space="preserve">25                 35                  21                       35        </t>
  </si>
  <si>
    <t>X9117-B8B</t>
  </si>
  <si>
    <t xml:space="preserve">31                 45                  27                       45        </t>
  </si>
  <si>
    <t>X9117-B9B</t>
  </si>
  <si>
    <t xml:space="preserve">45                 55                  37                       55        </t>
  </si>
  <si>
    <t>X9166-B10B</t>
  </si>
  <si>
    <t xml:space="preserve">55                 70                  48                       70        </t>
  </si>
  <si>
    <t>X9144-B11B</t>
  </si>
  <si>
    <t xml:space="preserve">68                 85                  60                       85        </t>
  </si>
  <si>
    <t>X9144-B13B</t>
  </si>
  <si>
    <t xml:space="preserve">68                100                 60                      100        </t>
  </si>
  <si>
    <t>X9144-B14B</t>
  </si>
  <si>
    <t>Sight glass (flare type)</t>
  </si>
  <si>
    <t>M&amp;F sigth glass</t>
  </si>
  <si>
    <t>Sigth glass npt 3/4"</t>
  </si>
  <si>
    <t>Sight glass (welding type)</t>
  </si>
  <si>
    <t>CHECK VALVE</t>
  </si>
  <si>
    <t>KOREA Refrigerant Ball Valve
with charge port</t>
  </si>
  <si>
    <t>SAFETY PRESSURE VALVE (27bar,22.9bar reset)(390psi,330psi reset)</t>
  </si>
  <si>
    <t>ANKLE VALVE (BRASS MATERIAL)</t>
  </si>
  <si>
    <t>Panasonic scroll valve</t>
  </si>
  <si>
    <t>3ton</t>
  </si>
  <si>
    <t xml:space="preserve"> 5ton</t>
  </si>
  <si>
    <t>5ton</t>
  </si>
  <si>
    <t>7.5ton</t>
  </si>
  <si>
    <t>9ton</t>
  </si>
  <si>
    <t>11ton</t>
  </si>
  <si>
    <t>FORGED STEEL VALVE C/W CHECK VALVE (gold label)</t>
  </si>
  <si>
    <t>FORGED STEEL VALVE (blue label)</t>
  </si>
  <si>
    <t>A (diameter)</t>
  </si>
  <si>
    <t>SHELL B (lgth)</t>
  </si>
  <si>
    <t>SHELL C (lgth)</t>
  </si>
  <si>
    <t>D</t>
  </si>
  <si>
    <t>E</t>
  </si>
  <si>
    <t>Suction accumulator</t>
  </si>
  <si>
    <t>OIL SEPARATORS(UNDETACHABLE)</t>
  </si>
  <si>
    <t>REFRIGERANT HEAT EXCHANGER SUCTION ACCUMULATORS</t>
  </si>
  <si>
    <t>1.39 liter</t>
  </si>
  <si>
    <t>1.9liter</t>
  </si>
  <si>
    <t>3.5 liter</t>
  </si>
  <si>
    <t>4.36 liter</t>
  </si>
  <si>
    <t>7.4 liter</t>
  </si>
  <si>
    <t>9.9 liter</t>
  </si>
  <si>
    <t>10.9 liter</t>
  </si>
  <si>
    <t>ACCUMULATOR WITH RECEIVER</t>
  </si>
  <si>
    <t>OIL RECEIVERS</t>
  </si>
  <si>
    <t>FILTER  SHELL BLUES</t>
  </si>
  <si>
    <t>OIL SEPARATOR</t>
  </si>
  <si>
    <t>Oil stored type Oil separator for rack system semi- hermertic</t>
  </si>
  <si>
    <t>165mm d</t>
  </si>
  <si>
    <t>765mm h</t>
  </si>
  <si>
    <t>273mm d</t>
  </si>
  <si>
    <t>805mm h</t>
  </si>
  <si>
    <t>325mm d</t>
  </si>
  <si>
    <t>947mm h</t>
  </si>
  <si>
    <t>377mm d</t>
  </si>
  <si>
    <t>991mm h</t>
  </si>
  <si>
    <t>882mm h</t>
  </si>
  <si>
    <t>OIL FILTER</t>
  </si>
  <si>
    <t>bitzer oil filter</t>
  </si>
  <si>
    <t>refcomp oil filter</t>
  </si>
  <si>
    <t>External oil separator for screw compressor</t>
  </si>
  <si>
    <t>Oil level regulator</t>
  </si>
  <si>
    <t>Oil level adapter (4fc - 4cc)</t>
  </si>
  <si>
    <t>Oil level adapter (10hp-15hp sanyo)</t>
  </si>
  <si>
    <t>Oil level adapter (Copeland scroll)</t>
  </si>
  <si>
    <t>Oil diferential check valve</t>
  </si>
  <si>
    <t>Cut off valve for oil circuit</t>
  </si>
  <si>
    <t>1/4ods*1/4sae</t>
  </si>
  <si>
    <t>3/8ods*3/8sae</t>
  </si>
  <si>
    <t>1/2ods*1/2sae</t>
  </si>
  <si>
    <t>5/8ods*5/8sae</t>
  </si>
  <si>
    <t>6L / minute</t>
  </si>
  <si>
    <t>10L / minute</t>
  </si>
  <si>
    <t>5/8"</t>
  </si>
  <si>
    <t>7/8"</t>
  </si>
  <si>
    <t xml:space="preserve">Motor protector(for screw compressor,with phase sequence monitoring)                                                   </t>
  </si>
  <si>
    <r>
      <rPr>
        <i/>
        <sz val="8"/>
        <color theme="1"/>
        <rFont val="Arial"/>
        <charset val="134"/>
      </rPr>
      <t xml:space="preserve">Motor protector(for Bitzer screw  compressor,with phase sequence monitoring)                                                           </t>
    </r>
  </si>
  <si>
    <t>Oil pressure differential</t>
  </si>
  <si>
    <t xml:space="preserve"> Optical Level Switch                        </t>
  </si>
  <si>
    <t xml:space="preserve">Oil Level Regulator    </t>
  </si>
  <si>
    <t xml:space="preserve">Oil Level Regulator  BITZER </t>
  </si>
  <si>
    <t>Oil Level Regulator COPELAND</t>
  </si>
  <si>
    <t>Oil separator</t>
  </si>
  <si>
    <t>Oil  condensor</t>
  </si>
  <si>
    <t>DISCHARGES MUFFLERS</t>
  </si>
  <si>
    <t>HUB HAND VALVE (FLARE&amp;WELDING)</t>
  </si>
  <si>
    <t>2 way water valve (honeywell type)</t>
  </si>
  <si>
    <t>3 way water valve (honeywell type)</t>
  </si>
  <si>
    <t>2 way water valve (Johnson control type)</t>
  </si>
  <si>
    <t>3 way water valve (Johnson control type)</t>
  </si>
  <si>
    <t>230v motor</t>
  </si>
  <si>
    <t xml:space="preserve">2 way water valve </t>
  </si>
  <si>
    <t>3 way water valve 电动三通球阀</t>
  </si>
  <si>
    <t>Room thermostat 机械式温控开关</t>
  </si>
  <si>
    <t>MANEUROP SERVICE VALVE</t>
  </si>
  <si>
    <t>CONNECTION SERVICE VALVE</t>
  </si>
  <si>
    <t>Split Air-Conditioner Valve</t>
  </si>
  <si>
    <t xml:space="preserve">COPPER DISTRIBUTOR </t>
  </si>
  <si>
    <t>Solder Tube Union
(With Valve core &amp; copper tube)</t>
  </si>
  <si>
    <t>MALE UNION
(With Valve Core)</t>
  </si>
  <si>
    <t>3-way tube Union(With MNPT)</t>
  </si>
  <si>
    <t>Receiver Valve</t>
  </si>
  <si>
    <t>SINGLE GAUGE VALVE ONLY</t>
  </si>
  <si>
    <t>Low Pressure Gauge</t>
  </si>
  <si>
    <t>High Pressure Gauge</t>
  </si>
  <si>
    <t>Testing Manifold (With Sight glass &amp; gauges &amp; charging hose) gauge:R410A  hose:5FT R410A</t>
  </si>
  <si>
    <t>Charging Hoses for R-12</t>
  </si>
  <si>
    <t>CONVERSION ADAPTOR</t>
  </si>
  <si>
    <t>Long Nut</t>
  </si>
  <si>
    <t>Short Nut</t>
  </si>
  <si>
    <t>Cap Nut</t>
  </si>
  <si>
    <t>CAP TUBE</t>
  </si>
  <si>
    <t>Forged Brass Nut</t>
  </si>
  <si>
    <t>Union</t>
  </si>
  <si>
    <t>Steel Service Valves</t>
  </si>
  <si>
    <t>Ventilators port</t>
  </si>
  <si>
    <t>Reversible Cam-Lift Hinge (With Spring)(Per Pair)</t>
  </si>
  <si>
    <t>Reversible Cam-Lift Hinge (Without Spring)(Per Pair)</t>
  </si>
  <si>
    <t>Reversilbe Cam-Lift Hinge with spring (per pair)</t>
  </si>
  <si>
    <t>Reversilbe Cam-Lift Hinge w/o spring (per pair)</t>
  </si>
  <si>
    <t>Safety Latches &amp; Inside Release Handles</t>
  </si>
  <si>
    <t>AH-1178 HANDLE</t>
  </si>
  <si>
    <t>HS-1178A HANDLE</t>
  </si>
  <si>
    <t>HS-1178S HANDLE</t>
  </si>
  <si>
    <t>AH-1460 Reach-in Door Hinge (Per Pair) 9"</t>
  </si>
  <si>
    <t>Reach-in Door Hinge (Per Pair) 9"</t>
  </si>
  <si>
    <t>Reach-in Door Hinge Black(Per Pair) 9"</t>
  </si>
  <si>
    <t>Reach-in Door Hinge s/steel(Per Pair) 9"</t>
  </si>
  <si>
    <t>AH-1179 HANDLE</t>
  </si>
  <si>
    <t>HS-1179 HANDLE</t>
  </si>
  <si>
    <t>AH-1450 Reach-in Door Hinge (Per Pair) 12"</t>
  </si>
  <si>
    <t>AH-1450 Reach-in Door Hinge (Per Pair) 13"</t>
  </si>
  <si>
    <t>HS-1470 Reach-in Door Hinge(Per Pair)</t>
  </si>
  <si>
    <t>Edgemount Cam-lift Hinge</t>
  </si>
  <si>
    <t>Edgemount Hinges</t>
  </si>
  <si>
    <t>Italy handle set</t>
  </si>
  <si>
    <t>Reversible reach in cam lift hinges</t>
  </si>
  <si>
    <t>Hinge S/Steel</t>
  </si>
  <si>
    <t>Reversible Camlift Hinge (Without Spring)</t>
  </si>
  <si>
    <t>Reversible Hinge (Without Spring, Non-Camlift)</t>
  </si>
  <si>
    <t>Hydraulic Door Closer</t>
  </si>
  <si>
    <t>Sliding door safety lock</t>
  </si>
  <si>
    <t xml:space="preserve">Medium Sliding Door Fitting Assembly </t>
  </si>
  <si>
    <t>Medium size upper orbit 5.5 m + hollow track</t>
  </si>
  <si>
    <t>Side track 6.2 meter</t>
  </si>
  <si>
    <t>Medium size upper orbit 6.5 m + hollow track</t>
  </si>
  <si>
    <t>frezzer hinges (135mm)</t>
  </si>
  <si>
    <t>frezzer hinges (145mm)</t>
  </si>
  <si>
    <t>frezzer hinges (175*50*45mm)</t>
  </si>
  <si>
    <t>frezzer hinges (146mm)</t>
  </si>
  <si>
    <t>frezzer hinges (165mm)</t>
  </si>
  <si>
    <t>FASTENER</t>
  </si>
  <si>
    <t>Supplemental Hardware</t>
  </si>
  <si>
    <t>Edgemount Hinges (Per Pair)</t>
  </si>
  <si>
    <t>Leaf Hinge (Per Pair)</t>
  </si>
  <si>
    <t>Lever &amp; Roller Latches</t>
  </si>
  <si>
    <t>Edgemount Mechanical Latches</t>
  </si>
  <si>
    <t>Steel Fin Straightener</t>
  </si>
  <si>
    <t>Fin Straightener</t>
  </si>
  <si>
    <t>Spring-Type Tube Benders</t>
  </si>
  <si>
    <t>Inner spring bender</t>
  </si>
  <si>
    <t>4-in-one Tube Benders</t>
  </si>
  <si>
    <t>3-in-1 Tube Bender</t>
  </si>
  <si>
    <t>Tube Bender</t>
  </si>
  <si>
    <t>CHINA TUBE BENDER</t>
  </si>
  <si>
    <t>Swaging Punches Kit</t>
  </si>
  <si>
    <t>AH-94 3-in-1 Swaging Punch 1/2" -7/8"</t>
  </si>
  <si>
    <t>AH-95 All-in-one Swaging Punch 1/4" - 5/8"</t>
  </si>
  <si>
    <t>AH-96 All-in-one Swaging Punch 1/4" - 3/4"</t>
  </si>
  <si>
    <t>45° Flaring &amp; Cutting Kit</t>
  </si>
  <si>
    <t>45°Flaring &amp; Swaging Kit</t>
  </si>
  <si>
    <t xml:space="preserve">flaring tool  </t>
  </si>
  <si>
    <t xml:space="preserve">Tube expanding </t>
  </si>
  <si>
    <t>Expander head</t>
  </si>
  <si>
    <t>CORDLESS ECCENTRIC CONE FLARING TOOL</t>
  </si>
  <si>
    <t>ECCENTRIC CONE FLARING TOOL</t>
  </si>
  <si>
    <t>cutter wheel</t>
  </si>
  <si>
    <t xml:space="preserve">Tube Cutter </t>
  </si>
  <si>
    <t xml:space="preserve">Pinch-off Plier </t>
  </si>
  <si>
    <t xml:space="preserve">Ratchet Wrench </t>
  </si>
  <si>
    <t xml:space="preserve">Inner-Outer Reamer </t>
  </si>
  <si>
    <t>Capillary Tube Cutter</t>
  </si>
  <si>
    <t>Deburrer</t>
  </si>
  <si>
    <t>Pick up tools</t>
  </si>
  <si>
    <t>Ratractable mirror</t>
  </si>
  <si>
    <t>Swivel Double Nut Kit</t>
  </si>
  <si>
    <r>
      <rPr>
        <i/>
        <sz val="8"/>
        <rFont val="Arial"/>
        <charset val="134"/>
      </rPr>
      <t>REFRIGERATION GAUGE(</t>
    </r>
    <r>
      <rPr>
        <i/>
        <sz val="8"/>
        <rFont val="細明體"/>
        <charset val="136"/>
      </rPr>
      <t>轴向</t>
    </r>
    <r>
      <rPr>
        <i/>
        <sz val="8"/>
        <rFont val="Arial"/>
        <charset val="134"/>
      </rPr>
      <t>)</t>
    </r>
  </si>
  <si>
    <t>Shell And Coil Condensers</t>
  </si>
  <si>
    <t>MODEL</t>
  </si>
  <si>
    <t>NAME</t>
  </si>
  <si>
    <t>SIZE</t>
  </si>
  <si>
    <t>Weight product (g)</t>
  </si>
  <si>
    <t>Product picture</t>
  </si>
  <si>
    <t>COPPER SOCKET</t>
  </si>
  <si>
    <t>COPPER REDUCER   C X C  异径直接 承插口</t>
  </si>
  <si>
    <t>90º  SHORT BEND  ELBOW   C X C  90º 短径双扩 (SHORT ELBOW)</t>
  </si>
  <si>
    <t>90º  LONG BEND  ELBOW  C X C   90º 长径双扩 (LONG BEND ELBOW)</t>
  </si>
  <si>
    <t>45º ELBOW  C X C  45º 双扩</t>
  </si>
  <si>
    <t>P-TRAP  C X C 沉水管</t>
  </si>
  <si>
    <t>RETURN U-BEND  C X C  180 U型 (U-BEND)</t>
  </si>
  <si>
    <t>COPPER TEE  C X C X C   三通</t>
  </si>
  <si>
    <t xml:space="preserve">COPPER REDUCER TEE </t>
  </si>
  <si>
    <t>TUBE STRAPE  2 HOLE</t>
  </si>
  <si>
    <t>COPPER END CAP</t>
  </si>
  <si>
    <t>Copper strainer</t>
  </si>
  <si>
    <t>Y TEE</t>
  </si>
  <si>
    <t>MALE ADAPTER          C X M          外螺纹接头</t>
  </si>
  <si>
    <t>KOREA COPPER SOCKET</t>
  </si>
  <si>
    <t>KOREA 90º COPPER ELBOW</t>
  </si>
  <si>
    <t>KOREA 45º COPPER ELBOW</t>
  </si>
  <si>
    <t xml:space="preserve">KOREA COPPER REDUCER </t>
  </si>
  <si>
    <t>KOREA COPPER TEE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</si>
</sst>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42" formatCode="_(&quot;$&quot;* #,##0_);_(&quot;$&quot;* \(#,##0\);_(&quot;$&quot;* &quot;-&quot;_);_(@_)"/>
    <numFmt numFmtId="43" formatCode="_(* #,##0.00_);_(* \(#,##0.00\);_(* &quot;-&quot;??_);_(@_)"/>
    <numFmt numFmtId="44" formatCode="_(&quot;$&quot;* #,##0.00_);_(&quot;$&quot;* \(#,##0.00\);_(&quot;$&quot;* &quot;-&quot;??_);_(@_)"/>
    <numFmt numFmtId="176" formatCode="_ * #,##0_ ;_ * \-#,##0_ ;_ * &quot;-&quot;_ ;_ @_ "/>
    <numFmt numFmtId="177" formatCode="_ * #,##0.00_ ;_ * \-#,##0.00_ ;_ * &quot;-&quot;??_ ;_ @_ "/>
    <numFmt numFmtId="178" formatCode="_ * #,##0_ ;_ * \-#,##0_ ;_ * &quot;-&quot;??_ ;_ @_ "/>
    <numFmt numFmtId="179" formatCode="0.0"/>
    <numFmt numFmtId="180" formatCode="_-&quot;$&quot;* #,##0.00_-;\-&quot;$&quot;* #,##0.00_-;_-&quot;$&quot;* &quot;-&quot;??_-;_-@_-"/>
    <numFmt numFmtId="181" formatCode="#,##0.0"/>
    <numFmt numFmtId="182" formatCode="_(* #,##0_);_(* \(#,##0\);_(* &quot;-&quot;??_);_(@_)"/>
    <numFmt numFmtId="183" formatCode="0.0000"/>
    <numFmt numFmtId="184" formatCode="#\ ?/?"/>
    <numFmt numFmtId="185" formatCode="#,##0_ "/>
    <numFmt numFmtId="186" formatCode="&quot;¥&quot;#,##0"/>
    <numFmt numFmtId="187" formatCode="0_ "/>
    <numFmt numFmtId="188" formatCode="&quot;$&quot;#,##0.00"/>
    <numFmt numFmtId="189" formatCode="0.000"/>
  </numFmts>
  <fonts count="90">
    <font>
      <sz val="11"/>
      <color theme="1"/>
      <name val="Calibri"/>
      <charset val="134"/>
      <scheme val="minor"/>
    </font>
    <font>
      <i/>
      <sz val="9"/>
      <color theme="1"/>
      <name val="Calibri"/>
      <charset val="134"/>
      <scheme val="minor"/>
    </font>
    <font>
      <i/>
      <sz val="9"/>
      <name val="Calibri"/>
      <charset val="134"/>
      <scheme val="minor"/>
    </font>
    <font>
      <i/>
      <sz val="9"/>
      <name val="Arial"/>
      <charset val="134"/>
    </font>
    <font>
      <i/>
      <sz val="8"/>
      <name val="Arial"/>
      <charset val="134"/>
    </font>
    <font>
      <i/>
      <sz val="9"/>
      <color theme="1"/>
      <name val="Arial"/>
      <charset val="134"/>
    </font>
    <font>
      <i/>
      <sz val="9"/>
      <color rgb="FF0000FF"/>
      <name val="Arial"/>
      <charset val="134"/>
    </font>
    <font>
      <sz val="9"/>
      <color theme="1"/>
      <name val="Calibri"/>
      <charset val="134"/>
      <scheme val="minor"/>
    </font>
    <font>
      <sz val="9"/>
      <name val="Calibri"/>
      <charset val="134"/>
      <scheme val="minor"/>
    </font>
    <font>
      <b/>
      <i/>
      <sz val="9"/>
      <name val="Arial"/>
      <charset val="134"/>
    </font>
    <font>
      <i/>
      <sz val="9"/>
      <color rgb="FFFF0000"/>
      <name val="Arial"/>
      <charset val="134"/>
    </font>
    <font>
      <i/>
      <sz val="8"/>
      <color theme="1"/>
      <name val="Arial"/>
      <charset val="134"/>
    </font>
    <font>
      <i/>
      <sz val="8"/>
      <color rgb="FFFF0000"/>
      <name val="Arial"/>
      <charset val="134"/>
    </font>
    <font>
      <sz val="10.5"/>
      <name val="Times New Roman"/>
      <charset val="134"/>
    </font>
    <font>
      <b/>
      <i/>
      <sz val="8"/>
      <name val="Arial"/>
      <charset val="134"/>
    </font>
    <font>
      <b/>
      <i/>
      <sz val="8"/>
      <color theme="1"/>
      <name val="Arial"/>
      <charset val="134"/>
    </font>
    <font>
      <sz val="9"/>
      <name val="Arial"/>
      <charset val="134"/>
    </font>
    <font>
      <i/>
      <sz val="8"/>
      <color indexed="8"/>
      <name val="Arial"/>
      <charset val="134"/>
    </font>
    <font>
      <i/>
      <sz val="10"/>
      <color theme="1"/>
      <name val="Arial"/>
      <charset val="134"/>
    </font>
    <font>
      <i/>
      <sz val="9"/>
      <color rgb="FF000000"/>
      <name val="Arial"/>
      <charset val="134"/>
    </font>
    <font>
      <i/>
      <sz val="8"/>
      <color rgb="FF000000"/>
      <name val="Arial"/>
      <charset val="134"/>
    </font>
    <font>
      <sz val="8"/>
      <color theme="1"/>
      <name val="Calibri"/>
      <charset val="134"/>
      <scheme val="minor"/>
    </font>
    <font>
      <i/>
      <sz val="8"/>
      <color rgb="FF0000FF"/>
      <name val="Arial"/>
      <charset val="134"/>
    </font>
    <font>
      <i/>
      <sz val="8"/>
      <color rgb="FF00B050"/>
      <name val="Arial"/>
      <charset val="134"/>
    </font>
    <font>
      <i/>
      <sz val="8"/>
      <color theme="9" tint="-0.249977111117893"/>
      <name val="Arial"/>
      <charset val="134"/>
    </font>
    <font>
      <i/>
      <sz val="11"/>
      <color theme="1"/>
      <name val="Calibri"/>
      <charset val="134"/>
      <scheme val="minor"/>
    </font>
    <font>
      <i/>
      <u/>
      <sz val="8"/>
      <name val="Arial"/>
      <charset val="134"/>
    </font>
    <font>
      <sz val="8"/>
      <color theme="1"/>
      <name val="Arial"/>
      <charset val="134"/>
    </font>
    <font>
      <b/>
      <sz val="9"/>
      <color theme="1"/>
      <name val="Calibri"/>
      <charset val="134"/>
      <scheme val="minor"/>
    </font>
    <font>
      <sz val="9"/>
      <color theme="1"/>
      <name val="Arial"/>
      <charset val="134"/>
    </font>
    <font>
      <sz val="9"/>
      <color theme="0"/>
      <name val="Calibri"/>
      <charset val="134"/>
      <scheme val="minor"/>
    </font>
    <font>
      <i/>
      <sz val="9"/>
      <color theme="0"/>
      <name val="Arial"/>
      <charset val="134"/>
    </font>
    <font>
      <sz val="9"/>
      <color theme="0"/>
      <name val="Arial"/>
      <charset val="134"/>
    </font>
    <font>
      <sz val="9"/>
      <color rgb="FF222222"/>
      <name val="Arial"/>
      <charset val="134"/>
    </font>
    <font>
      <b/>
      <i/>
      <sz val="8"/>
      <name val="宋体"/>
      <charset val="134"/>
    </font>
    <font>
      <i/>
      <sz val="8"/>
      <color rgb="FF0070C0"/>
      <name val="Arial"/>
      <charset val="134"/>
    </font>
    <font>
      <i/>
      <sz val="8"/>
      <color indexed="14"/>
      <name val="Arial"/>
      <charset val="134"/>
    </font>
    <font>
      <i/>
      <sz val="8"/>
      <color rgb="FF1A37EA"/>
      <name val="Arial"/>
      <charset val="134"/>
    </font>
    <font>
      <i/>
      <sz val="9"/>
      <color indexed="8"/>
      <name val="Arial"/>
      <charset val="134"/>
    </font>
    <font>
      <i/>
      <sz val="9"/>
      <color indexed="12"/>
      <name val="Arial"/>
      <charset val="134"/>
    </font>
    <font>
      <sz val="8"/>
      <name val="Arial"/>
      <charset val="134"/>
    </font>
    <font>
      <i/>
      <sz val="9"/>
      <color indexed="10"/>
      <name val="Arial"/>
      <charset val="134"/>
    </font>
    <font>
      <sz val="8"/>
      <color theme="0"/>
      <name val="Calibri"/>
      <charset val="134"/>
      <scheme val="minor"/>
    </font>
    <font>
      <i/>
      <sz val="8"/>
      <color indexed="12"/>
      <name val="Arial"/>
      <charset val="134"/>
    </font>
    <font>
      <i/>
      <sz val="8"/>
      <color indexed="10"/>
      <name val="Arial"/>
      <charset val="134"/>
    </font>
    <font>
      <i/>
      <sz val="8"/>
      <color indexed="57"/>
      <name val="Arial"/>
      <charset val="134"/>
    </font>
    <font>
      <sz val="9"/>
      <color rgb="FF000000"/>
      <name val="Arial"/>
      <charset val="134"/>
    </font>
    <font>
      <b/>
      <sz val="8"/>
      <color theme="1"/>
      <name val="Times New Roman"/>
      <charset val="134"/>
    </font>
    <font>
      <sz val="14"/>
      <color theme="1"/>
      <name val="Calibri"/>
      <charset val="134"/>
      <scheme val="minor"/>
    </font>
    <font>
      <b/>
      <sz val="9"/>
      <color rgb="FFFF0000"/>
      <name val="Calibri"/>
      <charset val="134"/>
      <scheme val="minor"/>
    </font>
    <font>
      <b/>
      <sz val="9"/>
      <color theme="5"/>
      <name val="Calibri"/>
      <charset val="134"/>
      <scheme val="minor"/>
    </font>
    <font>
      <b/>
      <sz val="9"/>
      <color rgb="FF00B050"/>
      <name val="Calibri"/>
      <charset val="134"/>
      <scheme val="minor"/>
    </font>
    <font>
      <b/>
      <sz val="9"/>
      <name val="Calibri"/>
      <charset val="134"/>
      <scheme val="minor"/>
    </font>
    <font>
      <sz val="11"/>
      <color theme="0"/>
      <name val="Calibri"/>
      <charset val="134"/>
      <scheme val="minor"/>
    </font>
    <font>
      <b/>
      <sz val="9"/>
      <color theme="0"/>
      <name val="Calibri"/>
      <charset val="134"/>
      <scheme val="minor"/>
    </font>
    <font>
      <i/>
      <sz val="9"/>
      <color theme="0"/>
      <name val="Calibri"/>
      <charset val="134"/>
      <scheme val="minor"/>
    </font>
    <font>
      <sz val="10"/>
      <name val="Arial"/>
      <charset val="134"/>
    </font>
    <font>
      <i/>
      <sz val="8"/>
      <color theme="1"/>
      <name val="Calibri"/>
      <charset val="134"/>
      <scheme val="minor"/>
    </font>
    <font>
      <sz val="9"/>
      <name val="宋体"/>
      <charset val="134"/>
    </font>
    <font>
      <sz val="8"/>
      <color theme="3"/>
      <name val="Arial"/>
      <charset val="134"/>
    </font>
    <font>
      <b/>
      <i/>
      <u/>
      <sz val="8"/>
      <name val="Arial"/>
      <charset val="134"/>
    </font>
    <font>
      <sz val="11"/>
      <color rgb="FF000000"/>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2"/>
      <name val="宋体"/>
      <charset val="134"/>
    </font>
    <font>
      <sz val="11"/>
      <color rgb="FF9C6500"/>
      <name val="Calibri"/>
      <charset val="134"/>
      <scheme val="minor"/>
    </font>
    <font>
      <sz val="10"/>
      <color indexed="8"/>
      <name val="Arial"/>
      <charset val="134"/>
    </font>
    <font>
      <sz val="12"/>
      <color theme="1"/>
      <name val="Calibri"/>
      <charset val="136"/>
      <scheme val="minor"/>
    </font>
    <font>
      <sz val="11"/>
      <name val="돋움"/>
      <charset val="129"/>
    </font>
    <font>
      <sz val="11"/>
      <color indexed="8"/>
      <name val="Calibri"/>
      <charset val="134"/>
    </font>
    <font>
      <i/>
      <sz val="8"/>
      <name val="宋体"/>
      <charset val="134"/>
    </font>
    <font>
      <i/>
      <sz val="8"/>
      <color theme="1"/>
      <name val="SimSun"/>
      <charset val="134"/>
    </font>
    <font>
      <i/>
      <sz val="8"/>
      <name val="細明體"/>
      <charset val="136"/>
    </font>
  </fonts>
  <fills count="46">
    <fill>
      <patternFill patternType="none"/>
    </fill>
    <fill>
      <patternFill patternType="gray125"/>
    </fill>
    <fill>
      <patternFill patternType="solid">
        <fgColor rgb="FFCCFFCC"/>
        <bgColor indexed="64"/>
      </patternFill>
    </fill>
    <fill>
      <patternFill patternType="solid">
        <fgColor rgb="FFFFFF00"/>
        <bgColor indexed="64"/>
      </patternFill>
    </fill>
    <fill>
      <patternFill patternType="solid">
        <fgColor rgb="FF99FF99"/>
        <bgColor indexed="64"/>
      </patternFill>
    </fill>
    <fill>
      <patternFill patternType="solid">
        <fgColor rgb="FFCBEBF5"/>
        <bgColor indexed="64"/>
      </patternFill>
    </fill>
    <fill>
      <patternFill patternType="solid">
        <fgColor rgb="FFEFF9FC"/>
        <bgColor indexed="64"/>
      </patternFill>
    </fill>
    <fill>
      <patternFill patternType="solid">
        <fgColor rgb="FFF5F5F5"/>
        <bgColor indexed="64"/>
      </patternFill>
    </fill>
    <fill>
      <patternFill patternType="solid">
        <fgColor rgb="FF00B0F0"/>
        <bgColor indexed="64"/>
      </patternFill>
    </fill>
    <fill>
      <patternFill patternType="solid">
        <fgColor rgb="FFFFC000"/>
        <bgColor indexed="64"/>
      </patternFill>
    </fill>
    <fill>
      <patternFill patternType="solid">
        <fgColor theme="9" tint="0.799981688894314"/>
        <bgColor indexed="64"/>
      </patternFill>
    </fill>
    <fill>
      <patternFill patternType="solid">
        <fgColor rgb="FF92D050"/>
        <bgColor indexed="64"/>
      </patternFill>
    </fill>
    <fill>
      <patternFill patternType="solid">
        <fgColor indexed="9"/>
        <bgColor indexed="64"/>
      </patternFill>
    </fill>
    <fill>
      <patternFill patternType="solid">
        <fgColor theme="8" tint="0.599993896298105"/>
        <bgColor indexed="64"/>
      </patternFill>
    </fill>
    <fill>
      <patternFill patternType="solid">
        <fgColor theme="0"/>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D6E3B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8"/>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3">
    <xf numFmtId="0" fontId="0" fillId="0" borderId="0"/>
    <xf numFmtId="43" fontId="0" fillId="0" borderId="0" applyFont="0" applyFill="0" applyBorder="0" applyAlignment="0" applyProtection="0"/>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6" fontId="0" fillId="0" borderId="0" applyFont="0" applyFill="0" applyBorder="0" applyAlignment="0" applyProtection="0">
      <alignment vertical="center"/>
    </xf>
    <xf numFmtId="42" fontId="0" fillId="0" borderId="0" applyFon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19" borderId="16" applyNumberFormat="0" applyFont="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17" applyNumberFormat="0" applyFill="0" applyAlignment="0" applyProtection="0">
      <alignment vertical="center"/>
    </xf>
    <xf numFmtId="0" fontId="68" fillId="0" borderId="17" applyNumberFormat="0" applyFill="0" applyAlignment="0" applyProtection="0">
      <alignment vertical="center"/>
    </xf>
    <xf numFmtId="0" fontId="69" fillId="0" borderId="18" applyNumberFormat="0" applyFill="0" applyAlignment="0" applyProtection="0">
      <alignment vertical="center"/>
    </xf>
    <xf numFmtId="0" fontId="69" fillId="0" borderId="0" applyNumberFormat="0" applyFill="0" applyBorder="0" applyAlignment="0" applyProtection="0">
      <alignment vertical="center"/>
    </xf>
    <xf numFmtId="0" fontId="70" fillId="20" borderId="19" applyNumberFormat="0" applyAlignment="0" applyProtection="0">
      <alignment vertical="center"/>
    </xf>
    <xf numFmtId="0" fontId="71" fillId="21" borderId="20" applyNumberFormat="0" applyAlignment="0" applyProtection="0">
      <alignment vertical="center"/>
    </xf>
    <xf numFmtId="0" fontId="72" fillId="21" borderId="19" applyNumberFormat="0" applyAlignment="0" applyProtection="0">
      <alignment vertical="center"/>
    </xf>
    <xf numFmtId="0" fontId="73" fillId="22" borderId="21" applyNumberFormat="0" applyAlignment="0" applyProtection="0">
      <alignment vertical="center"/>
    </xf>
    <xf numFmtId="0" fontId="74" fillId="0" borderId="22" applyNumberFormat="0" applyFill="0" applyAlignment="0" applyProtection="0">
      <alignment vertical="center"/>
    </xf>
    <xf numFmtId="0" fontId="75" fillId="0" borderId="23" applyNumberFormat="0" applyFill="0" applyAlignment="0" applyProtection="0">
      <alignment vertical="center"/>
    </xf>
    <xf numFmtId="0" fontId="76" fillId="23" borderId="0" applyNumberFormat="0" applyBorder="0" applyAlignment="0" applyProtection="0">
      <alignment vertical="center"/>
    </xf>
    <xf numFmtId="0" fontId="77" fillId="24" borderId="0" applyNumberFormat="0" applyBorder="0" applyAlignment="0" applyProtection="0">
      <alignment vertical="center"/>
    </xf>
    <xf numFmtId="0" fontId="78" fillId="25" borderId="0" applyNumberFormat="0" applyBorder="0" applyAlignment="0" applyProtection="0">
      <alignment vertical="center"/>
    </xf>
    <xf numFmtId="0" fontId="79" fillId="26" borderId="0" applyNumberFormat="0" applyBorder="0" applyAlignment="0" applyProtection="0">
      <alignment vertical="center"/>
    </xf>
    <xf numFmtId="0" fontId="80" fillId="27" borderId="0" applyNumberFormat="0" applyBorder="0" applyAlignment="0" applyProtection="0">
      <alignment vertical="center"/>
    </xf>
    <xf numFmtId="0" fontId="80" fillId="28" borderId="0" applyNumberFormat="0" applyBorder="0" applyAlignment="0" applyProtection="0">
      <alignment vertical="center"/>
    </xf>
    <xf numFmtId="0" fontId="79" fillId="29" borderId="0" applyNumberFormat="0" applyBorder="0" applyAlignment="0" applyProtection="0">
      <alignment vertical="center"/>
    </xf>
    <xf numFmtId="0" fontId="79" fillId="30" borderId="0" applyNumberFormat="0" applyBorder="0" applyAlignment="0" applyProtection="0">
      <alignment vertical="center"/>
    </xf>
    <xf numFmtId="0" fontId="80" fillId="31" borderId="0" applyNumberFormat="0" applyBorder="0" applyAlignment="0" applyProtection="0">
      <alignment vertical="center"/>
    </xf>
    <xf numFmtId="0" fontId="80" fillId="32" borderId="0" applyNumberFormat="0" applyBorder="0" applyAlignment="0" applyProtection="0">
      <alignment vertical="center"/>
    </xf>
    <xf numFmtId="0" fontId="79" fillId="33" borderId="0" applyNumberFormat="0" applyBorder="0" applyAlignment="0" applyProtection="0">
      <alignment vertical="center"/>
    </xf>
    <xf numFmtId="0" fontId="79" fillId="34" borderId="0" applyNumberFormat="0" applyBorder="0" applyAlignment="0" applyProtection="0">
      <alignment vertical="center"/>
    </xf>
    <xf numFmtId="0" fontId="80" fillId="17" borderId="0" applyNumberFormat="0" applyBorder="0" applyAlignment="0" applyProtection="0">
      <alignment vertical="center"/>
    </xf>
    <xf numFmtId="0" fontId="80" fillId="15" borderId="0" applyNumberFormat="0" applyBorder="0" applyAlignment="0" applyProtection="0">
      <alignment vertical="center"/>
    </xf>
    <xf numFmtId="0" fontId="79" fillId="35" borderId="0" applyNumberFormat="0" applyBorder="0" applyAlignment="0" applyProtection="0">
      <alignment vertical="center"/>
    </xf>
    <xf numFmtId="0" fontId="79" fillId="36" borderId="0" applyNumberFormat="0" applyBorder="0" applyAlignment="0" applyProtection="0">
      <alignment vertical="center"/>
    </xf>
    <xf numFmtId="0" fontId="80" fillId="37" borderId="0" applyNumberFormat="0" applyBorder="0" applyAlignment="0" applyProtection="0">
      <alignment vertical="center"/>
    </xf>
    <xf numFmtId="0" fontId="80" fillId="38" borderId="0" applyNumberFormat="0" applyBorder="0" applyAlignment="0" applyProtection="0">
      <alignment vertical="center"/>
    </xf>
    <xf numFmtId="0" fontId="79" fillId="39" borderId="0" applyNumberFormat="0" applyBorder="0" applyAlignment="0" applyProtection="0">
      <alignment vertical="center"/>
    </xf>
    <xf numFmtId="0" fontId="79" fillId="40" borderId="0" applyNumberFormat="0" applyBorder="0" applyAlignment="0" applyProtection="0">
      <alignment vertical="center"/>
    </xf>
    <xf numFmtId="0" fontId="80" fillId="16" borderId="0" applyNumberFormat="0" applyBorder="0" applyAlignment="0" applyProtection="0">
      <alignment vertical="center"/>
    </xf>
    <xf numFmtId="0" fontId="80" fillId="13" borderId="0" applyNumberFormat="0" applyBorder="0" applyAlignment="0" applyProtection="0">
      <alignment vertical="center"/>
    </xf>
    <xf numFmtId="0" fontId="79" fillId="41" borderId="0" applyNumberFormat="0" applyBorder="0" applyAlignment="0" applyProtection="0">
      <alignment vertical="center"/>
    </xf>
    <xf numFmtId="0" fontId="79" fillId="42" borderId="0" applyNumberFormat="0" applyBorder="0" applyAlignment="0" applyProtection="0">
      <alignment vertical="center"/>
    </xf>
    <xf numFmtId="0" fontId="80" fillId="10" borderId="0" applyNumberFormat="0" applyBorder="0" applyAlignment="0" applyProtection="0">
      <alignment vertical="center"/>
    </xf>
    <xf numFmtId="0" fontId="80" fillId="43" borderId="0" applyNumberFormat="0" applyBorder="0" applyAlignment="0" applyProtection="0">
      <alignment vertical="center"/>
    </xf>
    <xf numFmtId="0" fontId="79" fillId="44" borderId="0" applyNumberFormat="0" applyBorder="0" applyAlignment="0" applyProtection="0">
      <alignment vertical="center"/>
    </xf>
    <xf numFmtId="0" fontId="81" fillId="0" borderId="0"/>
    <xf numFmtId="0" fontId="56" fillId="0" borderId="0"/>
    <xf numFmtId="0" fontId="81" fillId="0" borderId="0" applyNumberFormat="0" applyFont="0" applyFill="0" applyBorder="0" applyProtection="0">
      <alignment horizontal="left" vertical="center" indent="2"/>
    </xf>
    <xf numFmtId="177" fontId="0" fillId="0" borderId="0" applyFont="0" applyFill="0" applyBorder="0" applyAlignment="0" applyProtection="0"/>
    <xf numFmtId="0" fontId="82" fillId="25" borderId="0" applyNumberFormat="0" applyBorder="0" applyAlignment="0" applyProtection="0"/>
    <xf numFmtId="0" fontId="0" fillId="0" borderId="0">
      <alignment vertical="center"/>
    </xf>
    <xf numFmtId="0" fontId="83" fillId="0" borderId="0"/>
    <xf numFmtId="0" fontId="0" fillId="0" borderId="0">
      <alignment vertical="center"/>
    </xf>
    <xf numFmtId="0" fontId="81" fillId="0" borderId="0">
      <alignment vertical="center"/>
    </xf>
    <xf numFmtId="0" fontId="81" fillId="0" borderId="0">
      <alignment vertical="center"/>
    </xf>
    <xf numFmtId="0" fontId="0" fillId="0" borderId="0">
      <alignment vertical="center"/>
    </xf>
    <xf numFmtId="0" fontId="81"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0"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0" fillId="0" borderId="0"/>
    <xf numFmtId="0" fontId="56" fillId="0" borderId="0"/>
    <xf numFmtId="0" fontId="0" fillId="0" borderId="0"/>
    <xf numFmtId="0" fontId="56" fillId="0" borderId="0"/>
    <xf numFmtId="0" fontId="56" fillId="0" borderId="0"/>
    <xf numFmtId="0" fontId="56" fillId="0" borderId="0"/>
    <xf numFmtId="0" fontId="56" fillId="0" borderId="0"/>
    <xf numFmtId="0" fontId="84" fillId="0" borderId="0">
      <alignment vertical="center"/>
    </xf>
    <xf numFmtId="0" fontId="85" fillId="0" borderId="0"/>
    <xf numFmtId="0" fontId="85" fillId="0" borderId="0"/>
    <xf numFmtId="0" fontId="85" fillId="0" borderId="0"/>
    <xf numFmtId="0" fontId="81" fillId="0" borderId="0">
      <alignment vertical="center"/>
    </xf>
    <xf numFmtId="0" fontId="81" fillId="0" borderId="0">
      <alignment vertical="center"/>
    </xf>
    <xf numFmtId="0" fontId="56" fillId="45" borderId="0"/>
    <xf numFmtId="178" fontId="86" fillId="0" borderId="0">
      <alignment vertical="center"/>
    </xf>
    <xf numFmtId="0" fontId="81" fillId="0" borderId="0"/>
    <xf numFmtId="0" fontId="81" fillId="0" borderId="0"/>
    <xf numFmtId="0" fontId="0" fillId="0" borderId="0">
      <alignment vertical="center"/>
    </xf>
    <xf numFmtId="0" fontId="81" fillId="0" borderId="0">
      <alignment vertical="center"/>
    </xf>
    <xf numFmtId="0" fontId="81" fillId="0" borderId="0">
      <alignment vertical="center"/>
    </xf>
    <xf numFmtId="0" fontId="58" fillId="0" borderId="0">
      <alignment vertical="center"/>
    </xf>
  </cellStyleXfs>
  <cellXfs count="816">
    <xf numFmtId="0" fontId="0" fillId="0" borderId="0" xfId="0"/>
    <xf numFmtId="0" fontId="1" fillId="0" borderId="0" xfId="0" applyFont="1" applyAlignment="1">
      <alignment vertical="center"/>
    </xf>
    <xf numFmtId="0" fontId="1" fillId="0" borderId="0" xfId="0" applyFont="1"/>
    <xf numFmtId="0" fontId="2" fillId="0" borderId="0" xfId="0" applyFont="1"/>
    <xf numFmtId="0" fontId="2" fillId="0" borderId="0" xfId="0" applyFont="1" applyAlignment="1">
      <alignment horizontal="center"/>
    </xf>
    <xf numFmtId="4" fontId="1" fillId="0" borderId="0" xfId="0" applyNumberFormat="1" applyFont="1"/>
    <xf numFmtId="0" fontId="3" fillId="0" borderId="0" xfId="0" applyFont="1" applyAlignment="1">
      <alignment horizontal="center" vertical="center"/>
    </xf>
    <xf numFmtId="0" fontId="4" fillId="0" borderId="0" xfId="0" applyFont="1"/>
    <xf numFmtId="0" fontId="1" fillId="0" borderId="0" xfId="0" applyFont="1" applyAlignment="1">
      <alignment horizontal="center"/>
    </xf>
    <xf numFmtId="1" fontId="5" fillId="0" borderId="0" xfId="0" applyNumberFormat="1" applyFont="1"/>
    <xf numFmtId="1" fontId="1" fillId="0" borderId="0" xfId="0" applyNumberFormat="1" applyFont="1"/>
    <xf numFmtId="0" fontId="5"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 fontId="5" fillId="2" borderId="1" xfId="0" applyNumberFormat="1" applyFont="1" applyFill="1" applyBorder="1" applyAlignment="1">
      <alignment horizontal="center" vertical="center" wrapText="1"/>
    </xf>
    <xf numFmtId="0" fontId="3" fillId="0" borderId="1" xfId="0" applyFont="1" applyBorder="1" applyAlignment="1">
      <alignment horizontal="left" vertical="center"/>
    </xf>
    <xf numFmtId="0" fontId="3" fillId="0" borderId="2"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0" xfId="0" applyFont="1"/>
    <xf numFmtId="0" fontId="3" fillId="0" borderId="0" xfId="0" applyFont="1" applyAlignment="1">
      <alignment horizontal="left" vertical="center"/>
    </xf>
    <xf numFmtId="0" fontId="7" fillId="0" borderId="0" xfId="0" applyFont="1"/>
    <xf numFmtId="0" fontId="8" fillId="0" borderId="0" xfId="0" applyFont="1"/>
    <xf numFmtId="1" fontId="7" fillId="0" borderId="0" xfId="0" applyNumberFormat="1" applyFont="1"/>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vertical="center"/>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179" fontId="6" fillId="0" borderId="1" xfId="0" applyNumberFormat="1" applyFont="1" applyBorder="1" applyAlignment="1">
      <alignment horizontal="center" vertical="center"/>
    </xf>
    <xf numFmtId="180" fontId="3" fillId="0" borderId="1" xfId="0" applyNumberFormat="1" applyFont="1" applyBorder="1" applyAlignment="1">
      <alignment horizontal="center" vertical="center"/>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180" fontId="3" fillId="0" borderId="4" xfId="0" applyNumberFormat="1" applyFont="1" applyBorder="1" applyAlignment="1">
      <alignment horizontal="center" vertical="center"/>
    </xf>
    <xf numFmtId="180" fontId="3" fillId="0" borderId="2" xfId="0" applyNumberFormat="1" applyFont="1" applyBorder="1" applyAlignment="1">
      <alignment horizontal="center" vertical="center"/>
    </xf>
    <xf numFmtId="180" fontId="3" fillId="0" borderId="3" xfId="0" applyNumberFormat="1" applyFont="1" applyBorder="1" applyAlignment="1">
      <alignment horizontal="center" vertical="center"/>
    </xf>
    <xf numFmtId="0" fontId="4" fillId="0" borderId="10"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4" fillId="0" borderId="7" xfId="0"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horizontal="left" vertical="center" wrapText="1"/>
    </xf>
    <xf numFmtId="0" fontId="4" fillId="0" borderId="8" xfId="0" applyFont="1" applyBorder="1" applyAlignment="1">
      <alignment vertical="center" wrapText="1"/>
    </xf>
    <xf numFmtId="0" fontId="12" fillId="0" borderId="7" xfId="0" applyFont="1" applyBorder="1" applyAlignment="1">
      <alignment horizontal="center" vertical="center" wrapText="1"/>
    </xf>
    <xf numFmtId="0" fontId="12" fillId="0" borderId="1" xfId="0" applyFont="1" applyBorder="1" applyAlignment="1">
      <alignment horizontal="center" vertical="center" wrapText="1"/>
    </xf>
    <xf numFmtId="180" fontId="3" fillId="0" borderId="4" xfId="0" applyNumberFormat="1" applyFont="1" applyBorder="1" applyAlignment="1">
      <alignment vertical="center"/>
    </xf>
    <xf numFmtId="180" fontId="3" fillId="0" borderId="1" xfId="0" applyNumberFormat="1" applyFont="1" applyBorder="1" applyAlignment="1">
      <alignmen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1" fillId="0" borderId="7" xfId="0" applyFont="1" applyBorder="1" applyAlignment="1">
      <alignment horizontal="center" wrapText="1"/>
    </xf>
    <xf numFmtId="0" fontId="11" fillId="0" borderId="1" xfId="0" applyFont="1" applyBorder="1" applyAlignment="1">
      <alignment horizontal="center" wrapText="1"/>
    </xf>
    <xf numFmtId="0" fontId="11" fillId="0" borderId="0" xfId="0" applyFont="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7" xfId="0" applyFont="1" applyBorder="1" applyAlignment="1">
      <alignment horizontal="center" vertical="center"/>
    </xf>
    <xf numFmtId="0" fontId="12" fillId="0" borderId="1" xfId="0" applyFont="1" applyBorder="1" applyAlignment="1">
      <alignment horizontal="center" vertical="center"/>
    </xf>
    <xf numFmtId="0" fontId="12" fillId="0" borderId="7" xfId="0" applyFont="1" applyBorder="1" applyAlignment="1">
      <alignment vertical="center" wrapText="1"/>
    </xf>
    <xf numFmtId="0" fontId="12" fillId="0" borderId="1" xfId="0" applyFont="1" applyBorder="1" applyAlignment="1">
      <alignment vertical="center" wrapText="1"/>
    </xf>
    <xf numFmtId="0" fontId="4" fillId="0" borderId="8" xfId="0" applyFont="1" applyBorder="1" applyAlignment="1">
      <alignment vertical="center"/>
    </xf>
    <xf numFmtId="0" fontId="4" fillId="0" borderId="1"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horizontal="left" vertical="center"/>
    </xf>
    <xf numFmtId="0" fontId="4" fillId="0" borderId="1" xfId="0" applyFont="1" applyBorder="1" applyAlignment="1">
      <alignment horizontal="left" vertical="center"/>
    </xf>
    <xf numFmtId="0" fontId="1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49" fontId="4" fillId="0" borderId="9" xfId="0" applyNumberFormat="1" applyFont="1" applyBorder="1" applyAlignment="1">
      <alignment horizontal="center" vertical="center" wrapText="1"/>
    </xf>
    <xf numFmtId="49" fontId="4" fillId="0" borderId="10" xfId="0" applyNumberFormat="1" applyFont="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7" fillId="0" borderId="1" xfId="0" applyFont="1" applyBorder="1"/>
    <xf numFmtId="0" fontId="3" fillId="0" borderId="4"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vertical="center"/>
    </xf>
    <xf numFmtId="0" fontId="3" fillId="0" borderId="0" xfId="0" applyFont="1" applyAlignment="1">
      <alignment horizontal="left"/>
    </xf>
    <xf numFmtId="181" fontId="3" fillId="0" borderId="0" xfId="0" applyNumberFormat="1" applyFont="1"/>
    <xf numFmtId="1" fontId="3" fillId="0" borderId="0" xfId="0" applyNumberFormat="1" applyFont="1"/>
    <xf numFmtId="0" fontId="5" fillId="0" borderId="1" xfId="0" applyFont="1" applyBorder="1" applyAlignment="1">
      <alignment vertical="center"/>
    </xf>
    <xf numFmtId="0" fontId="3" fillId="0" borderId="4" xfId="0" applyFont="1" applyBorder="1" applyAlignment="1">
      <alignment horizontal="left" vertical="center"/>
    </xf>
    <xf numFmtId="0" fontId="3" fillId="4" borderId="4" xfId="0" applyFont="1" applyFill="1" applyBorder="1" applyAlignment="1">
      <alignment horizontal="center" vertical="center" wrapText="1"/>
    </xf>
    <xf numFmtId="0" fontId="9" fillId="0" borderId="4" xfId="0" applyFont="1" applyBorder="1" applyAlignment="1">
      <alignment horizontal="center" vertical="center"/>
    </xf>
    <xf numFmtId="0" fontId="3" fillId="5" borderId="1" xfId="0" applyFont="1" applyFill="1" applyBorder="1" applyAlignment="1">
      <alignment horizontal="center" vertical="center" wrapText="1"/>
    </xf>
    <xf numFmtId="0" fontId="14" fillId="0" borderId="4" xfId="0" applyFont="1" applyBorder="1" applyAlignment="1">
      <alignment horizontal="center" vertical="center" wrapText="1"/>
    </xf>
    <xf numFmtId="181" fontId="6" fillId="0" borderId="4" xfId="0" applyNumberFormat="1" applyFont="1" applyBorder="1" applyAlignment="1">
      <alignment horizontal="center" vertical="center" wrapText="1"/>
    </xf>
    <xf numFmtId="0" fontId="3" fillId="6" borderId="1" xfId="0" applyFont="1" applyFill="1" applyBorder="1" applyAlignment="1">
      <alignment horizontal="center" vertical="center" wrapText="1"/>
    </xf>
    <xf numFmtId="0" fontId="14" fillId="0" borderId="2" xfId="0" applyFont="1" applyBorder="1" applyAlignment="1">
      <alignment horizontal="center" vertical="center" wrapText="1"/>
    </xf>
    <xf numFmtId="0" fontId="9" fillId="0" borderId="2" xfId="0" applyFont="1" applyBorder="1" applyAlignment="1">
      <alignment horizontal="center" vertical="center"/>
    </xf>
    <xf numFmtId="0" fontId="3" fillId="7" borderId="1"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14" fillId="0" borderId="3" xfId="0" applyFont="1" applyBorder="1" applyAlignment="1">
      <alignment horizontal="center" vertical="center" wrapText="1"/>
    </xf>
    <xf numFmtId="0" fontId="9" fillId="0" borderId="3" xfId="0" applyFont="1" applyBorder="1" applyAlignment="1">
      <alignment horizontal="center" vertical="center"/>
    </xf>
    <xf numFmtId="0" fontId="3" fillId="6" borderId="11" xfId="0" applyFont="1" applyFill="1" applyBorder="1" applyAlignment="1">
      <alignment horizontal="center" vertical="center" wrapText="1"/>
    </xf>
    <xf numFmtId="0" fontId="3" fillId="6" borderId="11" xfId="0" applyFont="1" applyFill="1" applyBorder="1" applyAlignment="1">
      <alignment horizontal="center" wrapText="1"/>
    </xf>
    <xf numFmtId="0" fontId="3" fillId="7" borderId="11" xfId="0" applyFont="1" applyFill="1" applyBorder="1" applyAlignment="1">
      <alignment horizontal="center" wrapText="1"/>
    </xf>
    <xf numFmtId="0" fontId="15" fillId="0" borderId="4" xfId="0" applyFont="1" applyBorder="1" applyAlignment="1">
      <alignment horizontal="center" vertical="center" wrapText="1"/>
    </xf>
    <xf numFmtId="0" fontId="16" fillId="6" borderId="11" xfId="0" applyFont="1" applyFill="1" applyBorder="1" applyAlignment="1">
      <alignment horizont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1" xfId="0" applyFont="1" applyBorder="1" applyAlignment="1">
      <alignment horizontal="center"/>
    </xf>
    <xf numFmtId="0" fontId="3" fillId="0" borderId="1" xfId="0" applyFont="1" applyBorder="1"/>
    <xf numFmtId="0" fontId="3" fillId="5" borderId="1" xfId="0" applyFont="1" applyFill="1" applyBorder="1" applyAlignment="1">
      <alignment horizontal="center" vertical="center"/>
    </xf>
    <xf numFmtId="0" fontId="3" fillId="7" borderId="1" xfId="0" applyFont="1" applyFill="1" applyBorder="1" applyAlignment="1">
      <alignment horizontal="center" wrapText="1"/>
    </xf>
    <xf numFmtId="0" fontId="3" fillId="6" borderId="1" xfId="0" applyFont="1" applyFill="1" applyBorder="1" applyAlignment="1">
      <alignment horizontal="center" wrapText="1"/>
    </xf>
    <xf numFmtId="0" fontId="3" fillId="0" borderId="1" xfId="0" applyFont="1" applyBorder="1" applyAlignment="1">
      <alignment horizontal="center" wrapText="1"/>
    </xf>
    <xf numFmtId="0" fontId="16" fillId="6" borderId="1" xfId="0" applyFont="1" applyFill="1" applyBorder="1" applyAlignment="1">
      <alignment wrapText="1"/>
    </xf>
    <xf numFmtId="0" fontId="16" fillId="7" borderId="1" xfId="0" applyFont="1" applyFill="1" applyBorder="1" applyAlignment="1">
      <alignment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11" fillId="0" borderId="1" xfId="0" applyFont="1" applyBorder="1" applyAlignment="1">
      <alignment horizontal="center"/>
    </xf>
    <xf numFmtId="0" fontId="11" fillId="0" borderId="4" xfId="99" applyFont="1" applyBorder="1" applyAlignment="1">
      <alignment horizontal="center" vertical="center" wrapText="1"/>
    </xf>
    <xf numFmtId="0" fontId="11" fillId="0" borderId="3" xfId="99" applyFont="1" applyBorder="1" applyAlignment="1">
      <alignment horizontal="center" vertical="center" wrapText="1"/>
    </xf>
    <xf numFmtId="0" fontId="11" fillId="0" borderId="1" xfId="99" applyFont="1" applyBorder="1" applyAlignment="1">
      <alignment horizontal="left" vertical="center" wrapText="1"/>
    </xf>
    <xf numFmtId="0" fontId="11" fillId="0" borderId="4" xfId="99" applyFont="1" applyBorder="1" applyAlignment="1">
      <alignment vertical="center" wrapText="1"/>
    </xf>
    <xf numFmtId="0" fontId="3" fillId="0" borderId="4" xfId="0" applyFont="1" applyBorder="1" applyAlignment="1">
      <alignment horizontal="left" vertical="center" wrapText="1"/>
    </xf>
    <xf numFmtId="0" fontId="17" fillId="0" borderId="1" xfId="98" applyFont="1" applyBorder="1" applyAlignment="1">
      <alignment horizontal="center" vertical="center" wrapText="1"/>
    </xf>
    <xf numFmtId="0" fontId="17" fillId="0" borderId="4" xfId="98" applyFont="1" applyBorder="1" applyAlignment="1">
      <alignment horizontal="center" vertical="center" wrapText="1"/>
    </xf>
    <xf numFmtId="0" fontId="17" fillId="0" borderId="2" xfId="98" applyFont="1" applyBorder="1" applyAlignment="1">
      <alignment horizontal="center" vertical="center" wrapText="1"/>
    </xf>
    <xf numFmtId="0" fontId="17" fillId="0" borderId="3" xfId="98" applyFont="1" applyBorder="1" applyAlignment="1">
      <alignment horizontal="center" vertical="center" wrapText="1"/>
    </xf>
    <xf numFmtId="181" fontId="6" fillId="0" borderId="1" xfId="0" applyNumberFormat="1" applyFont="1" applyBorder="1" applyAlignment="1">
      <alignment horizontal="center" vertical="center" wrapText="1"/>
    </xf>
    <xf numFmtId="0" fontId="18" fillId="0" borderId="0" xfId="0" applyFont="1"/>
    <xf numFmtId="0" fontId="5" fillId="0" borderId="7" xfId="0" applyFont="1" applyBorder="1" applyAlignment="1">
      <alignment horizontal="left" vertical="center" wrapText="1"/>
    </xf>
    <xf numFmtId="0" fontId="3" fillId="0" borderId="4" xfId="92" applyFont="1" applyBorder="1" applyAlignment="1">
      <alignment horizontal="left" vertical="center" wrapText="1"/>
    </xf>
    <xf numFmtId="0" fontId="3" fillId="0" borderId="4" xfId="92" applyFont="1" applyBorder="1" applyAlignment="1">
      <alignment horizontal="center" vertical="center" wrapText="1"/>
    </xf>
    <xf numFmtId="0" fontId="3" fillId="0" borderId="5" xfId="0" applyFont="1" applyBorder="1" applyAlignment="1">
      <alignment horizontal="center" vertical="center"/>
    </xf>
    <xf numFmtId="0" fontId="5" fillId="2" borderId="4" xfId="0" applyFont="1" applyFill="1" applyBorder="1" applyAlignment="1">
      <alignment horizontal="center" vertical="center" wrapText="1"/>
    </xf>
    <xf numFmtId="0" fontId="5" fillId="0" borderId="0" xfId="0" applyFont="1"/>
    <xf numFmtId="0" fontId="10" fillId="0" borderId="7" xfId="0" applyFont="1" applyBorder="1" applyAlignment="1">
      <alignment horizontal="left" vertical="center" wrapText="1"/>
    </xf>
    <xf numFmtId="0" fontId="6" fillId="0" borderId="4" xfId="92" applyFont="1" applyBorder="1" applyAlignment="1">
      <alignment horizontal="left" vertical="center" wrapText="1"/>
    </xf>
    <xf numFmtId="0" fontId="3" fillId="0" borderId="8" xfId="92" applyFont="1" applyBorder="1" applyAlignment="1">
      <alignment horizontal="center" vertical="center" wrapText="1"/>
    </xf>
    <xf numFmtId="0" fontId="3" fillId="0" borderId="1" xfId="92" applyFont="1" applyBorder="1" applyAlignment="1">
      <alignment horizontal="center" vertical="center" wrapText="1"/>
    </xf>
    <xf numFmtId="0" fontId="7" fillId="0" borderId="1" xfId="0" applyFont="1" applyBorder="1" applyAlignment="1">
      <alignment horizontal="center"/>
    </xf>
    <xf numFmtId="0" fontId="3" fillId="0" borderId="9" xfId="92" applyFont="1" applyBorder="1" applyAlignment="1">
      <alignment horizontal="center" vertical="center" wrapText="1"/>
    </xf>
    <xf numFmtId="0" fontId="3" fillId="0" borderId="10" xfId="92" applyFont="1" applyBorder="1" applyAlignment="1">
      <alignment horizontal="center" vertical="center" wrapText="1"/>
    </xf>
    <xf numFmtId="0" fontId="3" fillId="0" borderId="7" xfId="0" applyFont="1" applyBorder="1" applyAlignment="1">
      <alignment horizontal="center" vertical="center" wrapText="1"/>
    </xf>
    <xf numFmtId="0" fontId="7" fillId="0" borderId="1" xfId="0" applyFont="1" applyBorder="1" applyAlignment="1">
      <alignment vertical="center"/>
    </xf>
    <xf numFmtId="0" fontId="3" fillId="0" borderId="7" xfId="92" applyFont="1" applyBorder="1" applyAlignment="1">
      <alignment horizontal="center" vertical="center" wrapText="1"/>
    </xf>
    <xf numFmtId="0" fontId="7" fillId="0" borderId="4"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19" fillId="0" borderId="8"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1" fillId="0" borderId="7" xfId="0" applyFont="1" applyBorder="1" applyAlignment="1">
      <alignment horizontal="center" vertical="center"/>
    </xf>
    <xf numFmtId="0" fontId="7" fillId="0" borderId="0" xfId="0" applyFont="1" applyAlignment="1">
      <alignment vertical="center"/>
    </xf>
    <xf numFmtId="0" fontId="20" fillId="0" borderId="1" xfId="0" applyFont="1" applyFill="1" applyBorder="1" applyAlignment="1">
      <alignment horizontal="center" vertical="center"/>
    </xf>
    <xf numFmtId="0" fontId="0" fillId="0" borderId="1" xfId="0" applyBorder="1"/>
    <xf numFmtId="0" fontId="0" fillId="0" borderId="1" xfId="0" applyBorder="1" applyAlignment="1">
      <alignment vertical="center"/>
    </xf>
    <xf numFmtId="0" fontId="6" fillId="0" borderId="1" xfId="92" applyFont="1" applyBorder="1" applyAlignment="1">
      <alignment horizontal="left" vertical="center" wrapText="1"/>
    </xf>
    <xf numFmtId="0" fontId="21" fillId="0" borderId="0" xfId="0" applyFont="1" applyAlignment="1">
      <alignment vertical="center"/>
    </xf>
    <xf numFmtId="3" fontId="21" fillId="0" borderId="0" xfId="0" applyNumberFormat="1" applyFont="1" applyAlignment="1">
      <alignment vertical="center"/>
    </xf>
    <xf numFmtId="0" fontId="5" fillId="0" borderId="0" xfId="0" applyFont="1" applyAlignment="1">
      <alignment vertical="center"/>
    </xf>
    <xf numFmtId="1" fontId="5" fillId="0" borderId="0" xfId="0" applyNumberFormat="1" applyFont="1" applyAlignment="1">
      <alignment vertical="center"/>
    </xf>
    <xf numFmtId="0" fontId="11" fillId="0" borderId="1" xfId="0" applyFont="1" applyBorder="1" applyAlignment="1">
      <alignment horizontal="left" vertical="center" wrapText="1"/>
    </xf>
    <xf numFmtId="3" fontId="11" fillId="2" borderId="1" xfId="0" applyNumberFormat="1" applyFont="1" applyFill="1" applyBorder="1" applyAlignment="1">
      <alignment horizontal="center" vertical="center" wrapText="1"/>
    </xf>
    <xf numFmtId="0" fontId="4" fillId="0" borderId="0" xfId="0" applyFont="1" applyAlignment="1">
      <alignment vertical="center"/>
    </xf>
    <xf numFmtId="0" fontId="12" fillId="0" borderId="1" xfId="0" applyFont="1" applyBorder="1" applyAlignment="1">
      <alignment horizontal="left" vertical="center" wrapText="1"/>
    </xf>
    <xf numFmtId="0" fontId="22" fillId="0" borderId="1" xfId="0" applyFont="1" applyBorder="1" applyAlignment="1">
      <alignment vertical="center" wrapText="1"/>
    </xf>
    <xf numFmtId="3" fontId="22" fillId="0" borderId="1" xfId="0" applyNumberFormat="1" applyFont="1" applyBorder="1" applyAlignment="1">
      <alignment horizontal="center" vertical="center" wrapText="1"/>
    </xf>
    <xf numFmtId="0" fontId="4" fillId="0" borderId="3" xfId="0" applyFont="1" applyBorder="1" applyAlignment="1">
      <alignment horizontal="center" vertical="center"/>
    </xf>
    <xf numFmtId="0" fontId="12" fillId="0" borderId="1" xfId="0" applyFont="1" applyBorder="1" applyAlignment="1">
      <alignment horizontal="left" vertical="center"/>
    </xf>
    <xf numFmtId="0" fontId="22" fillId="0" borderId="1" xfId="0" applyFont="1" applyBorder="1" applyAlignment="1">
      <alignment vertical="center"/>
    </xf>
    <xf numFmtId="0" fontId="12" fillId="0" borderId="0" xfId="0" applyFont="1" applyAlignment="1">
      <alignment vertical="center"/>
    </xf>
    <xf numFmtId="0" fontId="12" fillId="0" borderId="1" xfId="0" applyFont="1" applyBorder="1" applyAlignment="1">
      <alignment vertical="center"/>
    </xf>
    <xf numFmtId="0" fontId="11"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vertical="center"/>
    </xf>
    <xf numFmtId="0" fontId="23" fillId="0" borderId="4"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21" fillId="0" borderId="4" xfId="0" applyFont="1" applyBorder="1" applyAlignment="1">
      <alignment horizontal="center" vertical="center"/>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21" fillId="0" borderId="3" xfId="0" applyFont="1" applyBorder="1" applyAlignment="1">
      <alignment horizontal="center" vertical="center"/>
    </xf>
    <xf numFmtId="0" fontId="21" fillId="0" borderId="2" xfId="0" applyFont="1" applyBorder="1" applyAlignment="1">
      <alignment horizontal="center" vertical="center"/>
    </xf>
    <xf numFmtId="0" fontId="11" fillId="0" borderId="3" xfId="0" applyFont="1" applyBorder="1" applyAlignment="1">
      <alignment vertical="center" wrapText="1"/>
    </xf>
    <xf numFmtId="0" fontId="21" fillId="0" borderId="2" xfId="0" applyFont="1" applyBorder="1" applyAlignment="1">
      <alignment vertical="center"/>
    </xf>
    <xf numFmtId="0" fontId="17" fillId="0" borderId="0" xfId="0" applyFont="1" applyFill="1" applyBorder="1" applyAlignment="1">
      <alignment horizontal="center" vertical="center" wrapText="1"/>
    </xf>
    <xf numFmtId="0" fontId="17"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2" fillId="0" borderId="0" xfId="0" applyFont="1" applyAlignment="1">
      <alignment horizontal="left" vertical="center"/>
    </xf>
    <xf numFmtId="0" fontId="22" fillId="0" borderId="0" xfId="0" applyFont="1" applyAlignment="1">
      <alignment vertical="center"/>
    </xf>
    <xf numFmtId="0" fontId="17" fillId="0" borderId="0" xfId="0" applyFont="1" applyAlignment="1">
      <alignment horizontal="center" vertical="center" wrapText="1"/>
    </xf>
    <xf numFmtId="3" fontId="22" fillId="0" borderId="0" xfId="0" applyNumberFormat="1" applyFont="1" applyAlignment="1">
      <alignment horizontal="center" vertical="center" wrapText="1"/>
    </xf>
    <xf numFmtId="0" fontId="25" fillId="0" borderId="0" xfId="0" applyFont="1" applyAlignment="1">
      <alignment vertical="center"/>
    </xf>
    <xf numFmtId="0" fontId="4" fillId="0" borderId="10" xfId="0" applyFont="1" applyBorder="1" applyAlignment="1">
      <alignment horizontal="left"/>
    </xf>
    <xf numFmtId="49" fontId="26" fillId="0" borderId="3" xfId="0" applyNumberFormat="1" applyFont="1" applyBorder="1"/>
    <xf numFmtId="49" fontId="26" fillId="0" borderId="0" xfId="0" applyNumberFormat="1" applyFont="1"/>
    <xf numFmtId="0" fontId="4" fillId="0" borderId="7" xfId="0" applyFont="1" applyBorder="1"/>
    <xf numFmtId="49" fontId="4" fillId="0" borderId="1" xfId="0" applyNumberFormat="1" applyFont="1" applyBorder="1"/>
    <xf numFmtId="49" fontId="4" fillId="0" borderId="0" xfId="0" applyNumberFormat="1" applyFont="1"/>
    <xf numFmtId="0" fontId="4" fillId="0" borderId="7" xfId="0" applyFont="1" applyBorder="1" applyAlignment="1">
      <alignment horizontal="left"/>
    </xf>
    <xf numFmtId="0" fontId="17" fillId="0" borderId="1" xfId="0" applyFont="1" applyBorder="1" applyAlignment="1">
      <alignment wrapText="1"/>
    </xf>
    <xf numFmtId="0" fontId="17" fillId="0" borderId="0" xfId="0" applyFont="1" applyAlignment="1">
      <alignment wrapText="1"/>
    </xf>
    <xf numFmtId="0" fontId="4" fillId="0" borderId="1" xfId="0" applyFont="1" applyBorder="1"/>
    <xf numFmtId="0" fontId="4" fillId="0" borderId="8" xfId="0" applyFont="1" applyBorder="1" applyAlignment="1">
      <alignment horizontal="left"/>
    </xf>
    <xf numFmtId="0" fontId="4" fillId="0" borderId="4" xfId="0" applyFont="1" applyBorder="1"/>
    <xf numFmtId="0" fontId="0" fillId="0" borderId="0" xfId="0" applyAlignment="1">
      <alignment vertical="center"/>
    </xf>
    <xf numFmtId="0" fontId="11" fillId="0" borderId="4" xfId="0" applyFont="1" applyBorder="1" applyAlignment="1">
      <alignment horizontal="center"/>
    </xf>
    <xf numFmtId="0" fontId="27" fillId="0" borderId="1" xfId="0" applyFont="1" applyBorder="1"/>
    <xf numFmtId="0" fontId="27" fillId="0" borderId="12" xfId="0" applyFont="1" applyBorder="1"/>
    <xf numFmtId="0" fontId="11" fillId="0" borderId="3" xfId="0" applyFont="1" applyBorder="1" applyAlignment="1">
      <alignment horizontal="center"/>
    </xf>
    <xf numFmtId="0" fontId="27" fillId="0" borderId="0" xfId="0" applyFont="1" applyAlignment="1">
      <alignment horizontal="center"/>
    </xf>
    <xf numFmtId="0" fontId="27" fillId="0" borderId="3" xfId="0" applyFont="1" applyBorder="1" applyAlignment="1">
      <alignment horizontal="center"/>
    </xf>
    <xf numFmtId="0" fontId="27" fillId="3" borderId="1" xfId="0" applyFont="1" applyFill="1" applyBorder="1" applyAlignment="1">
      <alignment horizontal="center"/>
    </xf>
    <xf numFmtId="0" fontId="11" fillId="0" borderId="2" xfId="0" applyFont="1" applyBorder="1" applyAlignment="1">
      <alignment horizontal="center"/>
    </xf>
    <xf numFmtId="0" fontId="27" fillId="0" borderId="2" xfId="0" applyFont="1" applyBorder="1" applyAlignment="1">
      <alignment horizontal="center"/>
    </xf>
    <xf numFmtId="0" fontId="25" fillId="0" borderId="1" xfId="0" applyFont="1" applyBorder="1" applyAlignment="1">
      <alignment horizontal="center" vertical="center"/>
    </xf>
    <xf numFmtId="0" fontId="0" fillId="0" borderId="1" xfId="0" applyBorder="1" applyAlignment="1">
      <alignment horizontal="center" vertical="center"/>
    </xf>
    <xf numFmtId="0" fontId="21" fillId="0" borderId="0" xfId="0" applyFont="1" applyBorder="1" applyAlignment="1">
      <alignment vertical="center"/>
    </xf>
    <xf numFmtId="0" fontId="3" fillId="0" borderId="1" xfId="0" applyFont="1" applyBorder="1" applyAlignment="1">
      <alignment horizontal="left"/>
    </xf>
    <xf numFmtId="0" fontId="3" fillId="0" borderId="1" xfId="0" applyFont="1" applyBorder="1" applyAlignment="1">
      <alignment wrapText="1"/>
    </xf>
    <xf numFmtId="179" fontId="3" fillId="4" borderId="1" xfId="0" applyNumberFormat="1" applyFont="1" applyFill="1" applyBorder="1" applyAlignment="1">
      <alignment horizontal="center" wrapText="1"/>
    </xf>
    <xf numFmtId="0" fontId="1" fillId="0" borderId="1" xfId="0" applyFont="1" applyBorder="1"/>
    <xf numFmtId="0" fontId="3" fillId="0" borderId="1" xfId="0" applyFont="1" applyBorder="1" applyAlignment="1">
      <alignment horizontal="left" wrapText="1"/>
    </xf>
    <xf numFmtId="3" fontId="6" fillId="0" borderId="1" xfId="0" applyNumberFormat="1" applyFont="1" applyBorder="1" applyAlignment="1">
      <alignment horizontal="center" wrapText="1"/>
    </xf>
    <xf numFmtId="182" fontId="7" fillId="0" borderId="0" xfId="1" applyNumberFormat="1" applyFont="1"/>
    <xf numFmtId="0" fontId="6" fillId="0" borderId="1" xfId="0" applyFont="1" applyBorder="1" applyAlignment="1">
      <alignment wrapText="1"/>
    </xf>
    <xf numFmtId="3" fontId="10" fillId="0" borderId="1" xfId="0" applyNumberFormat="1" applyFont="1" applyBorder="1" applyAlignment="1">
      <alignment horizontal="center" wrapText="1"/>
    </xf>
    <xf numFmtId="0" fontId="4" fillId="0" borderId="1" xfId="0" applyFont="1" applyBorder="1" applyAlignment="1">
      <alignment horizontal="center"/>
    </xf>
    <xf numFmtId="182" fontId="28" fillId="0" borderId="0" xfId="1" applyNumberFormat="1" applyFont="1" applyFill="1"/>
    <xf numFmtId="0" fontId="5" fillId="0" borderId="0" xfId="0" applyFont="1" applyAlignment="1">
      <alignment horizontal="center" vertical="center"/>
    </xf>
    <xf numFmtId="2" fontId="7" fillId="0" borderId="0" xfId="0" applyNumberFormat="1" applyFont="1" applyAlignment="1">
      <alignment horizontal="left"/>
    </xf>
    <xf numFmtId="2" fontId="7" fillId="0" borderId="0" xfId="0" applyNumberFormat="1" applyFont="1"/>
    <xf numFmtId="0" fontId="29" fillId="0" borderId="0" xfId="0" applyFont="1" applyAlignment="1">
      <alignment horizontal="center" vertical="center"/>
    </xf>
    <xf numFmtId="0" fontId="30" fillId="0" borderId="0" xfId="0" applyFont="1"/>
    <xf numFmtId="1" fontId="5" fillId="0" borderId="1" xfId="0" applyNumberFormat="1" applyFont="1" applyBorder="1" applyAlignment="1">
      <alignment horizontal="left" vertical="center" wrapText="1"/>
    </xf>
    <xf numFmtId="2" fontId="3" fillId="0" borderId="1" xfId="0" applyNumberFormat="1" applyFont="1" applyBorder="1" applyAlignment="1">
      <alignment horizontal="left" vertical="center" wrapText="1"/>
    </xf>
    <xf numFmtId="2" fontId="5" fillId="0" borderId="1" xfId="0" applyNumberFormat="1" applyFont="1" applyBorder="1" applyAlignment="1">
      <alignment vertical="center"/>
    </xf>
    <xf numFmtId="2" fontId="3" fillId="0" borderId="1" xfId="0" applyNumberFormat="1" applyFont="1" applyBorder="1" applyAlignment="1">
      <alignment horizontal="center" vertical="center" wrapText="1"/>
    </xf>
    <xf numFmtId="3" fontId="5" fillId="8" borderId="1" xfId="0" applyNumberFormat="1" applyFont="1" applyFill="1" applyBorder="1" applyAlignment="1">
      <alignment vertical="center" wrapText="1"/>
    </xf>
    <xf numFmtId="3" fontId="3" fillId="3" borderId="1" xfId="0" applyNumberFormat="1" applyFont="1" applyFill="1" applyBorder="1" applyAlignment="1">
      <alignment vertical="center" wrapText="1"/>
    </xf>
    <xf numFmtId="1" fontId="10" fillId="0" borderId="1" xfId="0" applyNumberFormat="1" applyFont="1" applyBorder="1" applyAlignment="1">
      <alignment horizontal="left" vertical="center" wrapText="1"/>
    </xf>
    <xf numFmtId="2" fontId="6" fillId="0" borderId="1" xfId="0" applyNumberFormat="1" applyFont="1" applyBorder="1" applyAlignment="1">
      <alignment horizontal="left" vertical="center" wrapText="1"/>
    </xf>
    <xf numFmtId="3" fontId="6" fillId="0" borderId="1" xfId="0" applyNumberFormat="1" applyFont="1" applyBorder="1" applyAlignment="1">
      <alignment horizontal="center" vertical="center" wrapText="1"/>
    </xf>
    <xf numFmtId="3" fontId="5" fillId="0" borderId="1" xfId="0" applyNumberFormat="1" applyFont="1" applyBorder="1" applyAlignment="1">
      <alignment vertical="center" wrapText="1"/>
    </xf>
    <xf numFmtId="3" fontId="5" fillId="3" borderId="1" xfId="0" applyNumberFormat="1" applyFont="1" applyFill="1" applyBorder="1" applyAlignment="1">
      <alignment vertical="center" wrapText="1"/>
    </xf>
    <xf numFmtId="3" fontId="5" fillId="0" borderId="11" xfId="0" applyNumberFormat="1" applyFont="1" applyBorder="1" applyAlignment="1">
      <alignment horizontal="left" vertical="center" wrapText="1"/>
    </xf>
    <xf numFmtId="3" fontId="5" fillId="0" borderId="1" xfId="0" applyNumberFormat="1" applyFont="1" applyBorder="1" applyAlignment="1">
      <alignment horizontal="center" vertical="center" wrapText="1"/>
    </xf>
    <xf numFmtId="3" fontId="5" fillId="0" borderId="11" xfId="0" applyNumberFormat="1" applyFont="1" applyBorder="1" applyAlignment="1">
      <alignment horizontal="center" vertical="center" wrapText="1"/>
    </xf>
    <xf numFmtId="3" fontId="5" fillId="0" borderId="11" xfId="0" applyNumberFormat="1" applyFont="1" applyBorder="1" applyAlignment="1">
      <alignment horizontal="center" vertical="center"/>
    </xf>
    <xf numFmtId="3" fontId="3" fillId="9" borderId="1" xfId="0" applyNumberFormat="1" applyFont="1" applyFill="1" applyBorder="1" applyAlignment="1">
      <alignment vertical="center" wrapText="1"/>
    </xf>
    <xf numFmtId="3" fontId="5" fillId="10" borderId="1" xfId="0" applyNumberFormat="1" applyFont="1" applyFill="1" applyBorder="1" applyAlignment="1">
      <alignment horizontal="center" vertical="center" wrapText="1"/>
    </xf>
    <xf numFmtId="3" fontId="3" fillId="3" borderId="1" xfId="0" applyNumberFormat="1" applyFont="1" applyFill="1" applyBorder="1" applyAlignment="1">
      <alignment horizontal="center" vertical="center" wrapText="1"/>
    </xf>
    <xf numFmtId="3" fontId="3" fillId="9" borderId="1" xfId="0" applyNumberFormat="1" applyFont="1" applyFill="1" applyBorder="1" applyAlignment="1">
      <alignment horizontal="center" vertical="center" wrapText="1"/>
    </xf>
    <xf numFmtId="0" fontId="5" fillId="11" borderId="1" xfId="0" applyFont="1" applyFill="1" applyBorder="1" applyAlignment="1">
      <alignment vertical="center" wrapText="1"/>
    </xf>
    <xf numFmtId="0" fontId="5" fillId="0" borderId="1" xfId="0" applyFont="1" applyBorder="1" applyAlignment="1">
      <alignment horizontal="center" vertical="center"/>
    </xf>
    <xf numFmtId="3" fontId="3" fillId="0" borderId="1" xfId="0" applyNumberFormat="1"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3" fontId="5" fillId="0" borderId="11" xfId="0" applyNumberFormat="1" applyFont="1" applyBorder="1" applyAlignment="1">
      <alignment vertical="center"/>
    </xf>
    <xf numFmtId="0" fontId="5" fillId="0" borderId="3" xfId="0" applyFont="1" applyBorder="1" applyAlignment="1">
      <alignment horizontal="center" vertical="center"/>
    </xf>
    <xf numFmtId="0" fontId="31" fillId="0" borderId="0" xfId="0" applyFont="1"/>
    <xf numFmtId="3" fontId="32" fillId="0" borderId="0" xfId="0" applyNumberFormat="1" applyFont="1" applyAlignment="1">
      <alignment horizontal="center" vertical="center"/>
    </xf>
    <xf numFmtId="3" fontId="31" fillId="0" borderId="0" xfId="0" applyNumberFormat="1" applyFont="1" applyAlignment="1">
      <alignment vertical="center"/>
    </xf>
    <xf numFmtId="0" fontId="31" fillId="0" borderId="0" xfId="0" applyFont="1" applyAlignment="1">
      <alignment vertical="center"/>
    </xf>
    <xf numFmtId="0" fontId="31" fillId="0" borderId="0" xfId="0" applyFont="1" applyAlignment="1">
      <alignment horizontal="center" vertical="center"/>
    </xf>
    <xf numFmtId="3" fontId="6" fillId="0" borderId="4" xfId="0" applyNumberFormat="1" applyFont="1" applyBorder="1" applyAlignment="1">
      <alignment horizontal="center" vertical="center" wrapText="1"/>
    </xf>
    <xf numFmtId="3" fontId="5" fillId="0" borderId="13" xfId="0" applyNumberFormat="1" applyFont="1" applyBorder="1" applyAlignment="1">
      <alignment horizontal="center" vertical="center" wrapText="1"/>
    </xf>
    <xf numFmtId="3" fontId="5" fillId="0" borderId="4" xfId="0" applyNumberFormat="1" applyFont="1" applyBorder="1" applyAlignment="1">
      <alignment horizontal="center" vertical="center" wrapText="1"/>
    </xf>
    <xf numFmtId="2" fontId="3" fillId="0" borderId="0" xfId="0" applyNumberFormat="1" applyFont="1"/>
    <xf numFmtId="0" fontId="16" fillId="0" borderId="0" xfId="0" applyFont="1"/>
    <xf numFmtId="2" fontId="3" fillId="0" borderId="0" xfId="0" applyNumberFormat="1" applyFont="1" applyAlignment="1">
      <alignment horizontal="justify" wrapText="1"/>
    </xf>
    <xf numFmtId="1" fontId="3" fillId="0" borderId="0" xfId="0" applyNumberFormat="1" applyFont="1" applyAlignment="1">
      <alignment horizontal="left" vertical="center"/>
    </xf>
    <xf numFmtId="2" fontId="16" fillId="0" borderId="0" xfId="0" applyNumberFormat="1" applyFont="1"/>
    <xf numFmtId="2" fontId="16" fillId="0" borderId="0" xfId="0" applyNumberFormat="1" applyFont="1" applyAlignment="1">
      <alignment horizontal="justify" wrapText="1"/>
    </xf>
    <xf numFmtId="0" fontId="5" fillId="0" borderId="4" xfId="0" applyFont="1" applyBorder="1" applyAlignment="1">
      <alignment vertical="center"/>
    </xf>
    <xf numFmtId="1" fontId="33" fillId="0" borderId="0" xfId="0" applyNumberFormat="1" applyFont="1"/>
    <xf numFmtId="0" fontId="4" fillId="0" borderId="0" xfId="0" applyFont="1" applyAlignment="1">
      <alignment horizontal="center" vertical="center"/>
    </xf>
    <xf numFmtId="0" fontId="4" fillId="0" borderId="0" xfId="0" applyFont="1" applyAlignment="1">
      <alignment horizontal="left"/>
    </xf>
    <xf numFmtId="0" fontId="4" fillId="0" borderId="0" xfId="0" applyFont="1" applyAlignment="1">
      <alignment horizontal="left" vertical="center"/>
    </xf>
    <xf numFmtId="0" fontId="4" fillId="0" borderId="0" xfId="0" applyFont="1" applyAlignment="1">
      <alignment horizontal="center"/>
    </xf>
    <xf numFmtId="0" fontId="3" fillId="0" borderId="0" xfId="0" applyFont="1" applyAlignment="1">
      <alignment horizontal="center"/>
    </xf>
    <xf numFmtId="0" fontId="4" fillId="0" borderId="1" xfId="0" applyFont="1" applyBorder="1" applyAlignment="1">
      <alignment horizontal="left" vertical="center" wrapText="1"/>
    </xf>
    <xf numFmtId="0" fontId="4" fillId="0" borderId="13" xfId="0" applyFont="1" applyBorder="1" applyAlignment="1">
      <alignment horizontal="center" vertical="center" wrapText="1"/>
    </xf>
    <xf numFmtId="0" fontId="4" fillId="0" borderId="7" xfId="0" applyFont="1" applyBorder="1" applyAlignment="1">
      <alignment horizontal="center" wrapText="1"/>
    </xf>
    <xf numFmtId="0" fontId="20" fillId="0" borderId="1" xfId="0" applyFont="1" applyBorder="1" applyAlignment="1">
      <alignment horizontal="center" vertical="center" wrapText="1"/>
    </xf>
    <xf numFmtId="179" fontId="6" fillId="0" borderId="1" xfId="0" applyNumberFormat="1" applyFont="1" applyBorder="1" applyAlignment="1">
      <alignment horizontal="center" vertical="center" wrapText="1"/>
    </xf>
    <xf numFmtId="0" fontId="4" fillId="0" borderId="4" xfId="0" applyFont="1" applyBorder="1" applyAlignment="1">
      <alignment horizontal="center"/>
    </xf>
    <xf numFmtId="0" fontId="4" fillId="0" borderId="14" xfId="0" applyFont="1" applyBorder="1" applyAlignment="1">
      <alignment horizontal="center" vertical="center" wrapText="1"/>
    </xf>
    <xf numFmtId="0" fontId="4" fillId="0" borderId="7" xfId="0" applyFont="1" applyBorder="1" applyAlignment="1">
      <alignment horizontal="center"/>
    </xf>
    <xf numFmtId="0" fontId="4" fillId="0" borderId="2" xfId="0" applyFont="1" applyBorder="1" applyAlignment="1">
      <alignment horizontal="center"/>
    </xf>
    <xf numFmtId="0" fontId="4" fillId="0" borderId="6" xfId="0" applyFont="1" applyBorder="1" applyAlignment="1">
      <alignment horizontal="center"/>
    </xf>
    <xf numFmtId="0" fontId="4" fillId="0" borderId="15" xfId="0" applyFont="1" applyBorder="1" applyAlignment="1">
      <alignment horizontal="center" vertical="center" wrapText="1"/>
    </xf>
    <xf numFmtId="0" fontId="4" fillId="0" borderId="3" xfId="0" applyFont="1" applyBorder="1" applyAlignment="1">
      <alignment horizontal="center"/>
    </xf>
    <xf numFmtId="0" fontId="4" fillId="0" borderId="6" xfId="0" applyFont="1" applyBorder="1" applyAlignment="1">
      <alignment horizontal="center" wrapText="1"/>
    </xf>
    <xf numFmtId="183" fontId="4" fillId="0" borderId="1" xfId="0" applyNumberFormat="1" applyFont="1" applyBorder="1" applyAlignment="1">
      <alignment horizontal="center"/>
    </xf>
    <xf numFmtId="0" fontId="20" fillId="0" borderId="1" xfId="0" applyFont="1" applyBorder="1" applyAlignment="1">
      <alignment horizontal="center" vertical="center"/>
    </xf>
    <xf numFmtId="0" fontId="17" fillId="0" borderId="4" xfId="0" applyFont="1" applyBorder="1" applyAlignment="1">
      <alignment horizontal="center" vertical="center" wrapText="1"/>
    </xf>
    <xf numFmtId="0" fontId="17" fillId="0" borderId="2" xfId="0" applyFont="1" applyBorder="1" applyAlignment="1">
      <alignment horizontal="center" vertical="center" wrapText="1"/>
    </xf>
    <xf numFmtId="3" fontId="4" fillId="3" borderId="7" xfId="0" applyNumberFormat="1" applyFont="1" applyFill="1" applyBorder="1" applyAlignment="1">
      <alignment horizontal="center" wrapText="1"/>
    </xf>
    <xf numFmtId="0" fontId="17" fillId="0" borderId="7" xfId="0" applyFont="1" applyBorder="1" applyAlignment="1">
      <alignment horizontal="center" vertical="center" wrapText="1"/>
    </xf>
    <xf numFmtId="0" fontId="17" fillId="0" borderId="3" xfId="0" applyFont="1" applyBorder="1" applyAlignment="1">
      <alignment horizontal="center" vertical="center" wrapText="1"/>
    </xf>
    <xf numFmtId="183" fontId="4" fillId="0" borderId="4" xfId="0" applyNumberFormat="1" applyFont="1" applyBorder="1" applyAlignment="1">
      <alignment horizontal="center"/>
    </xf>
    <xf numFmtId="183" fontId="4" fillId="0" borderId="2" xfId="0" applyNumberFormat="1" applyFont="1" applyBorder="1" applyAlignment="1">
      <alignment horizontal="center"/>
    </xf>
    <xf numFmtId="183" fontId="4" fillId="0" borderId="3" xfId="0" applyNumberFormat="1" applyFont="1" applyBorder="1" applyAlignment="1">
      <alignment horizontal="center"/>
    </xf>
    <xf numFmtId="0" fontId="34" fillId="0" borderId="1" xfId="0" applyFont="1" applyBorder="1" applyAlignment="1">
      <alignment horizontal="center" vertical="center"/>
    </xf>
    <xf numFmtId="0" fontId="11" fillId="0" borderId="1" xfId="0" applyFont="1" applyBorder="1" applyAlignment="1">
      <alignment vertical="center"/>
    </xf>
    <xf numFmtId="2" fontId="4" fillId="0" borderId="1" xfId="0" applyNumberFormat="1" applyFont="1" applyBorder="1" applyAlignment="1">
      <alignment horizontal="center"/>
    </xf>
    <xf numFmtId="0" fontId="12" fillId="0" borderId="1" xfId="0" applyFont="1" applyBorder="1" applyAlignment="1">
      <alignment horizontal="center"/>
    </xf>
    <xf numFmtId="0" fontId="4" fillId="0" borderId="1" xfId="0" applyFont="1" applyBorder="1" applyAlignment="1"/>
    <xf numFmtId="0" fontId="12" fillId="0" borderId="4" xfId="0" applyFont="1" applyBorder="1" applyAlignment="1">
      <alignment horizontal="center" vertical="center" wrapText="1"/>
    </xf>
    <xf numFmtId="0" fontId="4" fillId="0" borderId="6" xfId="0" applyFont="1" applyBorder="1" applyAlignment="1">
      <alignment horizontal="center" vertical="center"/>
    </xf>
    <xf numFmtId="0" fontId="12" fillId="0" borderId="2" xfId="0" applyFont="1" applyBorder="1" applyAlignment="1">
      <alignment horizontal="center" vertical="center" wrapText="1"/>
    </xf>
    <xf numFmtId="0" fontId="4" fillId="3" borderId="1" xfId="0" applyFont="1" applyFill="1" applyBorder="1" applyAlignment="1">
      <alignment horizontal="center"/>
    </xf>
    <xf numFmtId="0" fontId="12" fillId="0" borderId="3"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36" fillId="0" borderId="1" xfId="0" applyFont="1" applyBorder="1" applyAlignment="1">
      <alignment horizontal="center"/>
    </xf>
    <xf numFmtId="0" fontId="36" fillId="0" borderId="4" xfId="0" applyFont="1" applyBorder="1" applyAlignment="1">
      <alignment horizontal="center"/>
    </xf>
    <xf numFmtId="184" fontId="7" fillId="0" borderId="0" xfId="0" applyNumberFormat="1" applyFont="1" applyAlignment="1">
      <alignment horizontal="center"/>
    </xf>
    <xf numFmtId="184" fontId="27" fillId="0" borderId="0" xfId="0" applyNumberFormat="1" applyFont="1" applyAlignment="1">
      <alignment horizontal="center"/>
    </xf>
    <xf numFmtId="184" fontId="3" fillId="0" borderId="4" xfId="0" applyNumberFormat="1" applyFont="1" applyBorder="1" applyAlignment="1">
      <alignment horizontal="center" vertical="center"/>
    </xf>
    <xf numFmtId="1" fontId="4" fillId="0" borderId="4" xfId="0" applyNumberFormat="1" applyFont="1" applyBorder="1" applyAlignment="1">
      <alignment horizontal="center" vertical="center" wrapText="1"/>
    </xf>
    <xf numFmtId="184" fontId="11" fillId="0" borderId="1" xfId="0" applyNumberFormat="1" applyFont="1" applyBorder="1" applyAlignment="1">
      <alignment horizontal="center"/>
    </xf>
    <xf numFmtId="184" fontId="22" fillId="0" borderId="4" xfId="0" applyNumberFormat="1" applyFont="1" applyBorder="1" applyAlignment="1">
      <alignment horizontal="center"/>
    </xf>
    <xf numFmtId="0" fontId="37" fillId="0" borderId="2" xfId="0" applyFont="1" applyFill="1" applyBorder="1" applyAlignment="1">
      <alignment horizontal="center" vertical="center" wrapText="1"/>
    </xf>
    <xf numFmtId="184" fontId="4" fillId="0" borderId="1" xfId="0" applyNumberFormat="1" applyFont="1" applyFill="1" applyBorder="1" applyAlignment="1">
      <alignment horizontal="center" vertical="center"/>
    </xf>
    <xf numFmtId="1" fontId="5" fillId="2" borderId="1" xfId="0" applyNumberFormat="1" applyFont="1" applyFill="1" applyBorder="1" applyAlignment="1">
      <alignment horizontal="center" vertical="center" wrapText="1"/>
    </xf>
    <xf numFmtId="1" fontId="4" fillId="12" borderId="1" xfId="0" applyNumberFormat="1" applyFont="1" applyFill="1" applyBorder="1" applyAlignment="1">
      <alignment vertical="center" wrapText="1"/>
    </xf>
    <xf numFmtId="0" fontId="3" fillId="10" borderId="1" xfId="0" applyFont="1" applyFill="1" applyBorder="1" applyAlignment="1">
      <alignment vertical="center" wrapText="1"/>
    </xf>
    <xf numFmtId="1" fontId="6" fillId="0" borderId="1" xfId="0" applyNumberFormat="1" applyFont="1" applyBorder="1" applyAlignment="1">
      <alignment horizontal="center" vertical="center" wrapText="1"/>
    </xf>
    <xf numFmtId="1" fontId="4" fillId="0" borderId="1" xfId="0" applyNumberFormat="1" applyFont="1" applyBorder="1" applyAlignment="1">
      <alignment vertical="center" wrapText="1"/>
    </xf>
    <xf numFmtId="0" fontId="7" fillId="0" borderId="4" xfId="0" applyFont="1" applyBorder="1" applyAlignment="1">
      <alignment vertical="center"/>
    </xf>
    <xf numFmtId="1" fontId="4" fillId="0" borderId="2" xfId="0" applyNumberFormat="1" applyFont="1" applyBorder="1" applyAlignment="1">
      <alignment horizontal="center" vertical="center" wrapText="1"/>
    </xf>
    <xf numFmtId="1" fontId="4" fillId="0" borderId="3" xfId="0" applyNumberFormat="1" applyFont="1" applyBorder="1" applyAlignment="1">
      <alignment horizontal="center" vertical="center" wrapText="1"/>
    </xf>
    <xf numFmtId="1" fontId="11" fillId="0" borderId="3" xfId="0" applyNumberFormat="1" applyFont="1" applyBorder="1" applyAlignment="1">
      <alignment horizontal="center" vertical="center" wrapText="1"/>
    </xf>
    <xf numFmtId="1" fontId="11" fillId="0" borderId="1" xfId="0" applyNumberFormat="1" applyFont="1" applyBorder="1" applyAlignment="1">
      <alignment horizontal="center" vertical="center" wrapText="1"/>
    </xf>
    <xf numFmtId="184" fontId="22" fillId="0" borderId="1" xfId="0" applyNumberFormat="1" applyFont="1" applyBorder="1" applyAlignment="1">
      <alignment horizontal="center"/>
    </xf>
    <xf numFmtId="1" fontId="4" fillId="0" borderId="1" xfId="0" applyNumberFormat="1" applyFont="1" applyBorder="1" applyAlignment="1">
      <alignment horizontal="center" vertical="center" wrapText="1"/>
    </xf>
    <xf numFmtId="0" fontId="38" fillId="0" borderId="0" xfId="0" applyFont="1" applyAlignment="1">
      <alignment horizontal="left" vertical="center"/>
    </xf>
    <xf numFmtId="0" fontId="4" fillId="0" borderId="0" xfId="0" applyFont="1" applyAlignment="1">
      <alignment vertical="center" wrapText="1"/>
    </xf>
    <xf numFmtId="0" fontId="39" fillId="0" borderId="0" xfId="0" applyFont="1"/>
    <xf numFmtId="0" fontId="16" fillId="0" borderId="0" xfId="0" applyFont="1" applyAlignment="1">
      <alignment horizontal="center"/>
    </xf>
    <xf numFmtId="184" fontId="16" fillId="0" borderId="0" xfId="0" applyNumberFormat="1" applyFont="1" applyAlignment="1">
      <alignment horizontal="center"/>
    </xf>
    <xf numFmtId="184" fontId="40" fillId="0" borderId="0" xfId="0" applyNumberFormat="1" applyFont="1" applyAlignment="1">
      <alignment horizontal="center"/>
    </xf>
    <xf numFmtId="3" fontId="3" fillId="0" borderId="0" xfId="0" applyNumberFormat="1" applyFont="1" applyAlignment="1">
      <alignment horizontal="left"/>
    </xf>
    <xf numFmtId="1" fontId="11" fillId="0" borderId="4" xfId="0" applyNumberFormat="1" applyFont="1" applyBorder="1" applyAlignment="1">
      <alignment horizontal="center" vertical="center" wrapText="1"/>
    </xf>
    <xf numFmtId="0" fontId="21" fillId="0" borderId="0" xfId="0" applyFont="1"/>
    <xf numFmtId="0" fontId="21" fillId="0" borderId="4" xfId="0" applyFont="1" applyBorder="1" applyAlignment="1">
      <alignment horizontal="center"/>
    </xf>
    <xf numFmtId="0" fontId="21" fillId="0" borderId="2" xfId="0" applyFont="1" applyBorder="1" applyAlignment="1">
      <alignment horizontal="center"/>
    </xf>
    <xf numFmtId="0" fontId="21" fillId="0" borderId="1" xfId="0" applyFont="1" applyBorder="1"/>
    <xf numFmtId="179" fontId="16" fillId="0" borderId="0" xfId="0" applyNumberFormat="1" applyFont="1" applyAlignment="1">
      <alignment horizontal="center"/>
    </xf>
    <xf numFmtId="0" fontId="41" fillId="0" borderId="0" xfId="0" applyFont="1" applyAlignment="1">
      <alignment horizontal="left"/>
    </xf>
    <xf numFmtId="0" fontId="11" fillId="0" borderId="0" xfId="0" applyFont="1" applyAlignment="1">
      <alignment vertical="center"/>
    </xf>
    <xf numFmtId="1" fontId="21" fillId="0" borderId="0" xfId="0" applyNumberFormat="1" applyFont="1" applyAlignment="1">
      <alignment vertical="center"/>
    </xf>
    <xf numFmtId="0" fontId="21" fillId="0" borderId="0" xfId="0" applyFont="1" applyAlignment="1">
      <alignment horizontal="center" vertical="center"/>
    </xf>
    <xf numFmtId="0" fontId="27" fillId="0" borderId="0" xfId="0" applyFont="1" applyAlignment="1">
      <alignment horizontal="center" vertical="center"/>
    </xf>
    <xf numFmtId="3" fontId="11" fillId="0" borderId="0" xfId="0" applyNumberFormat="1" applyFont="1" applyAlignment="1">
      <alignment vertical="center"/>
    </xf>
    <xf numFmtId="1" fontId="11" fillId="0" borderId="0" xfId="0" applyNumberFormat="1" applyFont="1" applyAlignment="1">
      <alignment vertical="center"/>
    </xf>
    <xf numFmtId="0" fontId="11" fillId="3" borderId="0" xfId="0" applyFont="1" applyFill="1" applyAlignment="1">
      <alignment vertical="center"/>
    </xf>
    <xf numFmtId="0" fontId="5" fillId="3" borderId="0" xfId="0" applyFont="1" applyFill="1" applyAlignment="1">
      <alignment vertical="center"/>
    </xf>
    <xf numFmtId="0" fontId="21" fillId="3" borderId="0" xfId="0" applyFont="1" applyFill="1" applyAlignment="1">
      <alignment vertical="center"/>
    </xf>
    <xf numFmtId="3" fontId="22" fillId="4"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 fontId="22" fillId="0" borderId="1" xfId="0" applyNumberFormat="1" applyFont="1" applyBorder="1" applyAlignment="1">
      <alignment horizontal="center" vertical="center"/>
    </xf>
    <xf numFmtId="0" fontId="22" fillId="0" borderId="1" xfId="0" applyFont="1" applyBorder="1" applyAlignment="1">
      <alignment horizontal="left" vertical="center" wrapText="1"/>
    </xf>
    <xf numFmtId="0" fontId="22" fillId="0" borderId="4" xfId="0" applyFont="1" applyFill="1" applyBorder="1" applyAlignment="1">
      <alignment vertical="center" wrapText="1"/>
    </xf>
    <xf numFmtId="0" fontId="27" fillId="0" borderId="0" xfId="0" applyFont="1" applyAlignment="1">
      <alignment horizontal="left" vertical="center"/>
    </xf>
    <xf numFmtId="1" fontId="27" fillId="0" borderId="0" xfId="0" applyNumberFormat="1" applyFont="1" applyAlignment="1">
      <alignment horizontal="center" vertical="center"/>
    </xf>
    <xf numFmtId="1" fontId="27" fillId="0" borderId="0" xfId="0" applyNumberFormat="1" applyFont="1" applyAlignment="1">
      <alignment horizontal="left" vertical="center"/>
    </xf>
    <xf numFmtId="3" fontId="21" fillId="0" borderId="0" xfId="0" applyNumberFormat="1" applyFont="1" applyAlignment="1">
      <alignment vertical="center" wrapText="1"/>
    </xf>
    <xf numFmtId="0" fontId="27" fillId="3" borderId="0" xfId="0" applyFont="1" applyFill="1" applyAlignment="1">
      <alignment horizontal="center" vertical="center" wrapText="1"/>
    </xf>
    <xf numFmtId="0" fontId="27" fillId="3" borderId="6" xfId="0" applyFont="1" applyFill="1" applyBorder="1" applyAlignment="1">
      <alignment horizontal="center" vertical="center" wrapText="1"/>
    </xf>
    <xf numFmtId="1" fontId="22" fillId="4" borderId="1" xfId="0" applyNumberFormat="1" applyFont="1" applyFill="1" applyBorder="1" applyAlignment="1">
      <alignment horizontal="center" vertical="center" wrapText="1"/>
    </xf>
    <xf numFmtId="10" fontId="22" fillId="4" borderId="1" xfId="0" applyNumberFormat="1" applyFont="1" applyFill="1" applyBorder="1" applyAlignment="1">
      <alignment horizontal="center" vertical="center" wrapText="1"/>
    </xf>
    <xf numFmtId="1" fontId="4" fillId="13" borderId="1" xfId="0" applyNumberFormat="1" applyFont="1" applyFill="1" applyBorder="1" applyAlignment="1">
      <alignment horizontal="center" vertical="center" wrapText="1"/>
    </xf>
    <xf numFmtId="1" fontId="4" fillId="9" borderId="1"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3" fontId="4" fillId="0" borderId="1" xfId="0" applyNumberFormat="1" applyFont="1" applyBorder="1" applyAlignment="1">
      <alignment horizontal="center" vertical="center" wrapText="1"/>
    </xf>
    <xf numFmtId="1" fontId="22" fillId="0" borderId="1" xfId="0" applyNumberFormat="1" applyFont="1" applyBorder="1" applyAlignment="1">
      <alignment horizontal="center" vertical="center" wrapText="1"/>
    </xf>
    <xf numFmtId="3" fontId="12" fillId="0" borderId="1" xfId="0" applyNumberFormat="1" applyFont="1" applyBorder="1" applyAlignment="1">
      <alignment horizontal="center" vertical="center" wrapText="1"/>
    </xf>
    <xf numFmtId="1" fontId="4" fillId="0" borderId="3" xfId="0" applyNumberFormat="1" applyFont="1" applyFill="1" applyBorder="1" applyAlignment="1">
      <alignment horizontal="center" vertical="center" wrapText="1"/>
    </xf>
    <xf numFmtId="1" fontId="4" fillId="0" borderId="4" xfId="0" applyNumberFormat="1" applyFont="1" applyFill="1" applyBorder="1" applyAlignment="1">
      <alignment horizontal="center" vertical="center" wrapText="1"/>
    </xf>
    <xf numFmtId="1" fontId="22" fillId="0" borderId="4" xfId="0" applyNumberFormat="1" applyFont="1" applyFill="1" applyBorder="1" applyAlignment="1">
      <alignment vertical="center" wrapText="1"/>
    </xf>
    <xf numFmtId="1" fontId="4" fillId="0" borderId="2" xfId="0" applyNumberFormat="1" applyFont="1" applyFill="1" applyBorder="1" applyAlignment="1">
      <alignment horizontal="center" vertical="center"/>
    </xf>
    <xf numFmtId="0" fontId="40" fillId="0" borderId="0" xfId="0" applyFont="1" applyAlignment="1">
      <alignment vertical="center" wrapText="1"/>
    </xf>
    <xf numFmtId="0" fontId="42" fillId="0" borderId="0" xfId="0" applyFont="1" applyAlignment="1">
      <alignment vertical="center"/>
    </xf>
    <xf numFmtId="1" fontId="42" fillId="0" borderId="0" xfId="0" applyNumberFormat="1" applyFont="1" applyAlignment="1">
      <alignment vertical="center"/>
    </xf>
    <xf numFmtId="3" fontId="42" fillId="0" borderId="0" xfId="0" applyNumberFormat="1" applyFont="1" applyAlignment="1">
      <alignment vertical="center"/>
    </xf>
    <xf numFmtId="1" fontId="23" fillId="0" borderId="4" xfId="0" applyNumberFormat="1" applyFont="1" applyFill="1" applyBorder="1" applyAlignment="1">
      <alignment horizontal="center" vertical="center" wrapText="1"/>
    </xf>
    <xf numFmtId="1" fontId="23" fillId="0" borderId="2" xfId="0" applyNumberFormat="1" applyFont="1" applyFill="1" applyBorder="1" applyAlignment="1">
      <alignment horizontal="center" vertical="center" wrapText="1"/>
    </xf>
    <xf numFmtId="1" fontId="23" fillId="0" borderId="3" xfId="0" applyNumberFormat="1" applyFont="1" applyFill="1" applyBorder="1" applyAlignment="1">
      <alignment horizontal="center" vertical="center" wrapText="1"/>
    </xf>
    <xf numFmtId="1" fontId="22" fillId="0" borderId="2" xfId="0" applyNumberFormat="1" applyFont="1" applyFill="1" applyBorder="1" applyAlignment="1">
      <alignment horizontal="center" vertical="center" wrapText="1"/>
    </xf>
    <xf numFmtId="1" fontId="22" fillId="0" borderId="4" xfId="0" applyNumberFormat="1" applyFont="1" applyFill="1" applyBorder="1" applyAlignment="1">
      <alignment horizontal="center" vertical="center" wrapText="1"/>
    </xf>
    <xf numFmtId="1" fontId="22" fillId="0" borderId="1" xfId="0" applyNumberFormat="1" applyFont="1" applyFill="1" applyBorder="1" applyAlignment="1">
      <alignment horizontal="center" vertical="center" wrapText="1"/>
    </xf>
    <xf numFmtId="3" fontId="22" fillId="0" borderId="1" xfId="0" applyNumberFormat="1" applyFont="1" applyBorder="1" applyAlignment="1">
      <alignment horizontal="center" vertical="center"/>
    </xf>
    <xf numFmtId="3" fontId="4" fillId="0" borderId="1" xfId="0" applyNumberFormat="1" applyFont="1" applyBorder="1" applyAlignment="1">
      <alignment horizontal="center" vertical="center"/>
    </xf>
    <xf numFmtId="0" fontId="22" fillId="0" borderId="4"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11" fillId="0" borderId="1" xfId="0" applyFont="1" applyFill="1" applyBorder="1" applyAlignment="1">
      <alignment horizontal="left" vertical="center"/>
    </xf>
    <xf numFmtId="3" fontId="22" fillId="0" borderId="7" xfId="0" applyNumberFormat="1" applyFont="1" applyBorder="1" applyAlignment="1">
      <alignment horizontal="center" vertical="center" wrapText="1"/>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22" fillId="0" borderId="1" xfId="0" applyFont="1" applyFill="1" applyBorder="1" applyAlignment="1">
      <alignment horizontal="center" vertical="center" wrapText="1"/>
    </xf>
    <xf numFmtId="1" fontId="22" fillId="0" borderId="3" xfId="0" applyNumberFormat="1" applyFont="1" applyFill="1" applyBorder="1" applyAlignment="1">
      <alignment horizontal="center" vertical="center" wrapText="1"/>
    </xf>
    <xf numFmtId="1" fontId="22" fillId="0" borderId="1" xfId="0" applyNumberFormat="1" applyFont="1" applyFill="1" applyBorder="1" applyAlignment="1">
      <alignment vertical="center" wrapText="1"/>
    </xf>
    <xf numFmtId="0" fontId="20" fillId="0" borderId="4"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1" fontId="22" fillId="0" borderId="2" xfId="0" applyNumberFormat="1" applyFont="1" applyFill="1" applyBorder="1" applyAlignment="1">
      <alignment vertical="center" wrapText="1"/>
    </xf>
    <xf numFmtId="3" fontId="4" fillId="0" borderId="2" xfId="0" applyNumberFormat="1" applyFont="1" applyFill="1" applyBorder="1" applyAlignment="1">
      <alignment horizontal="center"/>
    </xf>
    <xf numFmtId="3" fontId="4" fillId="0" borderId="4" xfId="0" applyNumberFormat="1" applyFont="1" applyFill="1" applyBorder="1" applyAlignment="1">
      <alignment horizontal="center"/>
    </xf>
    <xf numFmtId="1" fontId="4" fillId="0" borderId="1" xfId="0" applyNumberFormat="1" applyFont="1" applyFill="1" applyBorder="1" applyAlignment="1">
      <alignment vertical="center" wrapText="1"/>
    </xf>
    <xf numFmtId="1" fontId="23" fillId="0" borderId="1" xfId="0" applyNumberFormat="1" applyFont="1" applyFill="1" applyBorder="1" applyAlignment="1">
      <alignment horizontal="center" vertical="center" wrapText="1"/>
    </xf>
    <xf numFmtId="2" fontId="27" fillId="0" borderId="0" xfId="0" applyNumberFormat="1" applyFont="1" applyAlignment="1">
      <alignment horizontal="center" vertical="center"/>
    </xf>
    <xf numFmtId="0" fontId="11" fillId="0" borderId="0" xfId="0" applyFont="1"/>
    <xf numFmtId="3" fontId="21" fillId="0" borderId="1" xfId="0" applyNumberFormat="1" applyFont="1" applyBorder="1" applyAlignment="1">
      <alignment horizontal="center" vertical="center"/>
    </xf>
    <xf numFmtId="0" fontId="0" fillId="0" borderId="4" xfId="0" applyBorder="1" applyAlignment="1">
      <alignment horizontal="center"/>
    </xf>
    <xf numFmtId="0" fontId="0" fillId="0" borderId="2" xfId="0" applyBorder="1" applyAlignment="1">
      <alignment horizontal="center"/>
    </xf>
    <xf numFmtId="0" fontId="20" fillId="0" borderId="4" xfId="0" applyFont="1" applyFill="1" applyBorder="1" applyAlignment="1">
      <alignment horizontal="center" wrapText="1"/>
    </xf>
    <xf numFmtId="1" fontId="4" fillId="0" borderId="2" xfId="0" applyNumberFormat="1" applyFont="1" applyFill="1" applyBorder="1" applyAlignment="1">
      <alignment horizontal="center" wrapText="1"/>
    </xf>
    <xf numFmtId="1" fontId="4" fillId="0" borderId="1" xfId="0" applyNumberFormat="1" applyFont="1" applyFill="1" applyBorder="1" applyAlignment="1">
      <alignment horizontal="center"/>
    </xf>
    <xf numFmtId="3" fontId="4" fillId="0" borderId="1" xfId="0" applyNumberFormat="1" applyFont="1" applyFill="1" applyBorder="1" applyAlignment="1">
      <alignment horizontal="center" vertical="center"/>
    </xf>
    <xf numFmtId="3" fontId="4" fillId="0" borderId="3" xfId="0" applyNumberFormat="1" applyFont="1" applyFill="1" applyBorder="1" applyAlignment="1">
      <alignment horizontal="center" vertical="center"/>
    </xf>
    <xf numFmtId="0" fontId="20" fillId="0" borderId="4" xfId="0" applyFont="1" applyFill="1" applyBorder="1" applyAlignment="1">
      <alignment horizontal="center"/>
    </xf>
    <xf numFmtId="0" fontId="20" fillId="0" borderId="4" xfId="0" applyFont="1" applyFill="1" applyBorder="1" applyAlignment="1"/>
    <xf numFmtId="0" fontId="20" fillId="0" borderId="3" xfId="0" applyFont="1" applyFill="1" applyBorder="1" applyAlignment="1">
      <alignment horizontal="center"/>
    </xf>
    <xf numFmtId="0" fontId="20" fillId="0" borderId="1" xfId="0" applyFont="1" applyFill="1" applyBorder="1" applyAlignment="1">
      <alignment vertical="center"/>
    </xf>
    <xf numFmtId="0" fontId="23" fillId="0" borderId="4"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27" fillId="0" borderId="1" xfId="0" applyFont="1" applyBorder="1" applyAlignment="1">
      <alignment horizontal="center"/>
    </xf>
    <xf numFmtId="0" fontId="0" fillId="0" borderId="3" xfId="0" applyBorder="1" applyAlignment="1">
      <alignment horizontal="center"/>
    </xf>
    <xf numFmtId="0" fontId="29" fillId="0" borderId="0" xfId="0" applyFont="1"/>
    <xf numFmtId="3" fontId="5" fillId="0" borderId="0" xfId="0" applyNumberFormat="1" applyFont="1" applyAlignment="1">
      <alignment horizontal="center"/>
    </xf>
    <xf numFmtId="0" fontId="7" fillId="0" borderId="0" xfId="0" applyFont="1" applyAlignment="1">
      <alignment horizontal="center" vertical="center"/>
    </xf>
    <xf numFmtId="0" fontId="5" fillId="0" borderId="0" xfId="0" applyFont="1" applyAlignment="1">
      <alignment horizontal="center"/>
    </xf>
    <xf numFmtId="9" fontId="7" fillId="0" borderId="0" xfId="0" applyNumberFormat="1" applyFont="1"/>
    <xf numFmtId="3" fontId="5" fillId="4"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 fontId="3" fillId="12" borderId="4" xfId="0" applyNumberFormat="1" applyFont="1" applyFill="1" applyBorder="1" applyAlignment="1">
      <alignment vertical="center" wrapText="1"/>
    </xf>
    <xf numFmtId="3" fontId="3" fillId="0" borderId="4" xfId="0" applyNumberFormat="1" applyFont="1" applyBorder="1" applyAlignment="1">
      <alignment horizontal="center" vertical="center" wrapText="1"/>
    </xf>
    <xf numFmtId="0" fontId="6" fillId="0" borderId="1" xfId="0" applyFont="1" applyBorder="1" applyAlignment="1">
      <alignment horizontal="left" vertical="center" wrapText="1"/>
    </xf>
    <xf numFmtId="0" fontId="4" fillId="10" borderId="4" xfId="0" applyFont="1" applyFill="1" applyBorder="1" applyAlignment="1">
      <alignment horizontal="center" vertical="center" wrapText="1"/>
    </xf>
    <xf numFmtId="3" fontId="6" fillId="14" borderId="1" xfId="0" applyNumberFormat="1" applyFont="1" applyFill="1" applyBorder="1" applyAlignment="1">
      <alignment horizontal="center" vertical="center" wrapText="1"/>
    </xf>
    <xf numFmtId="1" fontId="4" fillId="0" borderId="4" xfId="0" applyNumberFormat="1" applyFont="1" applyBorder="1" applyAlignment="1">
      <alignment horizontal="center" wrapText="1"/>
    </xf>
    <xf numFmtId="0" fontId="4" fillId="10" borderId="2" xfId="0" applyFont="1" applyFill="1" applyBorder="1" applyAlignment="1">
      <alignment horizontal="center" vertical="center" wrapText="1"/>
    </xf>
    <xf numFmtId="0" fontId="4" fillId="14" borderId="1" xfId="0" applyFont="1" applyFill="1" applyBorder="1" applyAlignment="1">
      <alignment horizontal="center"/>
    </xf>
    <xf numFmtId="1" fontId="4" fillId="0" borderId="2" xfId="0" applyNumberFormat="1" applyFont="1" applyBorder="1" applyAlignment="1">
      <alignment horizontal="center" wrapText="1"/>
    </xf>
    <xf numFmtId="0" fontId="4" fillId="10" borderId="3" xfId="0" applyFont="1" applyFill="1" applyBorder="1" applyAlignment="1">
      <alignment horizontal="center" vertical="center" wrapText="1"/>
    </xf>
    <xf numFmtId="1" fontId="4" fillId="0" borderId="3" xfId="0" applyNumberFormat="1" applyFont="1" applyBorder="1" applyAlignment="1">
      <alignment horizontal="center" wrapText="1"/>
    </xf>
    <xf numFmtId="0" fontId="10" fillId="0" borderId="1" xfId="0" applyFont="1" applyBorder="1" applyAlignment="1">
      <alignment horizontal="left"/>
    </xf>
    <xf numFmtId="0" fontId="43" fillId="10" borderId="4" xfId="0" applyFont="1" applyFill="1" applyBorder="1" applyAlignment="1">
      <alignment horizontal="center" vertical="center" wrapText="1"/>
    </xf>
    <xf numFmtId="0" fontId="4" fillId="12" borderId="10" xfId="0" applyFont="1" applyFill="1" applyBorder="1" applyAlignment="1">
      <alignment horizontal="center"/>
    </xf>
    <xf numFmtId="0" fontId="43" fillId="10" borderId="2" xfId="0" applyFont="1" applyFill="1" applyBorder="1" applyAlignment="1">
      <alignment horizontal="center" vertical="center" wrapText="1"/>
    </xf>
    <xf numFmtId="0" fontId="4" fillId="12" borderId="7" xfId="0" applyFont="1" applyFill="1" applyBorder="1" applyAlignment="1">
      <alignment horizontal="center"/>
    </xf>
    <xf numFmtId="0" fontId="43" fillId="10" borderId="3" xfId="0" applyFont="1" applyFill="1" applyBorder="1" applyAlignment="1">
      <alignment horizontal="center" vertical="center" wrapText="1"/>
    </xf>
    <xf numFmtId="9" fontId="11" fillId="0" borderId="0" xfId="0" applyNumberFormat="1" applyFont="1" applyAlignment="1">
      <alignment horizontal="left"/>
    </xf>
    <xf numFmtId="0" fontId="30" fillId="0" borderId="0" xfId="0" applyFont="1" applyAlignment="1">
      <alignment vertical="center"/>
    </xf>
    <xf numFmtId="3" fontId="30" fillId="0" borderId="0" xfId="0" applyNumberFormat="1" applyFont="1" applyAlignment="1">
      <alignment vertical="center"/>
    </xf>
    <xf numFmtId="0" fontId="44" fillId="10" borderId="4" xfId="0" applyFont="1" applyFill="1" applyBorder="1" applyAlignment="1">
      <alignment horizontal="center" vertical="center" wrapText="1"/>
    </xf>
    <xf numFmtId="0" fontId="44" fillId="10" borderId="2" xfId="0" applyFont="1" applyFill="1" applyBorder="1" applyAlignment="1">
      <alignment horizontal="center" vertical="center" wrapText="1"/>
    </xf>
    <xf numFmtId="0" fontId="4" fillId="12" borderId="9" xfId="0" applyFont="1" applyFill="1" applyBorder="1" applyAlignment="1">
      <alignment horizontal="center"/>
    </xf>
    <xf numFmtId="0" fontId="44" fillId="10" borderId="3" xfId="0" applyFont="1" applyFill="1" applyBorder="1" applyAlignment="1">
      <alignment horizontal="center" vertical="center" wrapText="1"/>
    </xf>
    <xf numFmtId="0" fontId="45" fillId="10" borderId="4" xfId="0" applyFont="1" applyFill="1" applyBorder="1" applyAlignment="1">
      <alignment horizontal="center" vertical="center" wrapText="1"/>
    </xf>
    <xf numFmtId="0" fontId="45" fillId="10" borderId="3" xfId="0" applyFont="1" applyFill="1" applyBorder="1" applyAlignment="1">
      <alignment horizontal="center" vertical="center" wrapText="1"/>
    </xf>
    <xf numFmtId="0" fontId="4" fillId="15" borderId="4" xfId="0" applyFont="1" applyFill="1" applyBorder="1" applyAlignment="1">
      <alignment horizontal="center" vertical="center"/>
    </xf>
    <xf numFmtId="0" fontId="4" fillId="0" borderId="8" xfId="0" applyFont="1" applyBorder="1" applyAlignment="1">
      <alignment horizontal="center"/>
    </xf>
    <xf numFmtId="0" fontId="4" fillId="15" borderId="3" xfId="0" applyFont="1" applyFill="1" applyBorder="1" applyAlignment="1">
      <alignment horizontal="center" vertical="center"/>
    </xf>
    <xf numFmtId="0" fontId="4" fillId="12" borderId="4" xfId="0" applyFont="1" applyFill="1" applyBorder="1" applyAlignment="1">
      <alignment horizontal="center" vertical="center"/>
    </xf>
    <xf numFmtId="0" fontId="4" fillId="15" borderId="4"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12" fillId="15" borderId="4" xfId="0" applyFont="1" applyFill="1" applyBorder="1" applyAlignment="1">
      <alignment horizontal="center" vertical="center" wrapText="1"/>
    </xf>
    <xf numFmtId="0" fontId="12" fillId="15" borderId="3" xfId="0" applyFont="1" applyFill="1" applyBorder="1" applyAlignment="1">
      <alignment horizontal="center" vertical="center" wrapText="1"/>
    </xf>
    <xf numFmtId="0" fontId="12" fillId="15" borderId="2" xfId="0" applyFont="1" applyFill="1" applyBorder="1" applyAlignment="1">
      <alignment horizontal="center" vertical="center" wrapText="1"/>
    </xf>
    <xf numFmtId="0" fontId="45" fillId="15" borderId="1" xfId="0" applyFont="1" applyFill="1" applyBorder="1" applyAlignment="1">
      <alignment horizontal="center" vertical="center" wrapText="1"/>
    </xf>
    <xf numFmtId="3" fontId="3" fillId="0" borderId="1" xfId="0" applyNumberFormat="1" applyFont="1" applyBorder="1" applyAlignment="1">
      <alignment horizontal="center"/>
    </xf>
    <xf numFmtId="3" fontId="3" fillId="0" borderId="0" xfId="0" applyNumberFormat="1" applyFont="1" applyAlignment="1">
      <alignment horizontal="center"/>
    </xf>
    <xf numFmtId="1" fontId="3" fillId="0" borderId="0" xfId="0" applyNumberFormat="1" applyFont="1" applyAlignment="1">
      <alignment horizontal="center" vertical="center" wrapText="1"/>
    </xf>
    <xf numFmtId="1" fontId="5" fillId="0" borderId="0" xfId="0" applyNumberFormat="1" applyFont="1" applyAlignment="1">
      <alignment horizontal="center"/>
    </xf>
    <xf numFmtId="3" fontId="7" fillId="0" borderId="0" xfId="0" applyNumberFormat="1" applyFont="1" applyAlignment="1">
      <alignment vertical="center"/>
    </xf>
    <xf numFmtId="0" fontId="7" fillId="0" borderId="0" xfId="0" applyFont="1" applyAlignment="1">
      <alignment horizontal="center"/>
    </xf>
    <xf numFmtId="1" fontId="10" fillId="0" borderId="0" xfId="0" applyNumberFormat="1" applyFont="1"/>
    <xf numFmtId="3" fontId="5" fillId="0" borderId="0" xfId="0" applyNumberFormat="1" applyFont="1" applyAlignment="1">
      <alignment horizontal="center" vertical="center"/>
    </xf>
    <xf numFmtId="0" fontId="10" fillId="0" borderId="0" xfId="0" applyFont="1"/>
    <xf numFmtId="0" fontId="46" fillId="0" borderId="0" xfId="0" applyFont="1"/>
    <xf numFmtId="3" fontId="7" fillId="0" borderId="0" xfId="0" applyNumberFormat="1" applyFont="1" applyAlignment="1">
      <alignment horizontal="center" vertical="center"/>
    </xf>
    <xf numFmtId="3" fontId="7" fillId="0" borderId="0" xfId="0" applyNumberFormat="1" applyFont="1" applyAlignment="1">
      <alignment horizontal="center"/>
    </xf>
    <xf numFmtId="3" fontId="5" fillId="0" borderId="1" xfId="0" applyNumberFormat="1" applyFont="1" applyBorder="1" applyAlignment="1">
      <alignment horizontal="left" vertical="center"/>
    </xf>
    <xf numFmtId="3" fontId="5" fillId="0" borderId="1" xfId="0" applyNumberFormat="1" applyFont="1" applyBorder="1" applyAlignment="1">
      <alignment horizontal="center" vertical="center"/>
    </xf>
    <xf numFmtId="3" fontId="3" fillId="4" borderId="1" xfId="0" applyNumberFormat="1" applyFont="1" applyFill="1" applyBorder="1" applyAlignment="1">
      <alignment horizontal="center" vertical="center" wrapText="1"/>
    </xf>
    <xf numFmtId="1" fontId="3" fillId="12" borderId="1" xfId="0" applyNumberFormat="1" applyFont="1" applyFill="1" applyBorder="1" applyAlignment="1">
      <alignment horizontal="center" vertical="center" wrapText="1"/>
    </xf>
    <xf numFmtId="3" fontId="6" fillId="0" borderId="1" xfId="0" applyNumberFormat="1" applyFont="1" applyBorder="1" applyAlignment="1">
      <alignment horizontal="left" vertical="center"/>
    </xf>
    <xf numFmtId="3" fontId="6" fillId="12" borderId="1" xfId="0" applyNumberFormat="1" applyFont="1" applyFill="1" applyBorder="1" applyAlignment="1">
      <alignment horizontal="center" vertical="center"/>
    </xf>
    <xf numFmtId="1" fontId="3" fillId="0" borderId="4" xfId="0" applyNumberFormat="1" applyFont="1" applyBorder="1" applyAlignment="1">
      <alignment horizontal="center" vertical="center" wrapText="1"/>
    </xf>
    <xf numFmtId="3" fontId="6" fillId="14" borderId="1" xfId="0" applyNumberFormat="1" applyFont="1" applyFill="1" applyBorder="1" applyAlignment="1">
      <alignment horizontal="center" vertical="center"/>
    </xf>
    <xf numFmtId="1" fontId="3" fillId="0" borderId="2" xfId="0" applyNumberFormat="1" applyFont="1" applyBorder="1" applyAlignment="1">
      <alignment horizontal="center" vertical="center" wrapText="1"/>
    </xf>
    <xf numFmtId="3" fontId="10" fillId="0" borderId="1" xfId="0" applyNumberFormat="1" applyFont="1" applyBorder="1" applyAlignment="1">
      <alignment horizontal="left" vertical="center"/>
    </xf>
    <xf numFmtId="1" fontId="3" fillId="0" borderId="3" xfId="0" applyNumberFormat="1" applyFont="1" applyBorder="1" applyAlignment="1">
      <alignment horizontal="center" vertical="center" wrapText="1"/>
    </xf>
    <xf numFmtId="0" fontId="16" fillId="0" borderId="0" xfId="0" applyFont="1" applyAlignment="1">
      <alignment vertical="center"/>
    </xf>
    <xf numFmtId="0" fontId="11" fillId="0" borderId="0" xfId="0" applyFont="1" applyAlignment="1">
      <alignment horizontal="center" vertical="center"/>
    </xf>
    <xf numFmtId="3" fontId="30" fillId="0" borderId="0" xfId="0" applyNumberFormat="1" applyFont="1"/>
    <xf numFmtId="1" fontId="3" fillId="0" borderId="0" xfId="0" applyNumberFormat="1" applyFont="1" applyAlignment="1">
      <alignment horizontal="center"/>
    </xf>
    <xf numFmtId="0" fontId="11" fillId="0" borderId="0" xfId="0" applyFont="1" applyAlignment="1">
      <alignment horizontal="left"/>
    </xf>
    <xf numFmtId="0" fontId="11" fillId="0" borderId="4" xfId="0" applyFont="1" applyBorder="1" applyAlignment="1">
      <alignment horizontal="left" vertical="center" wrapText="1"/>
    </xf>
    <xf numFmtId="0" fontId="4" fillId="0" borderId="4" xfId="0" applyFont="1" applyBorder="1" applyAlignment="1">
      <alignment horizontal="left" vertical="center" wrapText="1"/>
    </xf>
    <xf numFmtId="1" fontId="4" fillId="12" borderId="4"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0" fontId="22" fillId="0" borderId="1" xfId="0" applyFont="1" applyBorder="1" applyAlignment="1">
      <alignment horizontal="left"/>
    </xf>
    <xf numFmtId="185" fontId="11" fillId="0" borderId="1" xfId="1" applyNumberFormat="1" applyFont="1" applyBorder="1" applyAlignment="1">
      <alignment horizontal="left" vertical="center"/>
    </xf>
    <xf numFmtId="0" fontId="4" fillId="0" borderId="1" xfId="0" applyFont="1" applyBorder="1" applyAlignment="1">
      <alignment horizontal="center" wrapText="1"/>
    </xf>
    <xf numFmtId="0" fontId="11" fillId="0" borderId="1" xfId="0" applyFont="1" applyBorder="1" applyAlignment="1">
      <alignment horizontal="left" vertical="center"/>
    </xf>
    <xf numFmtId="0" fontId="11" fillId="0" borderId="1" xfId="0" applyFont="1" applyBorder="1"/>
    <xf numFmtId="0" fontId="4" fillId="14" borderId="4" xfId="0" applyFont="1" applyFill="1" applyBorder="1" applyAlignment="1">
      <alignment vertical="center" wrapText="1"/>
    </xf>
    <xf numFmtId="3" fontId="4" fillId="16" borderId="1" xfId="0" applyNumberFormat="1" applyFont="1" applyFill="1" applyBorder="1" applyAlignment="1">
      <alignment horizontal="center" wrapText="1"/>
    </xf>
    <xf numFmtId="3" fontId="4" fillId="14" borderId="1" xfId="0" applyNumberFormat="1" applyFont="1" applyFill="1" applyBorder="1" applyAlignment="1">
      <alignment horizontal="center"/>
    </xf>
    <xf numFmtId="3" fontId="12" fillId="0" borderId="3" xfId="0" applyNumberFormat="1" applyFont="1" applyBorder="1" applyAlignment="1">
      <alignment horizontal="center"/>
    </xf>
    <xf numFmtId="3" fontId="4" fillId="0" borderId="1" xfId="0" applyNumberFormat="1" applyFont="1" applyBorder="1" applyAlignment="1">
      <alignment horizontal="center"/>
    </xf>
    <xf numFmtId="3" fontId="12" fillId="0" borderId="0" xfId="0" applyNumberFormat="1" applyFont="1" applyAlignment="1">
      <alignment horizontal="center"/>
    </xf>
    <xf numFmtId="0" fontId="47" fillId="0" borderId="0" xfId="0" applyFont="1" applyAlignment="1">
      <alignment horizontal="center" vertical="center"/>
    </xf>
    <xf numFmtId="185" fontId="47" fillId="0" borderId="0" xfId="0" applyNumberFormat="1" applyFont="1" applyAlignment="1">
      <alignment horizontal="center" vertical="center"/>
    </xf>
    <xf numFmtId="1" fontId="11" fillId="0" borderId="0" xfId="0" applyNumberFormat="1" applyFont="1" applyAlignment="1">
      <alignment horizontal="center" vertical="center"/>
    </xf>
    <xf numFmtId="0" fontId="0" fillId="0" borderId="0" xfId="0" applyAlignment="1">
      <alignment vertical="center" wrapText="1"/>
    </xf>
    <xf numFmtId="1" fontId="0" fillId="0" borderId="0" xfId="0" applyNumberFormat="1" applyAlignment="1">
      <alignment vertical="center"/>
    </xf>
    <xf numFmtId="0" fontId="27" fillId="0" borderId="0" xfId="0" applyFont="1" applyAlignment="1">
      <alignment vertical="center"/>
    </xf>
    <xf numFmtId="0" fontId="21" fillId="0" borderId="0" xfId="0" applyFont="1" applyAlignment="1">
      <alignment vertical="center" wrapText="1"/>
    </xf>
    <xf numFmtId="0" fontId="48" fillId="0" borderId="0" xfId="0" applyFont="1" applyAlignment="1">
      <alignment vertical="center" wrapText="1"/>
    </xf>
    <xf numFmtId="0" fontId="11" fillId="0" borderId="0" xfId="0" applyFont="1" applyAlignment="1">
      <alignment vertical="center" wrapText="1"/>
    </xf>
    <xf numFmtId="1" fontId="4" fillId="17" borderId="1" xfId="0" applyNumberFormat="1" applyFont="1" applyFill="1" applyBorder="1" applyAlignment="1">
      <alignment horizontal="center" vertical="center" wrapText="1"/>
    </xf>
    <xf numFmtId="1" fontId="6" fillId="0" borderId="3" xfId="0" applyNumberFormat="1" applyFont="1" applyBorder="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xf>
    <xf numFmtId="0" fontId="40" fillId="0" borderId="0" xfId="0" applyFont="1" applyAlignment="1">
      <alignment horizontal="left" vertical="center" wrapText="1"/>
    </xf>
    <xf numFmtId="0" fontId="40" fillId="0" borderId="0" xfId="0" applyFont="1" applyAlignment="1">
      <alignment horizontal="center" vertical="center"/>
    </xf>
    <xf numFmtId="1" fontId="16" fillId="0" borderId="0" xfId="0" applyNumberFormat="1" applyFont="1" applyAlignment="1">
      <alignment horizontal="center" vertical="center"/>
    </xf>
    <xf numFmtId="186" fontId="0" fillId="0" borderId="0" xfId="0" applyNumberFormat="1" applyAlignment="1">
      <alignment vertical="center"/>
    </xf>
    <xf numFmtId="1" fontId="0" fillId="0" borderId="0" xfId="0" applyNumberFormat="1" applyAlignment="1">
      <alignment vertical="center" wrapText="1"/>
    </xf>
    <xf numFmtId="0" fontId="4" fillId="0" borderId="4" xfId="0" applyFont="1" applyBorder="1" applyAlignment="1">
      <alignment vertical="center" wrapText="1"/>
    </xf>
    <xf numFmtId="0" fontId="4" fillId="16" borderId="1" xfId="0" applyFont="1" applyFill="1" applyBorder="1" applyAlignment="1">
      <alignment horizontal="center" vertical="center" wrapText="1"/>
    </xf>
    <xf numFmtId="1" fontId="11" fillId="3" borderId="1" xfId="0" applyNumberFormat="1" applyFont="1" applyFill="1" applyBorder="1" applyAlignment="1">
      <alignment horizontal="center" vertical="center" wrapText="1"/>
    </xf>
    <xf numFmtId="0" fontId="40" fillId="0" borderId="0" xfId="0" applyFont="1" applyAlignment="1">
      <alignment vertical="center"/>
    </xf>
    <xf numFmtId="3" fontId="6" fillId="0" borderId="3" xfId="0" applyNumberFormat="1" applyFont="1" applyBorder="1" applyAlignment="1">
      <alignment horizontal="center" vertical="center"/>
    </xf>
    <xf numFmtId="1" fontId="3" fillId="0" borderId="0" xfId="0" applyNumberFormat="1" applyFont="1" applyAlignment="1">
      <alignment horizontal="center" vertical="center"/>
    </xf>
    <xf numFmtId="0" fontId="3" fillId="0" borderId="0" xfId="0" applyFont="1" applyAlignment="1">
      <alignment horizontal="center" vertical="center" wrapText="1"/>
    </xf>
    <xf numFmtId="1" fontId="40" fillId="0" borderId="0" xfId="0" applyNumberFormat="1" applyFont="1" applyAlignment="1">
      <alignment horizontal="center" vertical="center"/>
    </xf>
    <xf numFmtId="3" fontId="0" fillId="0" borderId="0" xfId="0" applyNumberFormat="1" applyAlignment="1">
      <alignment horizontal="center" vertical="center"/>
    </xf>
    <xf numFmtId="9" fontId="11" fillId="0" borderId="0" xfId="0" applyNumberFormat="1" applyFont="1" applyAlignment="1">
      <alignment horizontal="left" wrapText="1"/>
    </xf>
    <xf numFmtId="0" fontId="40" fillId="0" borderId="0" xfId="0" applyFont="1" applyAlignment="1">
      <alignment horizontal="center" vertical="center" wrapText="1"/>
    </xf>
    <xf numFmtId="182" fontId="5" fillId="0" borderId="0" xfId="1" applyNumberFormat="1" applyFont="1" applyBorder="1" applyAlignment="1">
      <alignment vertical="center"/>
    </xf>
    <xf numFmtId="187" fontId="49" fillId="0" borderId="0" xfId="0" applyNumberFormat="1" applyFont="1" applyAlignment="1">
      <alignment horizontal="center" vertical="center"/>
    </xf>
    <xf numFmtId="187" fontId="2" fillId="0" borderId="0" xfId="0" applyNumberFormat="1" applyFont="1" applyAlignment="1">
      <alignment horizontal="center" vertical="center"/>
    </xf>
    <xf numFmtId="187" fontId="50" fillId="0" borderId="0" xfId="0" applyNumberFormat="1" applyFont="1" applyAlignment="1">
      <alignment horizontal="center" vertical="center"/>
    </xf>
    <xf numFmtId="187" fontId="51" fillId="0" borderId="0" xfId="0" applyNumberFormat="1" applyFont="1" applyAlignment="1">
      <alignment horizontal="center" vertical="center"/>
    </xf>
    <xf numFmtId="187" fontId="52" fillId="0" borderId="0" xfId="0" applyNumberFormat="1" applyFont="1" applyAlignment="1">
      <alignment horizontal="center" vertical="center"/>
    </xf>
    <xf numFmtId="0" fontId="8" fillId="0" borderId="0" xfId="0" applyFont="1" applyAlignment="1">
      <alignment horizontal="center" vertical="center"/>
    </xf>
    <xf numFmtId="3" fontId="3" fillId="0" borderId="0" xfId="0" applyNumberFormat="1" applyFont="1" applyAlignment="1">
      <alignment horizontal="center" vertical="center"/>
    </xf>
    <xf numFmtId="182" fontId="14" fillId="0" borderId="0" xfId="1" applyNumberFormat="1" applyFont="1" applyFill="1" applyBorder="1" applyAlignment="1">
      <alignment vertical="center"/>
    </xf>
    <xf numFmtId="3" fontId="4" fillId="0" borderId="0" xfId="0" applyNumberFormat="1" applyFont="1" applyAlignment="1">
      <alignment horizontal="center" vertical="center"/>
    </xf>
    <xf numFmtId="1" fontId="40" fillId="0" borderId="0" xfId="0" applyNumberFormat="1" applyFont="1" applyAlignment="1">
      <alignment horizontal="center" vertical="center" wrapText="1"/>
    </xf>
    <xf numFmtId="0" fontId="27" fillId="0" borderId="0" xfId="0" applyFont="1" applyAlignment="1">
      <alignment vertical="center" wrapText="1"/>
    </xf>
    <xf numFmtId="2" fontId="53" fillId="0" borderId="0" xfId="0" applyNumberFormat="1" applyFont="1" applyAlignment="1">
      <alignment vertical="center"/>
    </xf>
    <xf numFmtId="0" fontId="53" fillId="0" borderId="0" xfId="0" applyFont="1" applyAlignment="1">
      <alignment vertical="center"/>
    </xf>
    <xf numFmtId="0" fontId="54" fillId="0" borderId="0" xfId="0" applyFont="1" applyAlignment="1">
      <alignment horizontal="center" vertical="center" wrapText="1"/>
    </xf>
    <xf numFmtId="187" fontId="54" fillId="0" borderId="0" xfId="0" applyNumberFormat="1" applyFont="1" applyAlignment="1">
      <alignment horizontal="center" vertical="center"/>
    </xf>
    <xf numFmtId="1" fontId="31" fillId="0" borderId="0" xfId="0" applyNumberFormat="1" applyFont="1" applyAlignment="1">
      <alignment vertical="center"/>
    </xf>
    <xf numFmtId="3" fontId="54" fillId="0" borderId="0" xfId="0" applyNumberFormat="1" applyFont="1" applyAlignment="1">
      <alignment horizontal="center" vertical="center"/>
    </xf>
    <xf numFmtId="0" fontId="54" fillId="0" borderId="0" xfId="0" applyFont="1" applyAlignment="1">
      <alignment horizontal="center" vertical="center"/>
    </xf>
    <xf numFmtId="187" fontId="55" fillId="0" borderId="0" xfId="0" applyNumberFormat="1" applyFont="1" applyAlignment="1">
      <alignment horizontal="center" vertical="center"/>
    </xf>
    <xf numFmtId="0" fontId="55" fillId="0" borderId="0" xfId="0" applyFont="1" applyAlignment="1">
      <alignment horizontal="center" vertical="center"/>
    </xf>
    <xf numFmtId="3" fontId="55" fillId="0" borderId="0" xfId="0" applyNumberFormat="1" applyFont="1" applyAlignment="1">
      <alignment horizontal="center" vertical="center"/>
    </xf>
    <xf numFmtId="1" fontId="0" fillId="0" borderId="0" xfId="0" applyNumberFormat="1" applyAlignment="1">
      <alignment horizontal="center" vertical="center"/>
    </xf>
    <xf numFmtId="188" fontId="3" fillId="0" borderId="0" xfId="0" applyNumberFormat="1" applyFont="1" applyAlignment="1">
      <alignment horizontal="center" vertical="center"/>
    </xf>
    <xf numFmtId="2" fontId="56" fillId="0" borderId="0" xfId="0" applyNumberFormat="1" applyFont="1" applyAlignment="1">
      <alignment horizontal="center" vertical="center"/>
    </xf>
    <xf numFmtId="0" fontId="27" fillId="0" borderId="0" xfId="0" applyFont="1"/>
    <xf numFmtId="0" fontId="21" fillId="0" borderId="0" xfId="0" applyFont="1" applyAlignment="1">
      <alignment horizontal="left"/>
    </xf>
    <xf numFmtId="0" fontId="11" fillId="2" borderId="1" xfId="0" applyFont="1" applyFill="1" applyBorder="1" applyAlignment="1">
      <alignment horizontal="center" vertical="center" wrapText="1"/>
    </xf>
    <xf numFmtId="0" fontId="11" fillId="0" borderId="4" xfId="0" applyFont="1" applyBorder="1" applyAlignment="1">
      <alignment vertical="center" wrapText="1"/>
    </xf>
    <xf numFmtId="0" fontId="22" fillId="0" borderId="4" xfId="0" applyFont="1" applyBorder="1" applyAlignment="1">
      <alignment vertical="center" wrapText="1"/>
    </xf>
    <xf numFmtId="0" fontId="4" fillId="4" borderId="4" xfId="0" applyFont="1" applyFill="1" applyBorder="1" applyAlignment="1">
      <alignment vertical="center" wrapText="1"/>
    </xf>
    <xf numFmtId="0" fontId="40" fillId="0" borderId="1" xfId="0" applyFont="1" applyBorder="1"/>
    <xf numFmtId="0" fontId="14" fillId="0" borderId="1" xfId="0" applyFont="1" applyBorder="1" applyAlignment="1">
      <alignment horizontal="center" wrapText="1"/>
    </xf>
    <xf numFmtId="0" fontId="4" fillId="0" borderId="1" xfId="0" applyFont="1" applyBorder="1" applyAlignment="1">
      <alignment wrapText="1"/>
    </xf>
    <xf numFmtId="3" fontId="22" fillId="0" borderId="1" xfId="0" applyNumberFormat="1" applyFont="1" applyBorder="1" applyAlignment="1">
      <alignment horizontal="center"/>
    </xf>
    <xf numFmtId="0" fontId="11" fillId="0" borderId="1" xfId="0" applyFont="1" applyBorder="1" applyAlignment="1">
      <alignment horizontal="left"/>
    </xf>
    <xf numFmtId="0" fontId="4" fillId="0" borderId="1" xfId="0" applyFont="1" applyBorder="1" applyAlignment="1">
      <alignment horizontal="left"/>
    </xf>
    <xf numFmtId="0" fontId="4" fillId="0" borderId="1" xfId="0" applyFont="1" applyBorder="1" applyAlignment="1">
      <alignment horizontal="left" wrapText="1"/>
    </xf>
    <xf numFmtId="0" fontId="4" fillId="0" borderId="4"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4"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12" borderId="1" xfId="0" applyFont="1" applyFill="1" applyBorder="1" applyAlignment="1">
      <alignment horizontal="center" vertical="center"/>
    </xf>
    <xf numFmtId="0" fontId="4" fillId="12" borderId="1" xfId="0" applyFont="1" applyFill="1" applyBorder="1" applyAlignment="1">
      <alignment horizontal="center" vertical="center" wrapText="1"/>
    </xf>
    <xf numFmtId="0" fontId="11" fillId="0" borderId="7" xfId="0" applyFont="1" applyBorder="1" applyAlignment="1">
      <alignment vertical="center"/>
    </xf>
    <xf numFmtId="0" fontId="11" fillId="0" borderId="1" xfId="0" applyFont="1" applyBorder="1" applyAlignment="1">
      <alignment horizontal="center" vertical="top" wrapText="1"/>
    </xf>
    <xf numFmtId="0" fontId="11" fillId="0" borderId="11" xfId="0" applyFont="1" applyBorder="1" applyAlignment="1">
      <alignment horizontal="center" vertical="center"/>
    </xf>
    <xf numFmtId="0" fontId="4" fillId="0" borderId="0" xfId="0" applyFont="1" applyAlignment="1">
      <alignment horizontal="center" wrapText="1"/>
    </xf>
    <xf numFmtId="0" fontId="40" fillId="0" borderId="1" xfId="0" applyFont="1" applyBorder="1" applyAlignment="1">
      <alignment vertical="center"/>
    </xf>
    <xf numFmtId="0" fontId="40" fillId="0" borderId="1" xfId="0" applyFont="1" applyBorder="1" applyAlignment="1">
      <alignment horizontal="center" vertical="center"/>
    </xf>
    <xf numFmtId="0" fontId="40" fillId="0" borderId="1" xfId="0" applyFont="1" applyBorder="1" applyAlignment="1">
      <alignment vertical="center" wrapText="1"/>
    </xf>
    <xf numFmtId="0" fontId="40" fillId="0" borderId="1" xfId="0" applyFont="1" applyBorder="1" applyAlignment="1">
      <alignment horizontal="center" vertical="center" wrapText="1"/>
    </xf>
    <xf numFmtId="0" fontId="11" fillId="0" borderId="2" xfId="0" applyFont="1" applyBorder="1" applyAlignment="1">
      <alignment horizontal="left" vertical="center" wrapText="1"/>
    </xf>
    <xf numFmtId="0" fontId="17" fillId="0" borderId="4" xfId="0" applyFont="1" applyBorder="1" applyAlignment="1">
      <alignment horizontal="center" vertical="top" wrapText="1"/>
    </xf>
    <xf numFmtId="0" fontId="17" fillId="0" borderId="2" xfId="0" applyFont="1" applyBorder="1" applyAlignment="1">
      <alignment horizontal="center" vertical="top" wrapText="1"/>
    </xf>
    <xf numFmtId="0" fontId="17" fillId="0" borderId="3" xfId="0" applyFont="1" applyBorder="1" applyAlignment="1">
      <alignment horizontal="center" vertical="top" wrapText="1"/>
    </xf>
    <xf numFmtId="0" fontId="17" fillId="0" borderId="4" xfId="0" applyFont="1" applyBorder="1" applyAlignment="1">
      <alignment horizontal="left" vertical="center" wrapText="1"/>
    </xf>
    <xf numFmtId="0" fontId="57" fillId="0" borderId="1" xfId="0" applyFont="1" applyBorder="1" applyAlignment="1">
      <alignment vertical="center"/>
    </xf>
    <xf numFmtId="0" fontId="17" fillId="0" borderId="0" xfId="0" applyFont="1" applyAlignment="1">
      <alignment horizontal="center" vertical="top" wrapText="1"/>
    </xf>
    <xf numFmtId="0" fontId="12" fillId="0" borderId="0" xfId="0" applyFont="1" applyAlignment="1">
      <alignment horizontal="center" vertical="center" wrapText="1"/>
    </xf>
    <xf numFmtId="179" fontId="11" fillId="0" borderId="1" xfId="0" applyNumberFormat="1" applyFont="1" applyBorder="1" applyAlignment="1">
      <alignment horizontal="center" vertical="center" wrapText="1"/>
    </xf>
    <xf numFmtId="0" fontId="21" fillId="0" borderId="1" xfId="0" applyFont="1" applyBorder="1" applyAlignment="1">
      <alignment horizontal="center"/>
    </xf>
    <xf numFmtId="0" fontId="57" fillId="0" borderId="0" xfId="0" applyFont="1"/>
    <xf numFmtId="4" fontId="22" fillId="4" borderId="1" xfId="0" applyNumberFormat="1" applyFont="1" applyFill="1" applyBorder="1" applyAlignment="1">
      <alignment horizontal="center" vertical="center" wrapText="1"/>
    </xf>
    <xf numFmtId="187" fontId="40" fillId="0" borderId="0" xfId="0" applyNumberFormat="1" applyFont="1" applyAlignment="1">
      <alignment horizontal="center" vertical="center" wrapText="1"/>
    </xf>
    <xf numFmtId="0" fontId="40" fillId="0" borderId="4" xfId="0" applyFont="1" applyBorder="1" applyAlignment="1">
      <alignment horizontal="center" vertical="center" wrapText="1"/>
    </xf>
    <xf numFmtId="0" fontId="40" fillId="0" borderId="2" xfId="0" applyFont="1" applyBorder="1" applyAlignment="1">
      <alignment horizontal="center" vertical="center" wrapText="1"/>
    </xf>
    <xf numFmtId="0" fontId="40" fillId="0" borderId="3" xfId="0" applyFont="1" applyBorder="1" applyAlignment="1">
      <alignment horizontal="center" vertical="center" wrapText="1"/>
    </xf>
    <xf numFmtId="1" fontId="11" fillId="0" borderId="0" xfId="0" applyNumberFormat="1" applyFont="1" applyAlignment="1">
      <alignment horizontal="center" vertical="center" wrapText="1"/>
    </xf>
    <xf numFmtId="0" fontId="11" fillId="0" borderId="0" xfId="0" applyFont="1" applyAlignment="1">
      <alignment horizontal="center"/>
    </xf>
    <xf numFmtId="0" fontId="29" fillId="0" borderId="0" xfId="0" applyFont="1" applyAlignment="1">
      <alignment vertical="center"/>
    </xf>
    <xf numFmtId="0" fontId="5" fillId="0" borderId="0" xfId="0" applyFont="1" applyAlignment="1">
      <alignment horizontal="left"/>
    </xf>
    <xf numFmtId="0" fontId="29" fillId="0" borderId="0" xfId="0" applyFont="1" applyAlignment="1">
      <alignment horizontal="left"/>
    </xf>
    <xf numFmtId="3" fontId="29" fillId="0" borderId="0" xfId="0" applyNumberFormat="1" applyFont="1"/>
    <xf numFmtId="0" fontId="5" fillId="3" borderId="0" xfId="0" applyFont="1" applyFill="1" applyAlignment="1">
      <alignment horizontal="left"/>
    </xf>
    <xf numFmtId="0" fontId="5" fillId="3" borderId="0" xfId="0" applyFont="1" applyFill="1"/>
    <xf numFmtId="0" fontId="5" fillId="0" borderId="1" xfId="0" applyFont="1" applyBorder="1" applyAlignment="1">
      <alignment vertical="center" wrapText="1"/>
    </xf>
    <xf numFmtId="0" fontId="3" fillId="12" borderId="1" xfId="0" applyFont="1" applyFill="1" applyBorder="1" applyAlignment="1">
      <alignment horizontal="left" vertical="center" wrapText="1"/>
    </xf>
    <xf numFmtId="0" fontId="5" fillId="0" borderId="4" xfId="0" applyFont="1" applyBorder="1" applyAlignment="1">
      <alignment vertical="center" wrapText="1"/>
    </xf>
    <xf numFmtId="0" fontId="3" fillId="12" borderId="4" xfId="0" applyFont="1" applyFill="1" applyBorder="1" applyAlignment="1">
      <alignment vertical="center" wrapText="1"/>
    </xf>
    <xf numFmtId="3" fontId="3" fillId="12" borderId="4" xfId="62" applyNumberFormat="1" applyFont="1" applyFill="1" applyBorder="1" applyAlignment="1">
      <alignment horizontal="center" vertical="center" wrapText="1"/>
    </xf>
    <xf numFmtId="0" fontId="5" fillId="0" borderId="1" xfId="0" applyFont="1" applyBorder="1" applyAlignment="1">
      <alignment horizontal="left"/>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6" fillId="0" borderId="1" xfId="0" applyFont="1" applyBorder="1" applyAlignment="1">
      <alignment horizontal="left"/>
    </xf>
    <xf numFmtId="0" fontId="10" fillId="0" borderId="1" xfId="0" applyFont="1" applyBorder="1" applyAlignment="1">
      <alignment horizontal="center" vertical="center" wrapText="1"/>
    </xf>
    <xf numFmtId="181" fontId="3" fillId="0" borderId="1" xfId="0" applyNumberFormat="1" applyFont="1" applyBorder="1" applyAlignment="1">
      <alignment horizontal="center"/>
    </xf>
    <xf numFmtId="0" fontId="5" fillId="4" borderId="4" xfId="0" applyFont="1" applyFill="1" applyBorder="1" applyAlignment="1">
      <alignment vertical="center" wrapText="1"/>
    </xf>
    <xf numFmtId="0" fontId="5" fillId="9" borderId="4" xfId="0" applyFont="1" applyFill="1" applyBorder="1" applyAlignment="1">
      <alignment vertical="center" wrapText="1"/>
    </xf>
    <xf numFmtId="3" fontId="5" fillId="4" borderId="4" xfId="0" applyNumberFormat="1" applyFont="1" applyFill="1" applyBorder="1" applyAlignment="1">
      <alignment vertical="center" wrapText="1"/>
    </xf>
    <xf numFmtId="184" fontId="3" fillId="0" borderId="1" xfId="0" applyNumberFormat="1" applyFont="1" applyBorder="1" applyAlignment="1">
      <alignment horizontal="center"/>
    </xf>
    <xf numFmtId="0" fontId="5" fillId="4" borderId="1" xfId="0" applyFont="1" applyFill="1" applyBorder="1" applyAlignment="1">
      <alignment horizontal="left"/>
    </xf>
    <xf numFmtId="0" fontId="5" fillId="9" borderId="4" xfId="0" applyFont="1" applyFill="1" applyBorder="1" applyAlignment="1">
      <alignment horizontal="left" vertical="center" wrapText="1"/>
    </xf>
    <xf numFmtId="3" fontId="5" fillId="14" borderId="4" xfId="0" applyNumberFormat="1" applyFont="1" applyFill="1" applyBorder="1" applyAlignment="1">
      <alignment vertical="center" wrapText="1"/>
    </xf>
    <xf numFmtId="0" fontId="5" fillId="0" borderId="1" xfId="0" applyFont="1" applyBorder="1" applyAlignment="1">
      <alignment horizontal="center"/>
    </xf>
    <xf numFmtId="0" fontId="12" fillId="0" borderId="4" xfId="102" applyFont="1" applyBorder="1" applyAlignment="1">
      <alignment horizontal="center" vertical="center" wrapText="1"/>
    </xf>
    <xf numFmtId="0" fontId="12" fillId="0" borderId="2" xfId="102" applyFont="1" applyBorder="1" applyAlignment="1">
      <alignment horizontal="center" vertical="center" wrapText="1"/>
    </xf>
    <xf numFmtId="0" fontId="12" fillId="0" borderId="3" xfId="102" applyFont="1" applyBorder="1" applyAlignment="1">
      <alignment horizontal="center" vertical="center" wrapText="1"/>
    </xf>
    <xf numFmtId="0" fontId="29" fillId="0" borderId="4" xfId="0" applyFont="1" applyBorder="1" applyAlignment="1">
      <alignment horizontal="center"/>
    </xf>
    <xf numFmtId="0" fontId="29" fillId="0" borderId="1" xfId="0" applyFont="1" applyBorder="1" applyAlignment="1">
      <alignment horizontal="left"/>
    </xf>
    <xf numFmtId="0" fontId="29" fillId="0" borderId="12" xfId="0" applyFont="1" applyBorder="1"/>
    <xf numFmtId="0" fontId="29" fillId="0" borderId="11" xfId="0" applyFont="1" applyBorder="1"/>
    <xf numFmtId="0" fontId="58" fillId="0" borderId="0" xfId="97" applyFont="1"/>
    <xf numFmtId="0" fontId="29" fillId="0" borderId="3" xfId="0" applyFont="1" applyBorder="1" applyAlignment="1">
      <alignment horizontal="center"/>
    </xf>
    <xf numFmtId="0" fontId="29" fillId="0" borderId="1" xfId="0" applyFont="1" applyBorder="1" applyAlignment="1">
      <alignment horizontal="center"/>
    </xf>
    <xf numFmtId="0" fontId="29" fillId="3" borderId="1" xfId="0" applyFont="1" applyFill="1" applyBorder="1" applyAlignment="1">
      <alignment horizontal="left"/>
    </xf>
    <xf numFmtId="0" fontId="29" fillId="3" borderId="1" xfId="0" applyFont="1" applyFill="1" applyBorder="1" applyAlignment="1">
      <alignment horizontal="center"/>
    </xf>
    <xf numFmtId="0" fontId="29" fillId="0" borderId="2" xfId="0" applyFont="1" applyBorder="1" applyAlignment="1">
      <alignment horizontal="center"/>
    </xf>
    <xf numFmtId="0" fontId="29" fillId="0" borderId="1" xfId="0" applyFont="1" applyBorder="1" applyAlignment="1">
      <alignment horizontal="center" vertical="center"/>
    </xf>
    <xf numFmtId="0" fontId="29" fillId="0" borderId="1" xfId="0" applyFont="1" applyBorder="1" applyAlignment="1">
      <alignment horizontal="left" vertical="center"/>
    </xf>
    <xf numFmtId="0" fontId="5" fillId="9" borderId="1" xfId="0" applyFont="1" applyFill="1" applyBorder="1" applyAlignment="1">
      <alignment horizontal="left" vertical="center" wrapText="1"/>
    </xf>
    <xf numFmtId="0" fontId="5" fillId="0" borderId="4"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3" fillId="0" borderId="1" xfId="0" applyFont="1" applyBorder="1" applyAlignment="1">
      <alignment vertical="center" wrapText="1"/>
    </xf>
    <xf numFmtId="1" fontId="3" fillId="0" borderId="1" xfId="0" applyNumberFormat="1" applyFont="1" applyBorder="1" applyAlignment="1">
      <alignment vertical="center" wrapText="1"/>
    </xf>
    <xf numFmtId="0" fontId="3" fillId="0" borderId="4" xfId="0" applyFont="1" applyBorder="1" applyAlignment="1">
      <alignment vertical="center" wrapText="1"/>
    </xf>
    <xf numFmtId="1" fontId="3" fillId="0" borderId="15" xfId="0" applyNumberFormat="1"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1" fontId="3" fillId="0" borderId="15" xfId="0" applyNumberFormat="1" applyFont="1" applyBorder="1" applyAlignment="1">
      <alignment vertical="center" wrapText="1"/>
    </xf>
    <xf numFmtId="0" fontId="7" fillId="0" borderId="4" xfId="0" applyFont="1" applyBorder="1" applyAlignment="1">
      <alignment horizontal="center" vertical="center"/>
    </xf>
    <xf numFmtId="1" fontId="3"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59" fillId="0" borderId="0" xfId="0" applyFont="1" applyAlignment="1">
      <alignment horizontal="center"/>
    </xf>
    <xf numFmtId="1" fontId="27" fillId="0" borderId="0" xfId="0" applyNumberFormat="1" applyFont="1"/>
    <xf numFmtId="0" fontId="59" fillId="3" borderId="0" xfId="0" applyFont="1" applyFill="1" applyAlignment="1">
      <alignment horizontal="center"/>
    </xf>
    <xf numFmtId="181" fontId="22" fillId="0" borderId="1" xfId="0" applyNumberFormat="1" applyFont="1" applyBorder="1" applyAlignment="1">
      <alignment horizontal="center" vertical="center" wrapText="1"/>
    </xf>
    <xf numFmtId="0" fontId="27" fillId="0" borderId="4" xfId="0" applyFont="1" applyBorder="1" applyAlignment="1">
      <alignment horizontal="center"/>
    </xf>
    <xf numFmtId="0" fontId="11" fillId="0" borderId="4" xfId="0" applyFont="1" applyBorder="1" applyAlignment="1">
      <alignment horizontal="center" vertical="center"/>
    </xf>
    <xf numFmtId="0" fontId="11" fillId="0" borderId="2" xfId="0" applyFont="1" applyBorder="1" applyAlignment="1">
      <alignment horizontal="center" vertical="center"/>
    </xf>
    <xf numFmtId="0" fontId="4" fillId="0" borderId="1" xfId="87" applyFont="1" applyBorder="1" applyAlignment="1">
      <alignment horizontal="center"/>
    </xf>
    <xf numFmtId="0" fontId="11" fillId="0" borderId="3" xfId="0" applyFont="1" applyBorder="1" applyAlignment="1">
      <alignment horizontal="center" vertical="center"/>
    </xf>
    <xf numFmtId="0" fontId="27" fillId="0" borderId="1" xfId="0" applyFont="1" applyBorder="1" applyAlignment="1">
      <alignment horizontal="center" vertical="center"/>
    </xf>
    <xf numFmtId="0" fontId="4" fillId="0" borderId="0" xfId="0" applyFont="1" applyFill="1" applyAlignment="1">
      <alignment vertical="center"/>
    </xf>
    <xf numFmtId="0" fontId="37" fillId="0" borderId="0" xfId="0" applyFont="1" applyFill="1" applyAlignment="1">
      <alignment vertical="center"/>
    </xf>
    <xf numFmtId="0" fontId="4" fillId="0" borderId="0" xfId="0" applyFont="1" applyFill="1" applyAlignment="1"/>
    <xf numFmtId="189" fontId="4" fillId="0" borderId="0" xfId="0" applyNumberFormat="1" applyFont="1" applyFill="1" applyAlignment="1">
      <alignment vertical="center"/>
    </xf>
    <xf numFmtId="0" fontId="4" fillId="0" borderId="1" xfId="0" applyFont="1" applyFill="1" applyBorder="1" applyAlignment="1">
      <alignment vertical="center"/>
    </xf>
    <xf numFmtId="0" fontId="11" fillId="0" borderId="1" xfId="0" applyFont="1" applyFill="1" applyBorder="1" applyAlignment="1">
      <alignment horizontal="center" vertical="center"/>
    </xf>
    <xf numFmtId="0" fontId="11" fillId="3" borderId="1" xfId="0" applyFont="1" applyFill="1" applyBorder="1" applyAlignment="1">
      <alignment horizontal="center" vertical="center"/>
    </xf>
    <xf numFmtId="0" fontId="37" fillId="0" borderId="7" xfId="0" applyFont="1" applyFill="1" applyBorder="1" applyAlignment="1">
      <alignment horizontal="center" vertical="center"/>
    </xf>
    <xf numFmtId="0" fontId="11" fillId="0" borderId="1" xfId="0" applyFont="1" applyFill="1" applyBorder="1" applyAlignment="1">
      <alignment horizontal="center" vertical="center" wrapText="1"/>
    </xf>
    <xf numFmtId="181" fontId="37" fillId="0" borderId="7"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97" applyFont="1" applyFill="1" applyBorder="1" applyAlignment="1" applyProtection="1">
      <alignment horizontal="center" vertical="center"/>
    </xf>
    <xf numFmtId="1" fontId="11" fillId="3" borderId="1" xfId="0" applyNumberFormat="1" applyFont="1" applyFill="1" applyBorder="1" applyAlignment="1">
      <alignment horizontal="center" vertical="center"/>
    </xf>
    <xf numFmtId="2" fontId="11" fillId="3" borderId="1" xfId="0" applyNumberFormat="1" applyFont="1" applyFill="1" applyBorder="1" applyAlignment="1">
      <alignment horizontal="center" vertical="center"/>
    </xf>
    <xf numFmtId="0" fontId="12" fillId="3" borderId="1" xfId="0" applyFont="1" applyFill="1" applyBorder="1" applyAlignment="1">
      <alignment horizontal="center" vertical="center"/>
    </xf>
    <xf numFmtId="181" fontId="11" fillId="3" borderId="1" xfId="0" applyNumberFormat="1" applyFont="1" applyFill="1" applyBorder="1" applyAlignment="1">
      <alignment horizontal="center" vertical="center"/>
    </xf>
    <xf numFmtId="3" fontId="11" fillId="3" borderId="1" xfId="0" applyNumberFormat="1" applyFont="1" applyFill="1" applyBorder="1" applyAlignment="1">
      <alignment horizontal="center" vertical="center"/>
    </xf>
    <xf numFmtId="181" fontId="12" fillId="0" borderId="7" xfId="0" applyNumberFormat="1" applyFont="1" applyFill="1" applyBorder="1" applyAlignment="1">
      <alignment horizontal="center" vertical="center"/>
    </xf>
    <xf numFmtId="181" fontId="4" fillId="0" borderId="1" xfId="0" applyNumberFormat="1" applyFont="1" applyFill="1" applyBorder="1" applyAlignment="1">
      <alignment horizontal="center" vertical="center"/>
    </xf>
    <xf numFmtId="0" fontId="37" fillId="0" borderId="1" xfId="0" applyFont="1" applyFill="1" applyBorder="1" applyAlignment="1">
      <alignment vertical="center"/>
    </xf>
    <xf numFmtId="0" fontId="11" fillId="0" borderId="7" xfId="0" applyFont="1" applyFill="1" applyBorder="1" applyAlignment="1">
      <alignment horizontal="center" vertical="center"/>
    </xf>
    <xf numFmtId="0" fontId="12" fillId="0" borderId="1" xfId="0" applyFont="1" applyFill="1" applyBorder="1" applyAlignment="1">
      <alignment horizontal="center" vertical="center"/>
    </xf>
    <xf numFmtId="0" fontId="40" fillId="0" borderId="1" xfId="0" applyFont="1" applyFill="1" applyBorder="1" applyAlignment="1">
      <alignment horizontal="center" vertical="center" wrapText="1"/>
    </xf>
    <xf numFmtId="181" fontId="37" fillId="0" borderId="1" xfId="0" applyNumberFormat="1" applyFont="1" applyFill="1" applyBorder="1" applyAlignment="1">
      <alignment horizontal="center" vertical="center"/>
    </xf>
    <xf numFmtId="0" fontId="11" fillId="0" borderId="8"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4" fillId="0" borderId="0" xfId="0" applyFont="1" applyFill="1" applyAlignment="1">
      <alignment vertical="center" wrapText="1"/>
    </xf>
    <xf numFmtId="181" fontId="37" fillId="0" borderId="1" xfId="0" applyNumberFormat="1" applyFont="1" applyFill="1" applyBorder="1" applyAlignment="1">
      <alignment vertical="center"/>
    </xf>
    <xf numFmtId="0" fontId="11" fillId="0" borderId="0" xfId="0" applyFont="1" applyBorder="1" applyAlignment="1">
      <alignment vertical="center"/>
    </xf>
    <xf numFmtId="0" fontId="11" fillId="0" borderId="0" xfId="0" applyFont="1" applyAlignment="1">
      <alignment horizontal="left" vertical="center"/>
    </xf>
    <xf numFmtId="0" fontId="60" fillId="0" borderId="0" xfId="88" applyFont="1" applyAlignment="1">
      <alignment vertical="center"/>
    </xf>
    <xf numFmtId="0" fontId="60" fillId="0" borderId="0" xfId="88" applyFont="1" applyAlignment="1">
      <alignment horizontal="left" vertical="center"/>
    </xf>
    <xf numFmtId="0" fontId="4" fillId="0" borderId="0" xfId="88" applyFont="1" applyAlignment="1">
      <alignment horizontal="left" vertical="center"/>
    </xf>
    <xf numFmtId="0" fontId="4" fillId="0" borderId="0" xfId="88" applyFont="1" applyAlignment="1">
      <alignment vertical="center"/>
    </xf>
    <xf numFmtId="2" fontId="4" fillId="0" borderId="0" xfId="0" applyNumberFormat="1" applyFont="1" applyAlignment="1">
      <alignment horizontal="left" vertical="center"/>
    </xf>
    <xf numFmtId="2" fontId="4" fillId="0" borderId="0" xfId="0" applyNumberFormat="1" applyFont="1" applyAlignment="1">
      <alignment vertical="center"/>
    </xf>
    <xf numFmtId="0" fontId="5" fillId="0" borderId="1" xfId="0" applyFont="1" applyBorder="1" applyAlignment="1">
      <alignment horizontal="left" vertical="center"/>
    </xf>
    <xf numFmtId="3" fontId="11" fillId="0" borderId="1" xfId="0" applyNumberFormat="1" applyFont="1" applyBorder="1" applyAlignment="1">
      <alignment horizontal="center" vertical="center"/>
    </xf>
    <xf numFmtId="1" fontId="11" fillId="0" borderId="1" xfId="0" applyNumberFormat="1" applyFont="1" applyBorder="1" applyAlignment="1">
      <alignment horizontal="left" vertical="center"/>
    </xf>
    <xf numFmtId="3" fontId="11" fillId="0" borderId="1" xfId="0" applyNumberFormat="1" applyFont="1" applyBorder="1" applyAlignment="1">
      <alignment horizontal="left" vertical="center"/>
    </xf>
    <xf numFmtId="1" fontId="11" fillId="0" borderId="1" xfId="0" applyNumberFormat="1" applyFont="1" applyBorder="1" applyAlignment="1">
      <alignment horizontal="center" vertical="center"/>
    </xf>
    <xf numFmtId="0" fontId="11" fillId="0" borderId="0" xfId="0" applyFont="1" applyBorder="1" applyAlignment="1">
      <alignment horizontal="left" vertical="center"/>
    </xf>
    <xf numFmtId="0" fontId="4" fillId="0" borderId="0" xfId="0" applyFont="1" applyBorder="1" applyAlignment="1">
      <alignment vertical="center"/>
    </xf>
    <xf numFmtId="3" fontId="12" fillId="0" borderId="1" xfId="0" applyNumberFormat="1" applyFont="1" applyBorder="1" applyAlignment="1">
      <alignment horizontal="center" vertical="center"/>
    </xf>
    <xf numFmtId="181" fontId="12" fillId="0" borderId="1" xfId="0" applyNumberFormat="1" applyFont="1" applyBorder="1" applyAlignment="1">
      <alignment horizontal="center" vertical="center"/>
    </xf>
    <xf numFmtId="179" fontId="20" fillId="0" borderId="1" xfId="0" applyNumberFormat="1" applyFont="1" applyFill="1" applyBorder="1" applyAlignment="1">
      <alignment horizontal="center" vertical="center"/>
    </xf>
    <xf numFmtId="9" fontId="5" fillId="0" borderId="0" xfId="0" applyNumberFormat="1" applyFont="1" applyAlignment="1">
      <alignment horizontal="center" vertical="center"/>
    </xf>
    <xf numFmtId="0" fontId="6" fillId="0" borderId="1" xfId="0" applyFont="1" applyBorder="1" applyAlignment="1">
      <alignment horizontal="center" vertical="center"/>
    </xf>
    <xf numFmtId="3" fontId="12" fillId="0" borderId="0" xfId="0" applyNumberFormat="1" applyFont="1" applyBorder="1" applyAlignment="1">
      <alignment horizontal="center" vertical="center"/>
    </xf>
    <xf numFmtId="0" fontId="4" fillId="0" borderId="0" xfId="0" applyFont="1" applyBorder="1" applyAlignment="1">
      <alignment horizontal="left" vertical="center"/>
    </xf>
    <xf numFmtId="179" fontId="20" fillId="0" borderId="1" xfId="0" applyNumberFormat="1" applyFont="1" applyFill="1" applyBorder="1" applyAlignment="1">
      <alignment vertical="center"/>
    </xf>
    <xf numFmtId="179" fontId="20" fillId="0" borderId="4" xfId="0" applyNumberFormat="1" applyFont="1" applyFill="1" applyBorder="1" applyAlignment="1">
      <alignment horizontal="center" vertical="center"/>
    </xf>
    <xf numFmtId="179" fontId="20" fillId="0" borderId="2" xfId="0" applyNumberFormat="1" applyFont="1" applyFill="1" applyBorder="1" applyAlignment="1">
      <alignment horizontal="center" vertical="center"/>
    </xf>
    <xf numFmtId="179" fontId="20" fillId="0" borderId="3" xfId="0" applyNumberFormat="1" applyFont="1" applyFill="1" applyBorder="1" applyAlignment="1">
      <alignment horizontal="center" vertical="center"/>
    </xf>
    <xf numFmtId="0" fontId="20" fillId="0" borderId="4"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4" fillId="0" borderId="1" xfId="0" applyFont="1" applyFill="1" applyBorder="1" applyAlignment="1">
      <alignment horizontal="center" vertical="center"/>
    </xf>
    <xf numFmtId="2" fontId="5" fillId="0" borderId="0" xfId="0" applyNumberFormat="1" applyFont="1" applyBorder="1" applyAlignment="1">
      <alignment horizontal="center" vertical="center"/>
    </xf>
    <xf numFmtId="0" fontId="5" fillId="0" borderId="0" xfId="0" applyFont="1" applyFill="1" applyBorder="1" applyAlignment="1">
      <alignment vertical="center"/>
    </xf>
    <xf numFmtId="0" fontId="5" fillId="0" borderId="0" xfId="0" applyFont="1" applyBorder="1" applyAlignment="1">
      <alignment vertical="center"/>
    </xf>
    <xf numFmtId="0" fontId="11" fillId="0" borderId="0" xfId="0" applyFont="1" applyBorder="1" applyAlignment="1">
      <alignment horizontal="center" vertical="center"/>
    </xf>
    <xf numFmtId="0" fontId="11" fillId="0" borderId="1" xfId="0" applyFont="1" applyFill="1" applyBorder="1" applyAlignment="1">
      <alignment vertical="center"/>
    </xf>
    <xf numFmtId="2" fontId="6" fillId="0" borderId="0" xfId="0" applyNumberFormat="1" applyFont="1" applyBorder="1" applyAlignment="1">
      <alignment vertical="center"/>
    </xf>
    <xf numFmtId="181" fontId="20" fillId="0" borderId="1" xfId="0" applyNumberFormat="1" applyFont="1" applyFill="1" applyBorder="1" applyAlignment="1">
      <alignment horizontal="center" vertical="center"/>
    </xf>
    <xf numFmtId="0" fontId="7" fillId="0" borderId="0" xfId="0" applyFont="1" applyAlignment="1">
      <alignment horizontal="left"/>
    </xf>
    <xf numFmtId="0" fontId="29" fillId="0" borderId="0" xfId="0" applyFont="1" applyAlignment="1">
      <alignment horizontal="center"/>
    </xf>
    <xf numFmtId="0" fontId="4" fillId="0" borderId="4" xfId="88" applyFont="1" applyBorder="1" applyAlignment="1">
      <alignment horizontal="center" vertical="center" wrapText="1"/>
    </xf>
    <xf numFmtId="0" fontId="4" fillId="0" borderId="2" xfId="88" applyFont="1" applyBorder="1" applyAlignment="1">
      <alignment horizontal="center" vertical="center" wrapText="1"/>
    </xf>
    <xf numFmtId="0" fontId="4" fillId="0" borderId="3" xfId="88" applyFont="1" applyBorder="1" applyAlignment="1">
      <alignment horizontal="center" vertical="center" wrapText="1"/>
    </xf>
    <xf numFmtId="3" fontId="5" fillId="0" borderId="1" xfId="0" applyNumberFormat="1" applyFont="1" applyBorder="1" applyAlignment="1">
      <alignment horizontal="center"/>
    </xf>
    <xf numFmtId="4" fontId="5" fillId="0" borderId="1" xfId="0" applyNumberFormat="1" applyFont="1" applyBorder="1" applyAlignment="1">
      <alignment horizontal="center"/>
    </xf>
    <xf numFmtId="0" fontId="11" fillId="15" borderId="4" xfId="0" applyFont="1" applyFill="1" applyBorder="1" applyAlignment="1">
      <alignment horizontal="center" vertical="center" wrapText="1"/>
    </xf>
    <xf numFmtId="0" fontId="11" fillId="15" borderId="2" xfId="0" applyFont="1" applyFill="1" applyBorder="1" applyAlignment="1">
      <alignment horizontal="center" vertical="center" wrapText="1"/>
    </xf>
    <xf numFmtId="4" fontId="5" fillId="0" borderId="1" xfId="0" applyNumberFormat="1" applyFont="1" applyBorder="1" applyAlignment="1">
      <alignment horizontal="center" vertical="center"/>
    </xf>
    <xf numFmtId="3" fontId="3" fillId="0" borderId="1" xfId="0" applyNumberFormat="1" applyFont="1" applyBorder="1" applyAlignment="1">
      <alignment horizontal="center" vertical="center"/>
    </xf>
    <xf numFmtId="0" fontId="11" fillId="15"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6" fillId="0" borderId="1" xfId="0" applyFont="1" applyBorder="1" applyAlignment="1">
      <alignment horizontal="center" vertical="center" wrapText="1"/>
    </xf>
    <xf numFmtId="3" fontId="7" fillId="0" borderId="1" xfId="0" applyNumberFormat="1" applyFont="1" applyBorder="1" applyAlignment="1">
      <alignment horizontal="center"/>
    </xf>
    <xf numFmtId="0" fontId="5" fillId="0" borderId="1" xfId="0" applyFont="1" applyBorder="1"/>
    <xf numFmtId="0" fontId="4" fillId="15" borderId="4" xfId="0" applyFont="1" applyFill="1" applyBorder="1" applyAlignment="1">
      <alignment vertical="center" wrapText="1"/>
    </xf>
    <xf numFmtId="0" fontId="4" fillId="18" borderId="4" xfId="0" applyFont="1" applyFill="1" applyBorder="1" applyAlignment="1">
      <alignment horizontal="center" vertical="center" wrapText="1"/>
    </xf>
    <xf numFmtId="0" fontId="61" fillId="18" borderId="2" xfId="0" applyFont="1" applyFill="1" applyBorder="1" applyAlignment="1"/>
    <xf numFmtId="0" fontId="61" fillId="18" borderId="3" xfId="0" applyFont="1" applyFill="1" applyBorder="1" applyAlignment="1"/>
    <xf numFmtId="0" fontId="4" fillId="18" borderId="2" xfId="0" applyFont="1" applyFill="1" applyBorder="1" applyAlignment="1">
      <alignment horizontal="center" vertical="center" wrapText="1"/>
    </xf>
    <xf numFmtId="0" fontId="4" fillId="18" borderId="3" xfId="0" applyFont="1" applyFill="1" applyBorder="1" applyAlignment="1">
      <alignment horizontal="center" vertical="center" wrapText="1"/>
    </xf>
    <xf numFmtId="0" fontId="4" fillId="18" borderId="3" xfId="0" applyFont="1" applyFill="1" applyBorder="1" applyAlignment="1">
      <alignment vertical="center" wrapText="1"/>
    </xf>
    <xf numFmtId="0" fontId="3" fillId="0" borderId="1" xfId="0" applyFont="1" applyBorder="1" applyAlignment="1" quotePrefix="1">
      <alignment vertical="center"/>
    </xf>
  </cellXfs>
  <cellStyles count="103">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_x0004_" xfId="49"/>
    <cellStyle name="_x0007_" xfId="50"/>
    <cellStyle name="@ET_Style?ul_业务量_9" xfId="51"/>
    <cellStyle name="Comma 2" xfId="52"/>
    <cellStyle name="Neutral 2" xfId="53"/>
    <cellStyle name="Normal 10" xfId="54"/>
    <cellStyle name="Normal 11" xfId="55"/>
    <cellStyle name="Normal 12" xfId="56"/>
    <cellStyle name="Normal 13" xfId="57"/>
    <cellStyle name="Normal 14" xfId="58"/>
    <cellStyle name="Normal 15" xfId="59"/>
    <cellStyle name="Normal 16" xfId="60"/>
    <cellStyle name="Normal 2" xfId="61"/>
    <cellStyle name="Normal 2 10" xfId="62"/>
    <cellStyle name="Normal 2 11" xfId="63"/>
    <cellStyle name="Normal 2 12" xfId="64"/>
    <cellStyle name="Normal 2 13" xfId="65"/>
    <cellStyle name="Normal 2 14" xfId="66"/>
    <cellStyle name="Normal 2 15" xfId="67"/>
    <cellStyle name="Normal 2 16" xfId="68"/>
    <cellStyle name="Normal 2 17" xfId="69"/>
    <cellStyle name="Normal 2 2" xfId="70"/>
    <cellStyle name="Normal 2 2 2" xfId="71"/>
    <cellStyle name="Normal 2 3" xfId="72"/>
    <cellStyle name="Normal 2 4" xfId="73"/>
    <cellStyle name="Normal 2 5" xfId="74"/>
    <cellStyle name="Normal 2 6" xfId="75"/>
    <cellStyle name="Normal 2 7" xfId="76"/>
    <cellStyle name="Normal 2 8" xfId="77"/>
    <cellStyle name="Normal 2 9" xfId="78"/>
    <cellStyle name="Normal 3" xfId="79"/>
    <cellStyle name="Normal 4" xfId="80"/>
    <cellStyle name="Normal 5" xfId="81"/>
    <cellStyle name="Normal 5 2" xfId="82"/>
    <cellStyle name="Normal 6" xfId="83"/>
    <cellStyle name="Normal 6 2" xfId="84"/>
    <cellStyle name="Normal 7" xfId="85"/>
    <cellStyle name="Normal 8" xfId="86"/>
    <cellStyle name="Normal 9" xfId="87"/>
    <cellStyle name="Normal_Sheet1" xfId="88"/>
    <cellStyle name="Standard 2" xfId="89"/>
    <cellStyle name="표준 2 3" xfId="90"/>
    <cellStyle name="표준_Haier 원가계산" xfId="91"/>
    <cellStyle name="표준_PI(JETEC)" xfId="92"/>
    <cellStyle name="一般 2" xfId="93"/>
    <cellStyle name="一般 2 2" xfId="94"/>
    <cellStyle name="一般_Sheet1" xfId="95"/>
    <cellStyle name="常规 11" xfId="96"/>
    <cellStyle name="常规 2" xfId="97"/>
    <cellStyle name="常规 3" xfId="98"/>
    <cellStyle name="常规 5" xfId="99"/>
    <cellStyle name="常规 6" xfId="100"/>
    <cellStyle name="常规_Book3" xfId="101"/>
    <cellStyle name="常规_Sheet18" xfId="102"/>
  </cellStyles>
  <tableStyles count="0" defaultTableStyle="TableStyleMedium9" defaultPivotStyle="PivotStyleLight16"/>
  <colors>
    <mruColors>
      <color rgb="0099FF99"/>
      <color rgb="00FFFF99"/>
      <color rgb="000000FF"/>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6" Type="http://schemas.openxmlformats.org/officeDocument/2006/relationships/image" Target="media/image515.jpeg"/><Relationship Id="rId5" Type="http://schemas.openxmlformats.org/officeDocument/2006/relationships/image" Target="media/image514.jpeg"/><Relationship Id="rId4" Type="http://schemas.openxmlformats.org/officeDocument/2006/relationships/image" Target="media/image513.png"/><Relationship Id="rId3" Type="http://schemas.openxmlformats.org/officeDocument/2006/relationships/image" Target="media/image512.jpeg"/><Relationship Id="rId2" Type="http://schemas.openxmlformats.org/officeDocument/2006/relationships/image" Target="media/image511.jpeg"/><Relationship Id="rId1" Type="http://schemas.openxmlformats.org/officeDocument/2006/relationships/image" Target="media/image510.jpeg"/></Relationships>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www.wps.cn/officeDocument/2020/cellImage" Target="cellimag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externalLink" Target="externalLinks/externalLink2.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emf"/><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27.wmf"/><Relationship Id="rId8" Type="http://schemas.openxmlformats.org/officeDocument/2006/relationships/image" Target="../media/image26.jpeg"/><Relationship Id="rId7" Type="http://schemas.openxmlformats.org/officeDocument/2006/relationships/image" Target="../media/image25.jpeg"/><Relationship Id="rId6" Type="http://schemas.openxmlformats.org/officeDocument/2006/relationships/image" Target="../media/image24.wmf"/><Relationship Id="rId51" Type="http://schemas.openxmlformats.org/officeDocument/2006/relationships/image" Target="../media/image68.jpeg"/><Relationship Id="rId50" Type="http://schemas.openxmlformats.org/officeDocument/2006/relationships/image" Target="../media/image67.webp"/><Relationship Id="rId5" Type="http://schemas.openxmlformats.org/officeDocument/2006/relationships/image" Target="../media/image23.wmf"/><Relationship Id="rId49" Type="http://schemas.openxmlformats.org/officeDocument/2006/relationships/image" Target="../media/image66.jpeg"/><Relationship Id="rId48" Type="http://schemas.openxmlformats.org/officeDocument/2006/relationships/image" Target="../media/image65.jpeg"/><Relationship Id="rId47" Type="http://schemas.openxmlformats.org/officeDocument/2006/relationships/image" Target="../media/image64.jpeg"/><Relationship Id="rId46" Type="http://schemas.openxmlformats.org/officeDocument/2006/relationships/image" Target="../media/image63.jpeg"/><Relationship Id="rId45" Type="http://schemas.openxmlformats.org/officeDocument/2006/relationships/image" Target="../media/image62.jpeg"/><Relationship Id="rId44" Type="http://schemas.openxmlformats.org/officeDocument/2006/relationships/image" Target="../media/image61.jpeg"/><Relationship Id="rId43" Type="http://schemas.openxmlformats.org/officeDocument/2006/relationships/image" Target="NULL" TargetMode="External"/><Relationship Id="rId42" Type="http://schemas.openxmlformats.org/officeDocument/2006/relationships/image" Target="../media/image60.jpeg"/><Relationship Id="rId41" Type="http://schemas.openxmlformats.org/officeDocument/2006/relationships/image" Target="../media/image59.png"/><Relationship Id="rId40" Type="http://schemas.openxmlformats.org/officeDocument/2006/relationships/image" Target="../media/image58.png"/><Relationship Id="rId4" Type="http://schemas.openxmlformats.org/officeDocument/2006/relationships/image" Target="../media/image22.wmf"/><Relationship Id="rId39" Type="http://schemas.openxmlformats.org/officeDocument/2006/relationships/image" Target="../media/image57.png"/><Relationship Id="rId38" Type="http://schemas.openxmlformats.org/officeDocument/2006/relationships/image" Target="../media/image56.png"/><Relationship Id="rId37" Type="http://schemas.openxmlformats.org/officeDocument/2006/relationships/image" Target="../media/image55.png"/><Relationship Id="rId36" Type="http://schemas.openxmlformats.org/officeDocument/2006/relationships/image" Target="../media/image54.png"/><Relationship Id="rId35" Type="http://schemas.openxmlformats.org/officeDocument/2006/relationships/image" Target="../media/image53.png"/><Relationship Id="rId34" Type="http://schemas.openxmlformats.org/officeDocument/2006/relationships/image" Target="../media/image52.png"/><Relationship Id="rId33" Type="http://schemas.openxmlformats.org/officeDocument/2006/relationships/image" Target="../media/image51.png"/><Relationship Id="rId32" Type="http://schemas.openxmlformats.org/officeDocument/2006/relationships/image" Target="../media/image50.png"/><Relationship Id="rId31" Type="http://schemas.openxmlformats.org/officeDocument/2006/relationships/image" Target="../media/image49.wmf"/><Relationship Id="rId30" Type="http://schemas.openxmlformats.org/officeDocument/2006/relationships/image" Target="../media/image48.png"/><Relationship Id="rId3" Type="http://schemas.openxmlformats.org/officeDocument/2006/relationships/image" Target="../media/image21.wmf"/><Relationship Id="rId29" Type="http://schemas.openxmlformats.org/officeDocument/2006/relationships/image" Target="../media/image47.png"/><Relationship Id="rId28" Type="http://schemas.openxmlformats.org/officeDocument/2006/relationships/image" Target="../media/image46.png"/><Relationship Id="rId27" Type="http://schemas.openxmlformats.org/officeDocument/2006/relationships/image" Target="../media/image45.jpeg"/><Relationship Id="rId26" Type="http://schemas.openxmlformats.org/officeDocument/2006/relationships/image" Target="../media/image44.jpeg"/><Relationship Id="rId25" Type="http://schemas.openxmlformats.org/officeDocument/2006/relationships/image" Target="../media/image43.jpeg"/><Relationship Id="rId24" Type="http://schemas.openxmlformats.org/officeDocument/2006/relationships/image" Target="../media/image42.jpeg"/><Relationship Id="rId23" Type="http://schemas.openxmlformats.org/officeDocument/2006/relationships/image" Target="../media/image41.jpeg"/><Relationship Id="rId22" Type="http://schemas.openxmlformats.org/officeDocument/2006/relationships/image" Target="../media/image40.png"/><Relationship Id="rId21" Type="http://schemas.openxmlformats.org/officeDocument/2006/relationships/image" Target="../media/image39.jpeg"/><Relationship Id="rId20" Type="http://schemas.openxmlformats.org/officeDocument/2006/relationships/image" Target="../media/image38.png"/><Relationship Id="rId2" Type="http://schemas.openxmlformats.org/officeDocument/2006/relationships/image" Target="../media/image20.wmf"/><Relationship Id="rId19" Type="http://schemas.openxmlformats.org/officeDocument/2006/relationships/image" Target="../media/image37.png"/><Relationship Id="rId18" Type="http://schemas.openxmlformats.org/officeDocument/2006/relationships/image" Target="../media/image36.png"/><Relationship Id="rId17" Type="http://schemas.openxmlformats.org/officeDocument/2006/relationships/image" Target="../media/image35.png"/><Relationship Id="rId16" Type="http://schemas.openxmlformats.org/officeDocument/2006/relationships/image" Target="../media/image34.jpeg"/><Relationship Id="rId15" Type="http://schemas.openxmlformats.org/officeDocument/2006/relationships/image" Target="../media/image33.jpeg"/><Relationship Id="rId14" Type="http://schemas.openxmlformats.org/officeDocument/2006/relationships/image" Target="../media/image32.jpeg"/><Relationship Id="rId13" Type="http://schemas.openxmlformats.org/officeDocument/2006/relationships/image" Target="../media/image31.wmf"/><Relationship Id="rId12" Type="http://schemas.openxmlformats.org/officeDocument/2006/relationships/image" Target="../media/image30.wmf"/><Relationship Id="rId11" Type="http://schemas.openxmlformats.org/officeDocument/2006/relationships/image" Target="../media/image29.wmf"/><Relationship Id="rId10" Type="http://schemas.openxmlformats.org/officeDocument/2006/relationships/image" Target="../media/image28.wmf"/><Relationship Id="rId1" Type="http://schemas.openxmlformats.org/officeDocument/2006/relationships/image" Target="../media/image19.wmf"/></Relationships>
</file>

<file path=xl/drawings/_rels/drawing3.xml.rels><?xml version="1.0" encoding="UTF-8" standalone="yes"?>
<Relationships xmlns="http://schemas.openxmlformats.org/package/2006/relationships"><Relationship Id="rId2" Type="http://schemas.openxmlformats.org/officeDocument/2006/relationships/image" Target="../media/image70.png"/><Relationship Id="rId1" Type="http://schemas.openxmlformats.org/officeDocument/2006/relationships/image" Target="../media/image69.png"/></Relationships>
</file>

<file path=xl/drawings/_rels/drawing4.xml.rels><?xml version="1.0" encoding="UTF-8" standalone="yes"?>
<Relationships xmlns="http://schemas.openxmlformats.org/package/2006/relationships"><Relationship Id="rId9" Type="http://schemas.openxmlformats.org/officeDocument/2006/relationships/image" Target="../media/image79.png"/><Relationship Id="rId8" Type="http://schemas.openxmlformats.org/officeDocument/2006/relationships/image" Target="../media/image78.png"/><Relationship Id="rId7" Type="http://schemas.openxmlformats.org/officeDocument/2006/relationships/image" Target="../media/image77.jpeg"/><Relationship Id="rId6" Type="http://schemas.openxmlformats.org/officeDocument/2006/relationships/image" Target="../media/image76.jpeg"/><Relationship Id="rId5" Type="http://schemas.openxmlformats.org/officeDocument/2006/relationships/image" Target="../media/image75.png"/><Relationship Id="rId4" Type="http://schemas.openxmlformats.org/officeDocument/2006/relationships/image" Target="../media/image74.jpeg"/><Relationship Id="rId3" Type="http://schemas.openxmlformats.org/officeDocument/2006/relationships/image" Target="../media/image73.jpeg"/><Relationship Id="rId22" Type="http://schemas.openxmlformats.org/officeDocument/2006/relationships/image" Target="NULL" TargetMode="External"/><Relationship Id="rId21" Type="http://schemas.openxmlformats.org/officeDocument/2006/relationships/image" Target="../media/image91.jpeg"/><Relationship Id="rId20" Type="http://schemas.openxmlformats.org/officeDocument/2006/relationships/image" Target="../media/image90.png"/><Relationship Id="rId2" Type="http://schemas.openxmlformats.org/officeDocument/2006/relationships/image" Target="../media/image72.jpeg"/><Relationship Id="rId19" Type="http://schemas.openxmlformats.org/officeDocument/2006/relationships/image" Target="../media/image89.jpeg"/><Relationship Id="rId18" Type="http://schemas.openxmlformats.org/officeDocument/2006/relationships/image" Target="../media/image88.png"/><Relationship Id="rId17" Type="http://schemas.openxmlformats.org/officeDocument/2006/relationships/image" Target="../media/image87.png"/><Relationship Id="rId16" Type="http://schemas.openxmlformats.org/officeDocument/2006/relationships/image" Target="../media/image86.jpeg"/><Relationship Id="rId15" Type="http://schemas.openxmlformats.org/officeDocument/2006/relationships/image" Target="../media/image85.png"/><Relationship Id="rId14" Type="http://schemas.openxmlformats.org/officeDocument/2006/relationships/image" Target="../media/image84.jpeg"/><Relationship Id="rId13" Type="http://schemas.openxmlformats.org/officeDocument/2006/relationships/image" Target="../media/image83.jpeg"/><Relationship Id="rId12" Type="http://schemas.openxmlformats.org/officeDocument/2006/relationships/image" Target="../media/image82.png"/><Relationship Id="rId11" Type="http://schemas.openxmlformats.org/officeDocument/2006/relationships/image" Target="../media/image81.jpeg"/><Relationship Id="rId10" Type="http://schemas.openxmlformats.org/officeDocument/2006/relationships/image" Target="../media/image80.jpeg"/><Relationship Id="rId1" Type="http://schemas.openxmlformats.org/officeDocument/2006/relationships/image" Target="../media/image71.jpeg"/></Relationships>
</file>

<file path=xl/drawings/_rels/drawing5.xml.rels><?xml version="1.0" encoding="UTF-8" standalone="yes"?>
<Relationships xmlns="http://schemas.openxmlformats.org/package/2006/relationships"><Relationship Id="rId4" Type="http://schemas.openxmlformats.org/officeDocument/2006/relationships/image" Target="../media/image95.jpeg"/><Relationship Id="rId3" Type="http://schemas.openxmlformats.org/officeDocument/2006/relationships/image" Target="../media/image94.jpeg"/><Relationship Id="rId2" Type="http://schemas.openxmlformats.org/officeDocument/2006/relationships/image" Target="../media/image93.jpeg"/><Relationship Id="rId1" Type="http://schemas.openxmlformats.org/officeDocument/2006/relationships/image" Target="../media/image92.png"/></Relationships>
</file>

<file path=xl/drawings/_rels/drawing6.xml.rels><?xml version="1.0" encoding="UTF-8" standalone="yes"?>
<Relationships xmlns="http://schemas.openxmlformats.org/package/2006/relationships"><Relationship Id="rId9" Type="http://schemas.openxmlformats.org/officeDocument/2006/relationships/image" Target="../media/image104.jpeg"/><Relationship Id="rId8" Type="http://schemas.openxmlformats.org/officeDocument/2006/relationships/image" Target="../media/image103.jpeg"/><Relationship Id="rId7" Type="http://schemas.openxmlformats.org/officeDocument/2006/relationships/image" Target="../media/image102.png"/><Relationship Id="rId6" Type="http://schemas.openxmlformats.org/officeDocument/2006/relationships/image" Target="../media/image101.jpeg"/><Relationship Id="rId5" Type="http://schemas.openxmlformats.org/officeDocument/2006/relationships/image" Target="../media/image100.jpeg"/><Relationship Id="rId4" Type="http://schemas.openxmlformats.org/officeDocument/2006/relationships/image" Target="../media/image99.jpeg"/><Relationship Id="rId3" Type="http://schemas.openxmlformats.org/officeDocument/2006/relationships/image" Target="../media/image98.jpeg"/><Relationship Id="rId2" Type="http://schemas.openxmlformats.org/officeDocument/2006/relationships/image" Target="../media/image97.jpeg"/><Relationship Id="rId12" Type="http://schemas.openxmlformats.org/officeDocument/2006/relationships/image" Target="../media/image107.png"/><Relationship Id="rId11" Type="http://schemas.openxmlformats.org/officeDocument/2006/relationships/image" Target="../media/image106.jpeg"/><Relationship Id="rId10" Type="http://schemas.openxmlformats.org/officeDocument/2006/relationships/image" Target="../media/image105.jpeg"/><Relationship Id="rId1" Type="http://schemas.openxmlformats.org/officeDocument/2006/relationships/image" Target="../media/image96.jpeg"/></Relationships>
</file>

<file path=xl/drawings/_rels/drawing7.xml.rels><?xml version="1.0" encoding="UTF-8" standalone="yes"?>
<Relationships xmlns="http://schemas.openxmlformats.org/package/2006/relationships"><Relationship Id="rId9" Type="http://schemas.openxmlformats.org/officeDocument/2006/relationships/image" Target="../media/image116.jpeg"/><Relationship Id="rId8" Type="http://schemas.openxmlformats.org/officeDocument/2006/relationships/image" Target="../media/image115.jpeg"/><Relationship Id="rId7" Type="http://schemas.openxmlformats.org/officeDocument/2006/relationships/image" Target="../media/image114.jpeg"/><Relationship Id="rId6" Type="http://schemas.openxmlformats.org/officeDocument/2006/relationships/image" Target="../media/image113.jpeg"/><Relationship Id="rId5" Type="http://schemas.openxmlformats.org/officeDocument/2006/relationships/image" Target="../media/image112.jpeg"/><Relationship Id="rId4" Type="http://schemas.openxmlformats.org/officeDocument/2006/relationships/image" Target="../media/image111.jpeg"/><Relationship Id="rId3" Type="http://schemas.openxmlformats.org/officeDocument/2006/relationships/image" Target="../media/image110.jpeg"/><Relationship Id="rId26" Type="http://schemas.openxmlformats.org/officeDocument/2006/relationships/image" Target="../media/image133.jpeg"/><Relationship Id="rId25" Type="http://schemas.openxmlformats.org/officeDocument/2006/relationships/image" Target="../media/image132.png"/><Relationship Id="rId24" Type="http://schemas.openxmlformats.org/officeDocument/2006/relationships/image" Target="../media/image131.png"/><Relationship Id="rId23" Type="http://schemas.openxmlformats.org/officeDocument/2006/relationships/image" Target="../media/image130.png"/><Relationship Id="rId22" Type="http://schemas.openxmlformats.org/officeDocument/2006/relationships/image" Target="../media/image129.png"/><Relationship Id="rId21" Type="http://schemas.openxmlformats.org/officeDocument/2006/relationships/image" Target="../media/image128.png"/><Relationship Id="rId20" Type="http://schemas.openxmlformats.org/officeDocument/2006/relationships/image" Target="../media/image127.png"/><Relationship Id="rId2" Type="http://schemas.openxmlformats.org/officeDocument/2006/relationships/image" Target="../media/image109.jpeg"/><Relationship Id="rId19" Type="http://schemas.openxmlformats.org/officeDocument/2006/relationships/image" Target="../media/image126.png"/><Relationship Id="rId18" Type="http://schemas.openxmlformats.org/officeDocument/2006/relationships/image" Target="../media/image125.jpeg"/><Relationship Id="rId17" Type="http://schemas.openxmlformats.org/officeDocument/2006/relationships/image" Target="../media/image124.jpeg"/><Relationship Id="rId16" Type="http://schemas.openxmlformats.org/officeDocument/2006/relationships/image" Target="../media/image123.jpeg"/><Relationship Id="rId15" Type="http://schemas.openxmlformats.org/officeDocument/2006/relationships/image" Target="../media/image122.jpeg"/><Relationship Id="rId14" Type="http://schemas.openxmlformats.org/officeDocument/2006/relationships/image" Target="../media/image121.jpeg"/><Relationship Id="rId13" Type="http://schemas.openxmlformats.org/officeDocument/2006/relationships/image" Target="../media/image120.jpeg"/><Relationship Id="rId12" Type="http://schemas.openxmlformats.org/officeDocument/2006/relationships/image" Target="../media/image119.jpeg"/><Relationship Id="rId11" Type="http://schemas.openxmlformats.org/officeDocument/2006/relationships/image" Target="../media/image118.jpeg"/><Relationship Id="rId10" Type="http://schemas.openxmlformats.org/officeDocument/2006/relationships/image" Target="../media/image117.jpeg"/><Relationship Id="rId1" Type="http://schemas.openxmlformats.org/officeDocument/2006/relationships/image" Target="../media/image108.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34.wmf"/></Relationships>
</file>

<file path=xl/drawings/_rels/drawing9.xml.rels><?xml version="1.0" encoding="UTF-8" standalone="yes"?>
<Relationships xmlns="http://schemas.openxmlformats.org/package/2006/relationships"><Relationship Id="rId2" Type="http://schemas.openxmlformats.org/officeDocument/2006/relationships/image" Target="../media/image136.jpeg"/><Relationship Id="rId1" Type="http://schemas.openxmlformats.org/officeDocument/2006/relationships/image" Target="../media/image135.jpeg"/></Relationships>
</file>

<file path=xl/drawings/_rels/drawing10.xml.rels><?xml version="1.0" encoding="UTF-8" standalone="yes"?>
<Relationships xmlns="http://schemas.openxmlformats.org/package/2006/relationships"><Relationship Id="rId4" Type="http://schemas.openxmlformats.org/officeDocument/2006/relationships/image" Target="../media/image140.jpeg"/><Relationship Id="rId3" Type="http://schemas.openxmlformats.org/officeDocument/2006/relationships/image" Target="../media/image139.jpeg"/><Relationship Id="rId2" Type="http://schemas.openxmlformats.org/officeDocument/2006/relationships/image" Target="../media/image138.jpeg"/><Relationship Id="rId1" Type="http://schemas.openxmlformats.org/officeDocument/2006/relationships/image" Target="../media/image137.jpeg"/></Relationships>
</file>

<file path=xl/drawings/_rels/drawing11.xml.rels><?xml version="1.0" encoding="UTF-8" standalone="yes"?>
<Relationships xmlns="http://schemas.openxmlformats.org/package/2006/relationships"><Relationship Id="rId9" Type="http://schemas.openxmlformats.org/officeDocument/2006/relationships/image" Target="../media/image149.png"/><Relationship Id="rId8" Type="http://schemas.openxmlformats.org/officeDocument/2006/relationships/image" Target="../media/image148.jpeg"/><Relationship Id="rId7" Type="http://schemas.openxmlformats.org/officeDocument/2006/relationships/image" Target="../media/image147.jpeg"/><Relationship Id="rId6" Type="http://schemas.openxmlformats.org/officeDocument/2006/relationships/image" Target="../media/image146.jpeg"/><Relationship Id="rId5" Type="http://schemas.openxmlformats.org/officeDocument/2006/relationships/image" Target="../media/image145.GIF"/><Relationship Id="rId4" Type="http://schemas.openxmlformats.org/officeDocument/2006/relationships/image" Target="../media/image144.jpeg"/><Relationship Id="rId3" Type="http://schemas.openxmlformats.org/officeDocument/2006/relationships/image" Target="../media/image143.png"/><Relationship Id="rId2" Type="http://schemas.openxmlformats.org/officeDocument/2006/relationships/image" Target="../media/image142.png"/><Relationship Id="rId16" Type="http://schemas.openxmlformats.org/officeDocument/2006/relationships/image" Target="../media/image156.jpeg"/><Relationship Id="rId15" Type="http://schemas.openxmlformats.org/officeDocument/2006/relationships/image" Target="../media/image155.jpeg"/><Relationship Id="rId14" Type="http://schemas.openxmlformats.org/officeDocument/2006/relationships/image" Target="../media/image154.png"/><Relationship Id="rId13" Type="http://schemas.openxmlformats.org/officeDocument/2006/relationships/image" Target="../media/image153.jpeg"/><Relationship Id="rId12" Type="http://schemas.openxmlformats.org/officeDocument/2006/relationships/image" Target="../media/image152.jpeg"/><Relationship Id="rId11" Type="http://schemas.openxmlformats.org/officeDocument/2006/relationships/image" Target="../media/image151.jpeg"/><Relationship Id="rId10" Type="http://schemas.openxmlformats.org/officeDocument/2006/relationships/image" Target="../media/image150.png"/><Relationship Id="rId1" Type="http://schemas.openxmlformats.org/officeDocument/2006/relationships/image" Target="../media/image141.jpeg"/></Relationships>
</file>

<file path=xl/drawings/_rels/drawing12.xml.rels><?xml version="1.0" encoding="UTF-8" standalone="yes"?>
<Relationships xmlns="http://schemas.openxmlformats.org/package/2006/relationships"><Relationship Id="rId7" Type="http://schemas.openxmlformats.org/officeDocument/2006/relationships/image" Target="../media/image163.png"/><Relationship Id="rId6" Type="http://schemas.openxmlformats.org/officeDocument/2006/relationships/image" Target="../media/image162.png"/><Relationship Id="rId5" Type="http://schemas.openxmlformats.org/officeDocument/2006/relationships/image" Target="../media/image161.png"/><Relationship Id="rId4" Type="http://schemas.openxmlformats.org/officeDocument/2006/relationships/image" Target="../media/image160.png"/><Relationship Id="rId3" Type="http://schemas.openxmlformats.org/officeDocument/2006/relationships/image" Target="../media/image159.png"/><Relationship Id="rId2" Type="http://schemas.openxmlformats.org/officeDocument/2006/relationships/image" Target="../media/image158.png"/><Relationship Id="rId1" Type="http://schemas.openxmlformats.org/officeDocument/2006/relationships/image" Target="../media/image157.png"/></Relationships>
</file>

<file path=xl/drawings/_rels/drawing13.xml.rels><?xml version="1.0" encoding="UTF-8" standalone="yes"?>
<Relationships xmlns="http://schemas.openxmlformats.org/package/2006/relationships"><Relationship Id="rId9" Type="http://schemas.openxmlformats.org/officeDocument/2006/relationships/image" Target="../media/image172.jpeg"/><Relationship Id="rId8" Type="http://schemas.openxmlformats.org/officeDocument/2006/relationships/image" Target="../media/image171.jpeg"/><Relationship Id="rId7" Type="http://schemas.openxmlformats.org/officeDocument/2006/relationships/image" Target="../media/image170.jpeg"/><Relationship Id="rId6" Type="http://schemas.openxmlformats.org/officeDocument/2006/relationships/image" Target="../media/image169.jpeg"/><Relationship Id="rId5" Type="http://schemas.openxmlformats.org/officeDocument/2006/relationships/image" Target="../media/image168.jpeg"/><Relationship Id="rId4" Type="http://schemas.openxmlformats.org/officeDocument/2006/relationships/image" Target="../media/image167.jpeg"/><Relationship Id="rId39" Type="http://schemas.openxmlformats.org/officeDocument/2006/relationships/image" Target="../media/image202.png"/><Relationship Id="rId38" Type="http://schemas.openxmlformats.org/officeDocument/2006/relationships/image" Target="../media/image201.png"/><Relationship Id="rId37" Type="http://schemas.openxmlformats.org/officeDocument/2006/relationships/image" Target="../media/image200.png"/><Relationship Id="rId36" Type="http://schemas.openxmlformats.org/officeDocument/2006/relationships/image" Target="../media/image199.png"/><Relationship Id="rId35" Type="http://schemas.openxmlformats.org/officeDocument/2006/relationships/image" Target="../media/image198.png"/><Relationship Id="rId34" Type="http://schemas.openxmlformats.org/officeDocument/2006/relationships/image" Target="../media/image197.png"/><Relationship Id="rId33" Type="http://schemas.openxmlformats.org/officeDocument/2006/relationships/image" Target="../media/image196.png"/><Relationship Id="rId32" Type="http://schemas.openxmlformats.org/officeDocument/2006/relationships/image" Target="../media/image195.png"/><Relationship Id="rId31" Type="http://schemas.openxmlformats.org/officeDocument/2006/relationships/image" Target="../media/image194.png"/><Relationship Id="rId30" Type="http://schemas.openxmlformats.org/officeDocument/2006/relationships/image" Target="../media/image193.png"/><Relationship Id="rId3" Type="http://schemas.openxmlformats.org/officeDocument/2006/relationships/image" Target="../media/image166.jpeg"/><Relationship Id="rId29" Type="http://schemas.openxmlformats.org/officeDocument/2006/relationships/image" Target="../media/image192.png"/><Relationship Id="rId28" Type="http://schemas.openxmlformats.org/officeDocument/2006/relationships/image" Target="../media/image191.png"/><Relationship Id="rId27" Type="http://schemas.openxmlformats.org/officeDocument/2006/relationships/image" Target="../media/image190.png"/><Relationship Id="rId26" Type="http://schemas.openxmlformats.org/officeDocument/2006/relationships/image" Target="../media/image189.png"/><Relationship Id="rId25" Type="http://schemas.openxmlformats.org/officeDocument/2006/relationships/image" Target="../media/image188.png"/><Relationship Id="rId24" Type="http://schemas.openxmlformats.org/officeDocument/2006/relationships/image" Target="../media/image187.png"/><Relationship Id="rId23" Type="http://schemas.openxmlformats.org/officeDocument/2006/relationships/image" Target="../media/image186.png"/><Relationship Id="rId22" Type="http://schemas.openxmlformats.org/officeDocument/2006/relationships/image" Target="../media/image185.png"/><Relationship Id="rId21" Type="http://schemas.openxmlformats.org/officeDocument/2006/relationships/image" Target="../media/image184.png"/><Relationship Id="rId20" Type="http://schemas.openxmlformats.org/officeDocument/2006/relationships/image" Target="../media/image183.png"/><Relationship Id="rId2" Type="http://schemas.openxmlformats.org/officeDocument/2006/relationships/image" Target="../media/image165.jpeg"/><Relationship Id="rId19" Type="http://schemas.openxmlformats.org/officeDocument/2006/relationships/image" Target="../media/image182.png"/><Relationship Id="rId18" Type="http://schemas.openxmlformats.org/officeDocument/2006/relationships/image" Target="../media/image181.png"/><Relationship Id="rId17" Type="http://schemas.openxmlformats.org/officeDocument/2006/relationships/image" Target="../media/image180.png"/><Relationship Id="rId16" Type="http://schemas.openxmlformats.org/officeDocument/2006/relationships/image" Target="../media/image179.png"/><Relationship Id="rId15" Type="http://schemas.openxmlformats.org/officeDocument/2006/relationships/image" Target="../media/image178.png"/><Relationship Id="rId14" Type="http://schemas.openxmlformats.org/officeDocument/2006/relationships/image" Target="../media/image177.jpeg"/><Relationship Id="rId13" Type="http://schemas.openxmlformats.org/officeDocument/2006/relationships/image" Target="../media/image176.jpeg"/><Relationship Id="rId12" Type="http://schemas.openxmlformats.org/officeDocument/2006/relationships/image" Target="../media/image175.png"/><Relationship Id="rId11" Type="http://schemas.openxmlformats.org/officeDocument/2006/relationships/image" Target="../media/image174.emf"/><Relationship Id="rId10" Type="http://schemas.openxmlformats.org/officeDocument/2006/relationships/image" Target="../media/image173.emf"/><Relationship Id="rId1" Type="http://schemas.openxmlformats.org/officeDocument/2006/relationships/image" Target="../media/image164.jpeg"/></Relationships>
</file>

<file path=xl/drawings/_rels/drawing14.xml.rels><?xml version="1.0" encoding="UTF-8" standalone="yes"?>
<Relationships xmlns="http://schemas.openxmlformats.org/package/2006/relationships"><Relationship Id="rId9" Type="http://schemas.openxmlformats.org/officeDocument/2006/relationships/image" Target="../media/image211.jpeg"/><Relationship Id="rId8" Type="http://schemas.openxmlformats.org/officeDocument/2006/relationships/image" Target="../media/image210.jpeg"/><Relationship Id="rId7" Type="http://schemas.openxmlformats.org/officeDocument/2006/relationships/image" Target="../media/image209.jpeg"/><Relationship Id="rId6" Type="http://schemas.openxmlformats.org/officeDocument/2006/relationships/image" Target="../media/image208.jpeg"/><Relationship Id="rId5" Type="http://schemas.openxmlformats.org/officeDocument/2006/relationships/image" Target="../media/image207.jpeg"/><Relationship Id="rId4" Type="http://schemas.openxmlformats.org/officeDocument/2006/relationships/image" Target="../media/image206.jpeg"/><Relationship Id="rId3" Type="http://schemas.openxmlformats.org/officeDocument/2006/relationships/image" Target="../media/image205.jpeg"/><Relationship Id="rId24" Type="http://schemas.openxmlformats.org/officeDocument/2006/relationships/image" Target="../media/image226.png"/><Relationship Id="rId23" Type="http://schemas.openxmlformats.org/officeDocument/2006/relationships/image" Target="../media/image225.png"/><Relationship Id="rId22" Type="http://schemas.openxmlformats.org/officeDocument/2006/relationships/image" Target="../media/image224.png"/><Relationship Id="rId21" Type="http://schemas.openxmlformats.org/officeDocument/2006/relationships/image" Target="../media/image223.png"/><Relationship Id="rId20" Type="http://schemas.openxmlformats.org/officeDocument/2006/relationships/image" Target="../media/image222.jpeg"/><Relationship Id="rId2" Type="http://schemas.openxmlformats.org/officeDocument/2006/relationships/image" Target="../media/image204.jpeg"/><Relationship Id="rId19" Type="http://schemas.openxmlformats.org/officeDocument/2006/relationships/image" Target="../media/image221.jpeg"/><Relationship Id="rId18" Type="http://schemas.openxmlformats.org/officeDocument/2006/relationships/image" Target="../media/image220.png"/><Relationship Id="rId17" Type="http://schemas.openxmlformats.org/officeDocument/2006/relationships/image" Target="../media/image219.jpeg"/><Relationship Id="rId16" Type="http://schemas.openxmlformats.org/officeDocument/2006/relationships/image" Target="../media/image218.png"/><Relationship Id="rId15" Type="http://schemas.openxmlformats.org/officeDocument/2006/relationships/image" Target="../media/image217.jpeg"/><Relationship Id="rId14" Type="http://schemas.openxmlformats.org/officeDocument/2006/relationships/image" Target="../media/image216.jpeg"/><Relationship Id="rId13" Type="http://schemas.openxmlformats.org/officeDocument/2006/relationships/image" Target="../media/image215.jpeg"/><Relationship Id="rId12" Type="http://schemas.openxmlformats.org/officeDocument/2006/relationships/image" Target="../media/image214.png"/><Relationship Id="rId11" Type="http://schemas.openxmlformats.org/officeDocument/2006/relationships/image" Target="../media/image213.png"/><Relationship Id="rId10" Type="http://schemas.openxmlformats.org/officeDocument/2006/relationships/image" Target="../media/image212.jpeg"/><Relationship Id="rId1" Type="http://schemas.openxmlformats.org/officeDocument/2006/relationships/image" Target="../media/image203.jpeg"/></Relationships>
</file>

<file path=xl/drawings/_rels/drawing15.xml.rels><?xml version="1.0" encoding="UTF-8" standalone="yes"?>
<Relationships xmlns="http://schemas.openxmlformats.org/package/2006/relationships"><Relationship Id="rId6" Type="http://schemas.openxmlformats.org/officeDocument/2006/relationships/image" Target="../media/image232.png"/><Relationship Id="rId5" Type="http://schemas.openxmlformats.org/officeDocument/2006/relationships/image" Target="../media/image231.png"/><Relationship Id="rId4" Type="http://schemas.openxmlformats.org/officeDocument/2006/relationships/image" Target="../media/image230.png"/><Relationship Id="rId3" Type="http://schemas.openxmlformats.org/officeDocument/2006/relationships/image" Target="../media/image229.png"/><Relationship Id="rId2" Type="http://schemas.openxmlformats.org/officeDocument/2006/relationships/image" Target="../media/image228.png"/><Relationship Id="rId1" Type="http://schemas.openxmlformats.org/officeDocument/2006/relationships/image" Target="../media/image227.png"/></Relationships>
</file>

<file path=xl/drawings/_rels/drawing16.xml.rels><?xml version="1.0" encoding="UTF-8" standalone="yes"?>
<Relationships xmlns="http://schemas.openxmlformats.org/package/2006/relationships"><Relationship Id="rId9" Type="http://schemas.openxmlformats.org/officeDocument/2006/relationships/image" Target="../media/image240.GIF"/><Relationship Id="rId8" Type="http://schemas.openxmlformats.org/officeDocument/2006/relationships/image" Target="../media/image239.jpeg"/><Relationship Id="rId7" Type="http://schemas.openxmlformats.org/officeDocument/2006/relationships/image" Target="../media/image238.jpeg"/><Relationship Id="rId6" Type="http://schemas.openxmlformats.org/officeDocument/2006/relationships/image" Target="../media/image237.jpeg"/><Relationship Id="rId5" Type="http://schemas.openxmlformats.org/officeDocument/2006/relationships/image" Target="../media/image236.jpeg"/><Relationship Id="rId47" Type="http://schemas.openxmlformats.org/officeDocument/2006/relationships/image" Target="../media/image277.jpeg"/><Relationship Id="rId46" Type="http://schemas.openxmlformats.org/officeDocument/2006/relationships/image" Target="../media/image276.png"/><Relationship Id="rId45" Type="http://schemas.openxmlformats.org/officeDocument/2006/relationships/image" Target="../media/image275.png"/><Relationship Id="rId44" Type="http://schemas.openxmlformats.org/officeDocument/2006/relationships/image" Target="../media/image274.jpeg"/><Relationship Id="rId43" Type="http://schemas.openxmlformats.org/officeDocument/2006/relationships/image" Target="../media/image273.png"/><Relationship Id="rId42" Type="http://schemas.openxmlformats.org/officeDocument/2006/relationships/image" Target="../media/image272.png"/><Relationship Id="rId41" Type="http://schemas.openxmlformats.org/officeDocument/2006/relationships/image" Target="../media/image271.jpeg"/><Relationship Id="rId40" Type="http://schemas.openxmlformats.org/officeDocument/2006/relationships/image" Target="../media/image270.jpeg"/><Relationship Id="rId4" Type="http://schemas.openxmlformats.org/officeDocument/2006/relationships/image" Target="../media/image235.jpeg"/><Relationship Id="rId39" Type="http://schemas.openxmlformats.org/officeDocument/2006/relationships/image" Target="../media/image269.jpeg"/><Relationship Id="rId38" Type="http://schemas.openxmlformats.org/officeDocument/2006/relationships/image" Target="../media/image268.jpeg"/><Relationship Id="rId37" Type="http://schemas.openxmlformats.org/officeDocument/2006/relationships/image" Target="../media/image267.jpeg"/><Relationship Id="rId36" Type="http://schemas.openxmlformats.org/officeDocument/2006/relationships/image" Target="../media/image266.png"/><Relationship Id="rId35" Type="http://schemas.openxmlformats.org/officeDocument/2006/relationships/image" Target="NULL" TargetMode="External"/><Relationship Id="rId34" Type="http://schemas.openxmlformats.org/officeDocument/2006/relationships/image" Target="../media/image265.jpeg"/><Relationship Id="rId33" Type="http://schemas.openxmlformats.org/officeDocument/2006/relationships/image" Target="../media/image264.png"/><Relationship Id="rId32" Type="http://schemas.openxmlformats.org/officeDocument/2006/relationships/image" Target="../media/image263.png"/><Relationship Id="rId31" Type="http://schemas.openxmlformats.org/officeDocument/2006/relationships/image" Target="../media/image262.jpeg"/><Relationship Id="rId30" Type="http://schemas.openxmlformats.org/officeDocument/2006/relationships/image" Target="../media/image261.png"/><Relationship Id="rId3" Type="http://schemas.openxmlformats.org/officeDocument/2006/relationships/image" Target="../media/image234.jpeg"/><Relationship Id="rId29" Type="http://schemas.openxmlformats.org/officeDocument/2006/relationships/image" Target="../media/image260.png"/><Relationship Id="rId28" Type="http://schemas.openxmlformats.org/officeDocument/2006/relationships/image" Target="../media/image259.png"/><Relationship Id="rId27" Type="http://schemas.openxmlformats.org/officeDocument/2006/relationships/image" Target="../media/image258.jpeg"/><Relationship Id="rId26" Type="http://schemas.openxmlformats.org/officeDocument/2006/relationships/image" Target="../media/image257.emf"/><Relationship Id="rId25" Type="http://schemas.openxmlformats.org/officeDocument/2006/relationships/image" Target="../media/image256.emf"/><Relationship Id="rId24" Type="http://schemas.openxmlformats.org/officeDocument/2006/relationships/image" Target="../media/image255.GIF"/><Relationship Id="rId23" Type="http://schemas.openxmlformats.org/officeDocument/2006/relationships/image" Target="../media/image254.jpeg"/><Relationship Id="rId22" Type="http://schemas.openxmlformats.org/officeDocument/2006/relationships/image" Target="../media/image253.jpeg"/><Relationship Id="rId21" Type="http://schemas.openxmlformats.org/officeDocument/2006/relationships/image" Target="../media/image252.jpeg"/><Relationship Id="rId20" Type="http://schemas.openxmlformats.org/officeDocument/2006/relationships/image" Target="../media/image251.jpeg"/><Relationship Id="rId2" Type="http://schemas.openxmlformats.org/officeDocument/2006/relationships/image" Target="../media/image233.jpeg"/><Relationship Id="rId19" Type="http://schemas.openxmlformats.org/officeDocument/2006/relationships/image" Target="../media/image250.jpeg"/><Relationship Id="rId18" Type="http://schemas.openxmlformats.org/officeDocument/2006/relationships/image" Target="../media/image249.jpeg"/><Relationship Id="rId17" Type="http://schemas.openxmlformats.org/officeDocument/2006/relationships/image" Target="../media/image248.jpeg"/><Relationship Id="rId16" Type="http://schemas.openxmlformats.org/officeDocument/2006/relationships/image" Target="../media/image247.jpeg"/><Relationship Id="rId15" Type="http://schemas.openxmlformats.org/officeDocument/2006/relationships/image" Target="../media/image246.jpeg"/><Relationship Id="rId14" Type="http://schemas.openxmlformats.org/officeDocument/2006/relationships/image" Target="../media/image245.jpeg"/><Relationship Id="rId13" Type="http://schemas.openxmlformats.org/officeDocument/2006/relationships/image" Target="../media/image244.jpeg"/><Relationship Id="rId12" Type="http://schemas.openxmlformats.org/officeDocument/2006/relationships/image" Target="../media/image243.jpeg"/><Relationship Id="rId11" Type="http://schemas.openxmlformats.org/officeDocument/2006/relationships/image" Target="../media/image242.jpeg"/><Relationship Id="rId10" Type="http://schemas.openxmlformats.org/officeDocument/2006/relationships/image" Target="../media/image241.jpeg"/><Relationship Id="rId1" Type="http://schemas.openxmlformats.org/officeDocument/2006/relationships/image" Target="../media/image92.png"/></Relationships>
</file>

<file path=xl/drawings/_rels/drawing17.xml.rels><?xml version="1.0" encoding="UTF-8" standalone="yes"?>
<Relationships xmlns="http://schemas.openxmlformats.org/package/2006/relationships"><Relationship Id="rId9" Type="http://schemas.openxmlformats.org/officeDocument/2006/relationships/image" Target="../media/image286.jpeg"/><Relationship Id="rId8" Type="http://schemas.openxmlformats.org/officeDocument/2006/relationships/image" Target="../media/image285.png"/><Relationship Id="rId7" Type="http://schemas.openxmlformats.org/officeDocument/2006/relationships/image" Target="../media/image284.png"/><Relationship Id="rId6" Type="http://schemas.openxmlformats.org/officeDocument/2006/relationships/image" Target="../media/image283.png"/><Relationship Id="rId5" Type="http://schemas.openxmlformats.org/officeDocument/2006/relationships/image" Target="../media/image282.jpeg"/><Relationship Id="rId4" Type="http://schemas.openxmlformats.org/officeDocument/2006/relationships/image" Target="../media/image281.emf"/><Relationship Id="rId3" Type="http://schemas.openxmlformats.org/officeDocument/2006/relationships/image" Target="../media/image280.jpeg"/><Relationship Id="rId28" Type="http://schemas.openxmlformats.org/officeDocument/2006/relationships/image" Target="../media/image305.png"/><Relationship Id="rId27" Type="http://schemas.openxmlformats.org/officeDocument/2006/relationships/image" Target="../media/image304.jpeg"/><Relationship Id="rId26" Type="http://schemas.openxmlformats.org/officeDocument/2006/relationships/image" Target="../media/image303.png"/><Relationship Id="rId25" Type="http://schemas.openxmlformats.org/officeDocument/2006/relationships/image" Target="../media/image302.png"/><Relationship Id="rId24" Type="http://schemas.openxmlformats.org/officeDocument/2006/relationships/image" Target="../media/image301.png"/><Relationship Id="rId23" Type="http://schemas.openxmlformats.org/officeDocument/2006/relationships/image" Target="../media/image300.png"/><Relationship Id="rId22" Type="http://schemas.openxmlformats.org/officeDocument/2006/relationships/image" Target="../media/image299.png"/><Relationship Id="rId21" Type="http://schemas.openxmlformats.org/officeDocument/2006/relationships/image" Target="../media/image298.png"/><Relationship Id="rId20" Type="http://schemas.openxmlformats.org/officeDocument/2006/relationships/image" Target="../media/image297.png"/><Relationship Id="rId2" Type="http://schemas.openxmlformats.org/officeDocument/2006/relationships/image" Target="../media/image279.emf"/><Relationship Id="rId19" Type="http://schemas.openxmlformats.org/officeDocument/2006/relationships/image" Target="../media/image296.png"/><Relationship Id="rId18" Type="http://schemas.openxmlformats.org/officeDocument/2006/relationships/image" Target="../media/image295.png"/><Relationship Id="rId17" Type="http://schemas.openxmlformats.org/officeDocument/2006/relationships/image" Target="../media/image294.png"/><Relationship Id="rId16" Type="http://schemas.openxmlformats.org/officeDocument/2006/relationships/image" Target="../media/image293.png"/><Relationship Id="rId15" Type="http://schemas.openxmlformats.org/officeDocument/2006/relationships/image" Target="../media/image292.png"/><Relationship Id="rId14" Type="http://schemas.openxmlformats.org/officeDocument/2006/relationships/image" Target="../media/image291.png"/><Relationship Id="rId13" Type="http://schemas.openxmlformats.org/officeDocument/2006/relationships/image" Target="../media/image290.png"/><Relationship Id="rId12" Type="http://schemas.openxmlformats.org/officeDocument/2006/relationships/image" Target="../media/image289.png"/><Relationship Id="rId11" Type="http://schemas.openxmlformats.org/officeDocument/2006/relationships/image" Target="../media/image288.png"/><Relationship Id="rId10" Type="http://schemas.openxmlformats.org/officeDocument/2006/relationships/image" Target="../media/image287.emf"/><Relationship Id="rId1" Type="http://schemas.openxmlformats.org/officeDocument/2006/relationships/image" Target="../media/image278.emf"/></Relationships>
</file>

<file path=xl/drawings/_rels/drawing18.xml.rels><?xml version="1.0" encoding="UTF-8" standalone="yes"?>
<Relationships xmlns="http://schemas.openxmlformats.org/package/2006/relationships"><Relationship Id="rId9" Type="http://schemas.openxmlformats.org/officeDocument/2006/relationships/image" Target="../media/image314.jpeg"/><Relationship Id="rId8" Type="http://schemas.openxmlformats.org/officeDocument/2006/relationships/image" Target="../media/image313.jpeg"/><Relationship Id="rId7" Type="http://schemas.openxmlformats.org/officeDocument/2006/relationships/image" Target="../media/image312.jpeg"/><Relationship Id="rId6" Type="http://schemas.openxmlformats.org/officeDocument/2006/relationships/image" Target="../media/image311.jpeg"/><Relationship Id="rId5" Type="http://schemas.openxmlformats.org/officeDocument/2006/relationships/image" Target="../media/image310.jpeg"/><Relationship Id="rId49" Type="http://schemas.openxmlformats.org/officeDocument/2006/relationships/image" Target="../media/image354.jpeg"/><Relationship Id="rId48" Type="http://schemas.openxmlformats.org/officeDocument/2006/relationships/image" Target="../media/image353.jpeg"/><Relationship Id="rId47" Type="http://schemas.openxmlformats.org/officeDocument/2006/relationships/image" Target="../media/image352.jpeg"/><Relationship Id="rId46" Type="http://schemas.openxmlformats.org/officeDocument/2006/relationships/image" Target="../media/image351.jpeg"/><Relationship Id="rId45" Type="http://schemas.openxmlformats.org/officeDocument/2006/relationships/image" Target="../media/image350.jpeg"/><Relationship Id="rId44" Type="http://schemas.openxmlformats.org/officeDocument/2006/relationships/image" Target="../media/image349.png"/><Relationship Id="rId43" Type="http://schemas.openxmlformats.org/officeDocument/2006/relationships/image" Target="../media/image348.emf"/><Relationship Id="rId42" Type="http://schemas.openxmlformats.org/officeDocument/2006/relationships/image" Target="../media/image347.emf"/><Relationship Id="rId41" Type="http://schemas.openxmlformats.org/officeDocument/2006/relationships/image" Target="../media/image346.png"/><Relationship Id="rId40" Type="http://schemas.openxmlformats.org/officeDocument/2006/relationships/image" Target="../media/image345.png"/><Relationship Id="rId4" Type="http://schemas.openxmlformats.org/officeDocument/2006/relationships/image" Target="../media/image309.jpeg"/><Relationship Id="rId39" Type="http://schemas.openxmlformats.org/officeDocument/2006/relationships/image" Target="../media/image344.png"/><Relationship Id="rId38" Type="http://schemas.openxmlformats.org/officeDocument/2006/relationships/image" Target="../media/image343.png"/><Relationship Id="rId37" Type="http://schemas.openxmlformats.org/officeDocument/2006/relationships/image" Target="../media/image342.png"/><Relationship Id="rId36" Type="http://schemas.openxmlformats.org/officeDocument/2006/relationships/image" Target="../media/image341.png"/><Relationship Id="rId35" Type="http://schemas.openxmlformats.org/officeDocument/2006/relationships/image" Target="../media/image340.png"/><Relationship Id="rId34" Type="http://schemas.openxmlformats.org/officeDocument/2006/relationships/image" Target="../media/image339.jpeg"/><Relationship Id="rId33" Type="http://schemas.openxmlformats.org/officeDocument/2006/relationships/image" Target="../media/image338.jpeg"/><Relationship Id="rId32" Type="http://schemas.openxmlformats.org/officeDocument/2006/relationships/image" Target="../media/image337.png"/><Relationship Id="rId31" Type="http://schemas.openxmlformats.org/officeDocument/2006/relationships/image" Target="../media/image336.png"/><Relationship Id="rId30" Type="http://schemas.openxmlformats.org/officeDocument/2006/relationships/image" Target="../media/image335.png"/><Relationship Id="rId3" Type="http://schemas.openxmlformats.org/officeDocument/2006/relationships/image" Target="../media/image308.jpeg"/><Relationship Id="rId29" Type="http://schemas.openxmlformats.org/officeDocument/2006/relationships/image" Target="../media/image334.png"/><Relationship Id="rId28" Type="http://schemas.openxmlformats.org/officeDocument/2006/relationships/image" Target="../media/image333.png"/><Relationship Id="rId27" Type="http://schemas.openxmlformats.org/officeDocument/2006/relationships/image" Target="../media/image332.png"/><Relationship Id="rId26" Type="http://schemas.openxmlformats.org/officeDocument/2006/relationships/image" Target="../media/image331.png"/><Relationship Id="rId25" Type="http://schemas.openxmlformats.org/officeDocument/2006/relationships/image" Target="../media/image330.png"/><Relationship Id="rId24" Type="http://schemas.openxmlformats.org/officeDocument/2006/relationships/image" Target="../media/image329.png"/><Relationship Id="rId23" Type="http://schemas.openxmlformats.org/officeDocument/2006/relationships/image" Target="../media/image328.png"/><Relationship Id="rId22" Type="http://schemas.openxmlformats.org/officeDocument/2006/relationships/image" Target="../media/image327.png"/><Relationship Id="rId21" Type="http://schemas.openxmlformats.org/officeDocument/2006/relationships/image" Target="../media/image326.png"/><Relationship Id="rId20" Type="http://schemas.openxmlformats.org/officeDocument/2006/relationships/image" Target="../media/image325.png"/><Relationship Id="rId2" Type="http://schemas.openxmlformats.org/officeDocument/2006/relationships/image" Target="../media/image307.jpeg"/><Relationship Id="rId19" Type="http://schemas.openxmlformats.org/officeDocument/2006/relationships/image" Target="../media/image324.jpeg"/><Relationship Id="rId18" Type="http://schemas.openxmlformats.org/officeDocument/2006/relationships/image" Target="../media/image323.jpeg"/><Relationship Id="rId17" Type="http://schemas.openxmlformats.org/officeDocument/2006/relationships/image" Target="../media/image322.jpeg"/><Relationship Id="rId16" Type="http://schemas.openxmlformats.org/officeDocument/2006/relationships/image" Target="../media/image321.jpeg"/><Relationship Id="rId15" Type="http://schemas.openxmlformats.org/officeDocument/2006/relationships/image" Target="../media/image320.jpeg"/><Relationship Id="rId14" Type="http://schemas.openxmlformats.org/officeDocument/2006/relationships/image" Target="../media/image319.jpeg"/><Relationship Id="rId13" Type="http://schemas.openxmlformats.org/officeDocument/2006/relationships/image" Target="../media/image318.jpeg"/><Relationship Id="rId12" Type="http://schemas.openxmlformats.org/officeDocument/2006/relationships/image" Target="../media/image317.jpeg"/><Relationship Id="rId11" Type="http://schemas.openxmlformats.org/officeDocument/2006/relationships/image" Target="../media/image316.jpeg"/><Relationship Id="rId10" Type="http://schemas.openxmlformats.org/officeDocument/2006/relationships/image" Target="../media/image315.jpeg"/><Relationship Id="rId1" Type="http://schemas.openxmlformats.org/officeDocument/2006/relationships/image" Target="../media/image306.jpeg"/></Relationships>
</file>

<file path=xl/drawings/_rels/drawing19.xml.rels><?xml version="1.0" encoding="UTF-8" standalone="yes"?>
<Relationships xmlns="http://schemas.openxmlformats.org/package/2006/relationships"><Relationship Id="rId99" Type="http://schemas.openxmlformats.org/officeDocument/2006/relationships/image" Target="../media/image453.jpeg"/><Relationship Id="rId98" Type="http://schemas.openxmlformats.org/officeDocument/2006/relationships/image" Target="../media/image452.jpeg"/><Relationship Id="rId97" Type="http://schemas.openxmlformats.org/officeDocument/2006/relationships/image" Target="../media/image451.png"/><Relationship Id="rId96" Type="http://schemas.openxmlformats.org/officeDocument/2006/relationships/image" Target="../media/image450.png"/><Relationship Id="rId95" Type="http://schemas.openxmlformats.org/officeDocument/2006/relationships/image" Target="../media/image449.png"/><Relationship Id="rId94" Type="http://schemas.openxmlformats.org/officeDocument/2006/relationships/image" Target="../media/image448.png"/><Relationship Id="rId93" Type="http://schemas.openxmlformats.org/officeDocument/2006/relationships/image" Target="../media/image447.png"/><Relationship Id="rId92" Type="http://schemas.openxmlformats.org/officeDocument/2006/relationships/image" Target="../media/image446.png"/><Relationship Id="rId91" Type="http://schemas.openxmlformats.org/officeDocument/2006/relationships/image" Target="../media/image445.png"/><Relationship Id="rId90" Type="http://schemas.openxmlformats.org/officeDocument/2006/relationships/image" Target="../media/image444.png"/><Relationship Id="rId9" Type="http://schemas.openxmlformats.org/officeDocument/2006/relationships/image" Target="../media/image363.png"/><Relationship Id="rId89" Type="http://schemas.openxmlformats.org/officeDocument/2006/relationships/image" Target="../media/image443.png"/><Relationship Id="rId88" Type="http://schemas.openxmlformats.org/officeDocument/2006/relationships/image" Target="../media/image442.png"/><Relationship Id="rId87" Type="http://schemas.openxmlformats.org/officeDocument/2006/relationships/image" Target="../media/image441.png"/><Relationship Id="rId86" Type="http://schemas.openxmlformats.org/officeDocument/2006/relationships/image" Target="../media/image440.png"/><Relationship Id="rId85" Type="http://schemas.openxmlformats.org/officeDocument/2006/relationships/image" Target="../media/image439.png"/><Relationship Id="rId84" Type="http://schemas.openxmlformats.org/officeDocument/2006/relationships/image" Target="../media/image438.png"/><Relationship Id="rId83" Type="http://schemas.openxmlformats.org/officeDocument/2006/relationships/image" Target="../media/image437.png"/><Relationship Id="rId82" Type="http://schemas.openxmlformats.org/officeDocument/2006/relationships/image" Target="../media/image436.png"/><Relationship Id="rId81" Type="http://schemas.openxmlformats.org/officeDocument/2006/relationships/image" Target="../media/image435.png"/><Relationship Id="rId80" Type="http://schemas.openxmlformats.org/officeDocument/2006/relationships/image" Target="../media/image434.png"/><Relationship Id="rId8" Type="http://schemas.openxmlformats.org/officeDocument/2006/relationships/image" Target="../media/image362.png"/><Relationship Id="rId79" Type="http://schemas.openxmlformats.org/officeDocument/2006/relationships/image" Target="../media/image433.png"/><Relationship Id="rId78" Type="http://schemas.openxmlformats.org/officeDocument/2006/relationships/image" Target="../media/image432.png"/><Relationship Id="rId77" Type="http://schemas.openxmlformats.org/officeDocument/2006/relationships/image" Target="../media/image431.png"/><Relationship Id="rId76" Type="http://schemas.openxmlformats.org/officeDocument/2006/relationships/image" Target="../media/image430.png"/><Relationship Id="rId75" Type="http://schemas.openxmlformats.org/officeDocument/2006/relationships/image" Target="../media/image429.png"/><Relationship Id="rId74" Type="http://schemas.openxmlformats.org/officeDocument/2006/relationships/image" Target="../media/image428.png"/><Relationship Id="rId73" Type="http://schemas.openxmlformats.org/officeDocument/2006/relationships/image" Target="../media/image427.png"/><Relationship Id="rId72" Type="http://schemas.openxmlformats.org/officeDocument/2006/relationships/image" Target="../media/image426.png"/><Relationship Id="rId71" Type="http://schemas.openxmlformats.org/officeDocument/2006/relationships/image" Target="../media/image425.png"/><Relationship Id="rId70" Type="http://schemas.openxmlformats.org/officeDocument/2006/relationships/image" Target="../media/image424.png"/><Relationship Id="rId7" Type="http://schemas.openxmlformats.org/officeDocument/2006/relationships/image" Target="../media/image361.png"/><Relationship Id="rId69" Type="http://schemas.openxmlformats.org/officeDocument/2006/relationships/image" Target="../media/image423.png"/><Relationship Id="rId68" Type="http://schemas.openxmlformats.org/officeDocument/2006/relationships/image" Target="../media/image422.png"/><Relationship Id="rId67" Type="http://schemas.openxmlformats.org/officeDocument/2006/relationships/image" Target="../media/image421.png"/><Relationship Id="rId66" Type="http://schemas.openxmlformats.org/officeDocument/2006/relationships/image" Target="../media/image420.png"/><Relationship Id="rId65" Type="http://schemas.openxmlformats.org/officeDocument/2006/relationships/image" Target="../media/image419.png"/><Relationship Id="rId64" Type="http://schemas.openxmlformats.org/officeDocument/2006/relationships/image" Target="../media/image418.png"/><Relationship Id="rId63" Type="http://schemas.openxmlformats.org/officeDocument/2006/relationships/image" Target="../media/image417.png"/><Relationship Id="rId62" Type="http://schemas.openxmlformats.org/officeDocument/2006/relationships/image" Target="../media/image416.png"/><Relationship Id="rId61" Type="http://schemas.openxmlformats.org/officeDocument/2006/relationships/image" Target="../media/image415.png"/><Relationship Id="rId60" Type="http://schemas.openxmlformats.org/officeDocument/2006/relationships/image" Target="../media/image414.png"/><Relationship Id="rId6" Type="http://schemas.openxmlformats.org/officeDocument/2006/relationships/image" Target="../media/image360.png"/><Relationship Id="rId59" Type="http://schemas.openxmlformats.org/officeDocument/2006/relationships/image" Target="../media/image413.png"/><Relationship Id="rId58" Type="http://schemas.openxmlformats.org/officeDocument/2006/relationships/image" Target="../media/image412.png"/><Relationship Id="rId57" Type="http://schemas.openxmlformats.org/officeDocument/2006/relationships/image" Target="../media/image411.png"/><Relationship Id="rId56" Type="http://schemas.openxmlformats.org/officeDocument/2006/relationships/image" Target="../media/image410.png"/><Relationship Id="rId55" Type="http://schemas.openxmlformats.org/officeDocument/2006/relationships/image" Target="../media/image409.png"/><Relationship Id="rId54" Type="http://schemas.openxmlformats.org/officeDocument/2006/relationships/image" Target="../media/image408.png"/><Relationship Id="rId53" Type="http://schemas.openxmlformats.org/officeDocument/2006/relationships/image" Target="../media/image407.png"/><Relationship Id="rId52" Type="http://schemas.openxmlformats.org/officeDocument/2006/relationships/image" Target="../media/image406.png"/><Relationship Id="rId51" Type="http://schemas.openxmlformats.org/officeDocument/2006/relationships/image" Target="../media/image405.png"/><Relationship Id="rId50" Type="http://schemas.openxmlformats.org/officeDocument/2006/relationships/image" Target="../media/image404.png"/><Relationship Id="rId5" Type="http://schemas.openxmlformats.org/officeDocument/2006/relationships/image" Target="../media/image359.png"/><Relationship Id="rId49" Type="http://schemas.openxmlformats.org/officeDocument/2006/relationships/image" Target="../media/image403.png"/><Relationship Id="rId48" Type="http://schemas.openxmlformats.org/officeDocument/2006/relationships/image" Target="../media/image402.png"/><Relationship Id="rId47" Type="http://schemas.openxmlformats.org/officeDocument/2006/relationships/image" Target="../media/image401.png"/><Relationship Id="rId46" Type="http://schemas.openxmlformats.org/officeDocument/2006/relationships/image" Target="../media/image400.png"/><Relationship Id="rId45" Type="http://schemas.openxmlformats.org/officeDocument/2006/relationships/image" Target="../media/image399.png"/><Relationship Id="rId44" Type="http://schemas.openxmlformats.org/officeDocument/2006/relationships/image" Target="../media/image398.png"/><Relationship Id="rId43" Type="http://schemas.openxmlformats.org/officeDocument/2006/relationships/image" Target="../media/image397.png"/><Relationship Id="rId42" Type="http://schemas.openxmlformats.org/officeDocument/2006/relationships/image" Target="../media/image396.png"/><Relationship Id="rId41" Type="http://schemas.openxmlformats.org/officeDocument/2006/relationships/image" Target="../media/image395.png"/><Relationship Id="rId40" Type="http://schemas.openxmlformats.org/officeDocument/2006/relationships/image" Target="../media/image394.png"/><Relationship Id="rId4" Type="http://schemas.openxmlformats.org/officeDocument/2006/relationships/image" Target="../media/image358.png"/><Relationship Id="rId39" Type="http://schemas.openxmlformats.org/officeDocument/2006/relationships/image" Target="../media/image393.png"/><Relationship Id="rId38" Type="http://schemas.openxmlformats.org/officeDocument/2006/relationships/image" Target="../media/image392.png"/><Relationship Id="rId37" Type="http://schemas.openxmlformats.org/officeDocument/2006/relationships/image" Target="../media/image391.png"/><Relationship Id="rId36" Type="http://schemas.openxmlformats.org/officeDocument/2006/relationships/image" Target="../media/image390.png"/><Relationship Id="rId35" Type="http://schemas.openxmlformats.org/officeDocument/2006/relationships/image" Target="../media/image389.png"/><Relationship Id="rId34" Type="http://schemas.openxmlformats.org/officeDocument/2006/relationships/image" Target="../media/image388.png"/><Relationship Id="rId33" Type="http://schemas.openxmlformats.org/officeDocument/2006/relationships/image" Target="../media/image387.png"/><Relationship Id="rId32" Type="http://schemas.openxmlformats.org/officeDocument/2006/relationships/image" Target="../media/image386.png"/><Relationship Id="rId31" Type="http://schemas.openxmlformats.org/officeDocument/2006/relationships/image" Target="../media/image385.png"/><Relationship Id="rId30" Type="http://schemas.openxmlformats.org/officeDocument/2006/relationships/image" Target="../media/image384.png"/><Relationship Id="rId3" Type="http://schemas.openxmlformats.org/officeDocument/2006/relationships/image" Target="../media/image357.png"/><Relationship Id="rId29" Type="http://schemas.openxmlformats.org/officeDocument/2006/relationships/image" Target="../media/image383.png"/><Relationship Id="rId28" Type="http://schemas.openxmlformats.org/officeDocument/2006/relationships/image" Target="../media/image382.png"/><Relationship Id="rId27" Type="http://schemas.openxmlformats.org/officeDocument/2006/relationships/image" Target="../media/image381.png"/><Relationship Id="rId26" Type="http://schemas.openxmlformats.org/officeDocument/2006/relationships/image" Target="../media/image380.png"/><Relationship Id="rId25" Type="http://schemas.openxmlformats.org/officeDocument/2006/relationships/image" Target="../media/image379.png"/><Relationship Id="rId24" Type="http://schemas.openxmlformats.org/officeDocument/2006/relationships/image" Target="../media/image378.png"/><Relationship Id="rId23" Type="http://schemas.openxmlformats.org/officeDocument/2006/relationships/image" Target="../media/image377.png"/><Relationship Id="rId22" Type="http://schemas.openxmlformats.org/officeDocument/2006/relationships/image" Target="../media/image376.png"/><Relationship Id="rId21" Type="http://schemas.openxmlformats.org/officeDocument/2006/relationships/image" Target="../media/image375.png"/><Relationship Id="rId20" Type="http://schemas.openxmlformats.org/officeDocument/2006/relationships/image" Target="../media/image374.png"/><Relationship Id="rId2" Type="http://schemas.openxmlformats.org/officeDocument/2006/relationships/image" Target="../media/image356.png"/><Relationship Id="rId19" Type="http://schemas.openxmlformats.org/officeDocument/2006/relationships/image" Target="../media/image373.png"/><Relationship Id="rId18" Type="http://schemas.openxmlformats.org/officeDocument/2006/relationships/image" Target="../media/image372.png"/><Relationship Id="rId17" Type="http://schemas.openxmlformats.org/officeDocument/2006/relationships/image" Target="../media/image371.png"/><Relationship Id="rId16" Type="http://schemas.openxmlformats.org/officeDocument/2006/relationships/image" Target="../media/image370.png"/><Relationship Id="rId15" Type="http://schemas.openxmlformats.org/officeDocument/2006/relationships/image" Target="../media/image369.png"/><Relationship Id="rId142" Type="http://schemas.openxmlformats.org/officeDocument/2006/relationships/image" Target="../media/image496.jpeg"/><Relationship Id="rId141" Type="http://schemas.openxmlformats.org/officeDocument/2006/relationships/image" Target="../media/image495.png"/><Relationship Id="rId140" Type="http://schemas.openxmlformats.org/officeDocument/2006/relationships/image" Target="../media/image494.png"/><Relationship Id="rId14" Type="http://schemas.openxmlformats.org/officeDocument/2006/relationships/image" Target="../media/image368.png"/><Relationship Id="rId139" Type="http://schemas.openxmlformats.org/officeDocument/2006/relationships/image" Target="../media/image493.png"/><Relationship Id="rId138" Type="http://schemas.openxmlformats.org/officeDocument/2006/relationships/image" Target="../media/image492.png"/><Relationship Id="rId137" Type="http://schemas.openxmlformats.org/officeDocument/2006/relationships/image" Target="../media/image491.png"/><Relationship Id="rId136" Type="http://schemas.openxmlformats.org/officeDocument/2006/relationships/image" Target="../media/image490.png"/><Relationship Id="rId135" Type="http://schemas.openxmlformats.org/officeDocument/2006/relationships/image" Target="../media/image489.png"/><Relationship Id="rId134" Type="http://schemas.openxmlformats.org/officeDocument/2006/relationships/image" Target="../media/image488.png"/><Relationship Id="rId133" Type="http://schemas.openxmlformats.org/officeDocument/2006/relationships/image" Target="../media/image487.png"/><Relationship Id="rId132" Type="http://schemas.openxmlformats.org/officeDocument/2006/relationships/image" Target="../media/image486.png"/><Relationship Id="rId131" Type="http://schemas.openxmlformats.org/officeDocument/2006/relationships/image" Target="../media/image485.png"/><Relationship Id="rId130" Type="http://schemas.openxmlformats.org/officeDocument/2006/relationships/image" Target="../media/image484.png"/><Relationship Id="rId13" Type="http://schemas.openxmlformats.org/officeDocument/2006/relationships/image" Target="../media/image367.png"/><Relationship Id="rId129" Type="http://schemas.openxmlformats.org/officeDocument/2006/relationships/image" Target="../media/image483.png"/><Relationship Id="rId128" Type="http://schemas.openxmlformats.org/officeDocument/2006/relationships/image" Target="../media/image482.png"/><Relationship Id="rId127" Type="http://schemas.openxmlformats.org/officeDocument/2006/relationships/image" Target="../media/image481.jpeg"/><Relationship Id="rId126" Type="http://schemas.openxmlformats.org/officeDocument/2006/relationships/image" Target="../media/image480.png"/><Relationship Id="rId125" Type="http://schemas.openxmlformats.org/officeDocument/2006/relationships/image" Target="../media/image479.jpeg"/><Relationship Id="rId124" Type="http://schemas.openxmlformats.org/officeDocument/2006/relationships/image" Target="../media/image478.emf"/><Relationship Id="rId123" Type="http://schemas.openxmlformats.org/officeDocument/2006/relationships/image" Target="../media/image477.emf"/><Relationship Id="rId122" Type="http://schemas.openxmlformats.org/officeDocument/2006/relationships/image" Target="../media/image476.emf"/><Relationship Id="rId121" Type="http://schemas.openxmlformats.org/officeDocument/2006/relationships/image" Target="../media/image475.emf"/><Relationship Id="rId120" Type="http://schemas.openxmlformats.org/officeDocument/2006/relationships/image" Target="../media/image474.jpeg"/><Relationship Id="rId12" Type="http://schemas.openxmlformats.org/officeDocument/2006/relationships/image" Target="../media/image366.png"/><Relationship Id="rId119" Type="http://schemas.openxmlformats.org/officeDocument/2006/relationships/image" Target="../media/image473.jpeg"/><Relationship Id="rId118" Type="http://schemas.openxmlformats.org/officeDocument/2006/relationships/image" Target="../media/image472.jpeg"/><Relationship Id="rId117" Type="http://schemas.openxmlformats.org/officeDocument/2006/relationships/image" Target="../media/image471.jpeg"/><Relationship Id="rId116" Type="http://schemas.openxmlformats.org/officeDocument/2006/relationships/image" Target="../media/image470.jpeg"/><Relationship Id="rId115" Type="http://schemas.openxmlformats.org/officeDocument/2006/relationships/image" Target="../media/image469.jpeg"/><Relationship Id="rId114" Type="http://schemas.openxmlformats.org/officeDocument/2006/relationships/image" Target="../media/image468.png"/><Relationship Id="rId113" Type="http://schemas.openxmlformats.org/officeDocument/2006/relationships/image" Target="../media/image467.png"/><Relationship Id="rId112" Type="http://schemas.openxmlformats.org/officeDocument/2006/relationships/image" Target="../media/image466.png"/><Relationship Id="rId111" Type="http://schemas.openxmlformats.org/officeDocument/2006/relationships/image" Target="../media/image465.png"/><Relationship Id="rId110" Type="http://schemas.openxmlformats.org/officeDocument/2006/relationships/image" Target="../media/image464.png"/><Relationship Id="rId11" Type="http://schemas.openxmlformats.org/officeDocument/2006/relationships/image" Target="../media/image365.png"/><Relationship Id="rId109" Type="http://schemas.openxmlformats.org/officeDocument/2006/relationships/image" Target="../media/image463.png"/><Relationship Id="rId108" Type="http://schemas.openxmlformats.org/officeDocument/2006/relationships/image" Target="../media/image462.png"/><Relationship Id="rId107" Type="http://schemas.openxmlformats.org/officeDocument/2006/relationships/image" Target="../media/image461.png"/><Relationship Id="rId106" Type="http://schemas.openxmlformats.org/officeDocument/2006/relationships/image" Target="../media/image460.png"/><Relationship Id="rId105" Type="http://schemas.openxmlformats.org/officeDocument/2006/relationships/image" Target="../media/image459.jpeg"/><Relationship Id="rId104" Type="http://schemas.openxmlformats.org/officeDocument/2006/relationships/image" Target="../media/image458.jpeg"/><Relationship Id="rId103" Type="http://schemas.openxmlformats.org/officeDocument/2006/relationships/image" Target="../media/image457.jpeg"/><Relationship Id="rId102" Type="http://schemas.openxmlformats.org/officeDocument/2006/relationships/image" Target="../media/image456.png"/><Relationship Id="rId101" Type="http://schemas.openxmlformats.org/officeDocument/2006/relationships/image" Target="../media/image455.jpeg"/><Relationship Id="rId100" Type="http://schemas.openxmlformats.org/officeDocument/2006/relationships/image" Target="../media/image454.jpeg"/><Relationship Id="rId10" Type="http://schemas.openxmlformats.org/officeDocument/2006/relationships/image" Target="../media/image364.png"/><Relationship Id="rId1" Type="http://schemas.openxmlformats.org/officeDocument/2006/relationships/image" Target="../media/image355.png"/></Relationships>
</file>

<file path=xl/drawings/_rels/drawing20.xml.rels><?xml version="1.0" encoding="UTF-8" standalone="yes"?>
<Relationships xmlns="http://schemas.openxmlformats.org/package/2006/relationships"><Relationship Id="rId9" Type="http://schemas.openxmlformats.org/officeDocument/2006/relationships/image" Target="../media/image505.png"/><Relationship Id="rId8" Type="http://schemas.openxmlformats.org/officeDocument/2006/relationships/image" Target="../media/image504.png"/><Relationship Id="rId7" Type="http://schemas.openxmlformats.org/officeDocument/2006/relationships/image" Target="../media/image503.png"/><Relationship Id="rId6" Type="http://schemas.openxmlformats.org/officeDocument/2006/relationships/image" Target="../media/image502.png"/><Relationship Id="rId5" Type="http://schemas.openxmlformats.org/officeDocument/2006/relationships/image" Target="../media/image501.png"/><Relationship Id="rId4" Type="http://schemas.openxmlformats.org/officeDocument/2006/relationships/image" Target="../media/image500.png"/><Relationship Id="rId3" Type="http://schemas.openxmlformats.org/officeDocument/2006/relationships/image" Target="../media/image499.png"/><Relationship Id="rId2" Type="http://schemas.openxmlformats.org/officeDocument/2006/relationships/image" Target="../media/image498.png"/><Relationship Id="rId13" Type="http://schemas.openxmlformats.org/officeDocument/2006/relationships/image" Target="../media/image509.jpeg"/><Relationship Id="rId12" Type="http://schemas.openxmlformats.org/officeDocument/2006/relationships/image" Target="../media/image508.jpeg"/><Relationship Id="rId11" Type="http://schemas.openxmlformats.org/officeDocument/2006/relationships/image" Target="../media/image507.jpeg"/><Relationship Id="rId10" Type="http://schemas.openxmlformats.org/officeDocument/2006/relationships/image" Target="../media/image506.png"/><Relationship Id="rId1" Type="http://schemas.openxmlformats.org/officeDocument/2006/relationships/image" Target="../media/image497.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302315</xdr:colOff>
      <xdr:row>128</xdr:row>
      <xdr:rowOff>79928</xdr:rowOff>
    </xdr:from>
    <xdr:to>
      <xdr:col>13</xdr:col>
      <xdr:colOff>1249372</xdr:colOff>
      <xdr:row>132</xdr:row>
      <xdr:rowOff>121673</xdr:rowOff>
    </xdr:to>
    <xdr:pic>
      <xdr:nvPicPr>
        <xdr:cNvPr id="3" name="Picture 2"/>
        <xdr:cNvPicPr>
          <a:picLocks noChangeAspect="1" noChangeArrowheads="1"/>
        </xdr:cNvPicPr>
      </xdr:nvPicPr>
      <xdr:blipFill>
        <a:blip r:embed="rId1" cstate="print"/>
        <a:srcRect/>
        <a:stretch>
          <a:fillRect/>
        </a:stretch>
      </xdr:blipFill>
      <xdr:spPr>
        <a:xfrm>
          <a:off x="13760450" y="26363295"/>
          <a:ext cx="946785" cy="651510"/>
        </a:xfrm>
        <a:prstGeom prst="rect">
          <a:avLst/>
        </a:prstGeom>
        <a:noFill/>
        <a:ln w="9525">
          <a:noFill/>
          <a:miter lim="800000"/>
          <a:headEnd/>
          <a:tailEnd/>
        </a:ln>
      </xdr:spPr>
    </xdr:pic>
    <xdr:clientData/>
  </xdr:twoCellAnchor>
  <xdr:twoCellAnchor editAs="oneCell">
    <xdr:from>
      <xdr:col>13</xdr:col>
      <xdr:colOff>315154</xdr:colOff>
      <xdr:row>170</xdr:row>
      <xdr:rowOff>250550</xdr:rowOff>
    </xdr:from>
    <xdr:to>
      <xdr:col>13</xdr:col>
      <xdr:colOff>1184413</xdr:colOff>
      <xdr:row>174</xdr:row>
      <xdr:rowOff>48315</xdr:rowOff>
    </xdr:to>
    <xdr:pic>
      <xdr:nvPicPr>
        <xdr:cNvPr id="4" name="Picture 5"/>
        <xdr:cNvPicPr>
          <a:picLocks noChangeAspect="1" noChangeArrowheads="1"/>
        </xdr:cNvPicPr>
      </xdr:nvPicPr>
      <xdr:blipFill>
        <a:blip r:embed="rId2" cstate="print"/>
        <a:srcRect/>
        <a:stretch>
          <a:fillRect/>
        </a:stretch>
      </xdr:blipFill>
      <xdr:spPr>
        <a:xfrm>
          <a:off x="13773150" y="32837120"/>
          <a:ext cx="869315" cy="610870"/>
        </a:xfrm>
        <a:prstGeom prst="rect">
          <a:avLst/>
        </a:prstGeom>
        <a:noFill/>
        <a:ln w="1">
          <a:noFill/>
          <a:miter lim="800000"/>
          <a:headEnd/>
          <a:tailEnd/>
        </a:ln>
      </xdr:spPr>
    </xdr:pic>
    <xdr:clientData/>
  </xdr:twoCellAnchor>
  <xdr:twoCellAnchor editAs="oneCell">
    <xdr:from>
      <xdr:col>13</xdr:col>
      <xdr:colOff>308505</xdr:colOff>
      <xdr:row>159</xdr:row>
      <xdr:rowOff>82826</xdr:rowOff>
    </xdr:from>
    <xdr:to>
      <xdr:col>13</xdr:col>
      <xdr:colOff>1164390</xdr:colOff>
      <xdr:row>164</xdr:row>
      <xdr:rowOff>135833</xdr:rowOff>
    </xdr:to>
    <xdr:pic>
      <xdr:nvPicPr>
        <xdr:cNvPr id="7" name="Picture 1868"/>
        <xdr:cNvPicPr>
          <a:picLocks noChangeAspect="1" noChangeArrowheads="1"/>
        </xdr:cNvPicPr>
      </xdr:nvPicPr>
      <xdr:blipFill>
        <a:blip r:embed="rId3" cstate="print"/>
        <a:srcRect/>
        <a:stretch>
          <a:fillRect/>
        </a:stretch>
      </xdr:blipFill>
      <xdr:spPr>
        <a:xfrm>
          <a:off x="13766165" y="31090870"/>
          <a:ext cx="855980" cy="814705"/>
        </a:xfrm>
        <a:prstGeom prst="rect">
          <a:avLst/>
        </a:prstGeom>
        <a:noFill/>
        <a:ln w="9525">
          <a:noFill/>
          <a:miter lim="800000"/>
          <a:headEnd/>
          <a:tailEnd/>
        </a:ln>
      </xdr:spPr>
    </xdr:pic>
    <xdr:clientData/>
  </xdr:twoCellAnchor>
  <xdr:twoCellAnchor editAs="oneCell">
    <xdr:from>
      <xdr:col>13</xdr:col>
      <xdr:colOff>395495</xdr:colOff>
      <xdr:row>110</xdr:row>
      <xdr:rowOff>52180</xdr:rowOff>
    </xdr:from>
    <xdr:to>
      <xdr:col>13</xdr:col>
      <xdr:colOff>1424195</xdr:colOff>
      <xdr:row>112</xdr:row>
      <xdr:rowOff>122666</xdr:rowOff>
    </xdr:to>
    <xdr:pic>
      <xdr:nvPicPr>
        <xdr:cNvPr id="10" name="il_fi" descr="http://hotelbega.com/data/Countries/water-cooled-condenser.jpg"/>
        <xdr:cNvPicPr>
          <a:picLocks noChangeAspect="1" noChangeArrowheads="1"/>
        </xdr:cNvPicPr>
      </xdr:nvPicPr>
      <xdr:blipFill>
        <a:blip r:embed="rId4" cstate="print"/>
        <a:srcRect l="31339" t="14166" r="28699" b="59892"/>
        <a:stretch>
          <a:fillRect/>
        </a:stretch>
      </xdr:blipFill>
      <xdr:spPr>
        <a:xfrm>
          <a:off x="13853160" y="22960330"/>
          <a:ext cx="1028700" cy="480695"/>
        </a:xfrm>
        <a:prstGeom prst="rect">
          <a:avLst/>
        </a:prstGeom>
        <a:noFill/>
        <a:ln w="9525">
          <a:noFill/>
          <a:miter lim="800000"/>
          <a:headEnd/>
          <a:tailEnd/>
        </a:ln>
      </xdr:spPr>
    </xdr:pic>
    <xdr:clientData/>
  </xdr:twoCellAnchor>
  <xdr:twoCellAnchor editAs="oneCell">
    <xdr:from>
      <xdr:col>13</xdr:col>
      <xdr:colOff>396875</xdr:colOff>
      <xdr:row>92</xdr:row>
      <xdr:rowOff>1905</xdr:rowOff>
    </xdr:from>
    <xdr:to>
      <xdr:col>13</xdr:col>
      <xdr:colOff>1122680</xdr:colOff>
      <xdr:row>96</xdr:row>
      <xdr:rowOff>135890</xdr:rowOff>
    </xdr:to>
    <xdr:pic>
      <xdr:nvPicPr>
        <xdr:cNvPr id="1026" name="Picture 2"/>
        <xdr:cNvPicPr>
          <a:picLocks noChangeAspect="1" noChangeArrowheads="1"/>
        </xdr:cNvPicPr>
      </xdr:nvPicPr>
      <xdr:blipFill>
        <a:blip r:embed="rId5" cstate="print"/>
        <a:srcRect/>
        <a:stretch>
          <a:fillRect/>
        </a:stretch>
      </xdr:blipFill>
      <xdr:spPr>
        <a:xfrm>
          <a:off x="13855065" y="18420715"/>
          <a:ext cx="725805" cy="1353185"/>
        </a:xfrm>
        <a:prstGeom prst="rect">
          <a:avLst/>
        </a:prstGeom>
        <a:noFill/>
      </xdr:spPr>
    </xdr:pic>
    <xdr:clientData/>
  </xdr:twoCellAnchor>
  <xdr:twoCellAnchor editAs="oneCell">
    <xdr:from>
      <xdr:col>13</xdr:col>
      <xdr:colOff>205859</xdr:colOff>
      <xdr:row>201</xdr:row>
      <xdr:rowOff>124653</xdr:rowOff>
    </xdr:from>
    <xdr:to>
      <xdr:col>13</xdr:col>
      <xdr:colOff>1271795</xdr:colOff>
      <xdr:row>204</xdr:row>
      <xdr:rowOff>124569</xdr:rowOff>
    </xdr:to>
    <xdr:pic>
      <xdr:nvPicPr>
        <xdr:cNvPr id="1030" name="Picture 6"/>
        <xdr:cNvPicPr>
          <a:picLocks noChangeAspect="1" noChangeArrowheads="1"/>
        </xdr:cNvPicPr>
      </xdr:nvPicPr>
      <xdr:blipFill>
        <a:blip r:embed="rId6" cstate="print"/>
        <a:srcRect/>
        <a:stretch>
          <a:fillRect/>
        </a:stretch>
      </xdr:blipFill>
      <xdr:spPr>
        <a:xfrm>
          <a:off x="13663930" y="38783260"/>
          <a:ext cx="1065530" cy="457200"/>
        </a:xfrm>
        <a:prstGeom prst="rect">
          <a:avLst/>
        </a:prstGeom>
        <a:noFill/>
      </xdr:spPr>
    </xdr:pic>
    <xdr:clientData/>
  </xdr:twoCellAnchor>
  <xdr:twoCellAnchor editAs="oneCell">
    <xdr:from>
      <xdr:col>13</xdr:col>
      <xdr:colOff>173107</xdr:colOff>
      <xdr:row>214</xdr:row>
      <xdr:rowOff>40008</xdr:rowOff>
    </xdr:from>
    <xdr:to>
      <xdr:col>13</xdr:col>
      <xdr:colOff>1220857</xdr:colOff>
      <xdr:row>217</xdr:row>
      <xdr:rowOff>18028</xdr:rowOff>
    </xdr:to>
    <xdr:pic>
      <xdr:nvPicPr>
        <xdr:cNvPr id="1032" name="Picture 8"/>
        <xdr:cNvPicPr>
          <a:picLocks noChangeAspect="1" noChangeArrowheads="1"/>
        </xdr:cNvPicPr>
      </xdr:nvPicPr>
      <xdr:blipFill>
        <a:blip r:embed="rId7" cstate="print"/>
        <a:srcRect/>
        <a:stretch>
          <a:fillRect/>
        </a:stretch>
      </xdr:blipFill>
      <xdr:spPr>
        <a:xfrm>
          <a:off x="13630910" y="40680005"/>
          <a:ext cx="1047750" cy="434975"/>
        </a:xfrm>
        <a:prstGeom prst="rect">
          <a:avLst/>
        </a:prstGeom>
        <a:noFill/>
      </xdr:spPr>
    </xdr:pic>
    <xdr:clientData/>
  </xdr:twoCellAnchor>
  <xdr:twoCellAnchor editAs="oneCell">
    <xdr:from>
      <xdr:col>13</xdr:col>
      <xdr:colOff>324074</xdr:colOff>
      <xdr:row>42</xdr:row>
      <xdr:rowOff>187187</xdr:rowOff>
    </xdr:from>
    <xdr:to>
      <xdr:col>13</xdr:col>
      <xdr:colOff>1222514</xdr:colOff>
      <xdr:row>46</xdr:row>
      <xdr:rowOff>2916</xdr:rowOff>
    </xdr:to>
    <xdr:pic>
      <xdr:nvPicPr>
        <xdr:cNvPr id="1036" name="Picture 12"/>
        <xdr:cNvPicPr>
          <a:picLocks noChangeAspect="1" noChangeArrowheads="1"/>
        </xdr:cNvPicPr>
      </xdr:nvPicPr>
      <xdr:blipFill>
        <a:blip r:embed="rId8" cstate="print"/>
        <a:srcRect/>
        <a:stretch>
          <a:fillRect/>
        </a:stretch>
      </xdr:blipFill>
      <xdr:spPr>
        <a:xfrm>
          <a:off x="13782040" y="8416925"/>
          <a:ext cx="898525" cy="838200"/>
        </a:xfrm>
        <a:prstGeom prst="rect">
          <a:avLst/>
        </a:prstGeom>
        <a:noFill/>
      </xdr:spPr>
    </xdr:pic>
    <xdr:clientData/>
  </xdr:twoCellAnchor>
  <xdr:twoCellAnchor editAs="oneCell">
    <xdr:from>
      <xdr:col>13</xdr:col>
      <xdr:colOff>241854</xdr:colOff>
      <xdr:row>58</xdr:row>
      <xdr:rowOff>109764</xdr:rowOff>
    </xdr:from>
    <xdr:to>
      <xdr:col>13</xdr:col>
      <xdr:colOff>1266313</xdr:colOff>
      <xdr:row>61</xdr:row>
      <xdr:rowOff>111648</xdr:rowOff>
    </xdr:to>
    <xdr:pic>
      <xdr:nvPicPr>
        <xdr:cNvPr id="1038" name="Picture 14"/>
        <xdr:cNvPicPr>
          <a:picLocks noChangeAspect="1" noChangeArrowheads="1"/>
        </xdr:cNvPicPr>
      </xdr:nvPicPr>
      <xdr:blipFill>
        <a:blip r:embed="rId9" cstate="print"/>
        <a:srcRect/>
        <a:stretch>
          <a:fillRect/>
        </a:stretch>
      </xdr:blipFill>
      <xdr:spPr>
        <a:xfrm>
          <a:off x="13699490" y="11882120"/>
          <a:ext cx="1024890" cy="617220"/>
        </a:xfrm>
        <a:prstGeom prst="rect">
          <a:avLst/>
        </a:prstGeom>
        <a:noFill/>
      </xdr:spPr>
    </xdr:pic>
    <xdr:clientData/>
  </xdr:twoCellAnchor>
  <xdr:twoCellAnchor editAs="oneCell">
    <xdr:from>
      <xdr:col>13</xdr:col>
      <xdr:colOff>353887</xdr:colOff>
      <xdr:row>9</xdr:row>
      <xdr:rowOff>27922</xdr:rowOff>
    </xdr:from>
    <xdr:to>
      <xdr:col>13</xdr:col>
      <xdr:colOff>1096392</xdr:colOff>
      <xdr:row>12</xdr:row>
      <xdr:rowOff>100385</xdr:rowOff>
    </xdr:to>
    <xdr:pic>
      <xdr:nvPicPr>
        <xdr:cNvPr id="5" name="Picture 2"/>
        <xdr:cNvPicPr>
          <a:picLocks noChangeAspect="1" noChangeArrowheads="1"/>
        </xdr:cNvPicPr>
      </xdr:nvPicPr>
      <xdr:blipFill>
        <a:blip r:embed="rId10" cstate="print"/>
        <a:srcRect/>
        <a:stretch>
          <a:fillRect/>
        </a:stretch>
      </xdr:blipFill>
      <xdr:spPr>
        <a:xfrm>
          <a:off x="13811885" y="1365885"/>
          <a:ext cx="742315" cy="688340"/>
        </a:xfrm>
        <a:prstGeom prst="rect">
          <a:avLst/>
        </a:prstGeom>
        <a:noFill/>
      </xdr:spPr>
    </xdr:pic>
    <xdr:clientData/>
  </xdr:twoCellAnchor>
  <xdr:twoCellAnchor editAs="oneCell">
    <xdr:from>
      <xdr:col>13</xdr:col>
      <xdr:colOff>98977</xdr:colOff>
      <xdr:row>16</xdr:row>
      <xdr:rowOff>71603</xdr:rowOff>
    </xdr:from>
    <xdr:to>
      <xdr:col>13</xdr:col>
      <xdr:colOff>1115070</xdr:colOff>
      <xdr:row>19</xdr:row>
      <xdr:rowOff>139729</xdr:rowOff>
    </xdr:to>
    <xdr:pic>
      <xdr:nvPicPr>
        <xdr:cNvPr id="11" name="Picture 4"/>
        <xdr:cNvPicPr>
          <a:picLocks noChangeAspect="1" noChangeArrowheads="1"/>
        </xdr:cNvPicPr>
      </xdr:nvPicPr>
      <xdr:blipFill>
        <a:blip r:embed="rId11" cstate="print"/>
        <a:srcRect/>
        <a:stretch>
          <a:fillRect/>
        </a:stretch>
      </xdr:blipFill>
      <xdr:spPr>
        <a:xfrm>
          <a:off x="13556615" y="2845435"/>
          <a:ext cx="1016635" cy="683895"/>
        </a:xfrm>
        <a:prstGeom prst="rect">
          <a:avLst/>
        </a:prstGeom>
        <a:noFill/>
      </xdr:spPr>
    </xdr:pic>
    <xdr:clientData/>
  </xdr:twoCellAnchor>
  <xdr:twoCellAnchor editAs="oneCell">
    <xdr:from>
      <xdr:col>13</xdr:col>
      <xdr:colOff>182543</xdr:colOff>
      <xdr:row>25</xdr:row>
      <xdr:rowOff>132522</xdr:rowOff>
    </xdr:from>
    <xdr:to>
      <xdr:col>13</xdr:col>
      <xdr:colOff>1205632</xdr:colOff>
      <xdr:row>30</xdr:row>
      <xdr:rowOff>153640</xdr:rowOff>
    </xdr:to>
    <xdr:pic>
      <xdr:nvPicPr>
        <xdr:cNvPr id="12" name="Picture 6"/>
        <xdr:cNvPicPr>
          <a:picLocks noChangeAspect="1" noChangeArrowheads="1"/>
        </xdr:cNvPicPr>
      </xdr:nvPicPr>
      <xdr:blipFill>
        <a:blip r:embed="rId12" cstate="print"/>
        <a:srcRect/>
        <a:stretch>
          <a:fillRect/>
        </a:stretch>
      </xdr:blipFill>
      <xdr:spPr>
        <a:xfrm>
          <a:off x="13640435" y="4752340"/>
          <a:ext cx="1022985" cy="1046480"/>
        </a:xfrm>
        <a:prstGeom prst="rect">
          <a:avLst/>
        </a:prstGeom>
        <a:noFill/>
      </xdr:spPr>
    </xdr:pic>
    <xdr:clientData/>
  </xdr:twoCellAnchor>
  <xdr:twoCellAnchor editAs="oneCell">
    <xdr:from>
      <xdr:col>13</xdr:col>
      <xdr:colOff>281195</xdr:colOff>
      <xdr:row>75</xdr:row>
      <xdr:rowOff>137491</xdr:rowOff>
    </xdr:from>
    <xdr:to>
      <xdr:col>13</xdr:col>
      <xdr:colOff>1488308</xdr:colOff>
      <xdr:row>81</xdr:row>
      <xdr:rowOff>99453</xdr:rowOff>
    </xdr:to>
    <xdr:pic>
      <xdr:nvPicPr>
        <xdr:cNvPr id="8" name="Picture 7"/>
        <xdr:cNvPicPr>
          <a:picLocks noChangeAspect="1"/>
        </xdr:cNvPicPr>
      </xdr:nvPicPr>
      <xdr:blipFill>
        <a:blip r:embed="rId13"/>
        <a:stretch>
          <a:fillRect/>
        </a:stretch>
      </xdr:blipFill>
      <xdr:spPr>
        <a:xfrm>
          <a:off x="13738860" y="15396845"/>
          <a:ext cx="1207135" cy="1139825"/>
        </a:xfrm>
        <a:prstGeom prst="rect">
          <a:avLst/>
        </a:prstGeom>
      </xdr:spPr>
    </xdr:pic>
    <xdr:clientData/>
  </xdr:twoCellAnchor>
  <xdr:twoCellAnchor editAs="oneCell">
    <xdr:from>
      <xdr:col>13</xdr:col>
      <xdr:colOff>378460</xdr:colOff>
      <xdr:row>244</xdr:row>
      <xdr:rowOff>102870</xdr:rowOff>
    </xdr:from>
    <xdr:to>
      <xdr:col>13</xdr:col>
      <xdr:colOff>1186180</xdr:colOff>
      <xdr:row>248</xdr:row>
      <xdr:rowOff>98425</xdr:rowOff>
    </xdr:to>
    <xdr:pic>
      <xdr:nvPicPr>
        <xdr:cNvPr id="9" name="Picture 8"/>
        <xdr:cNvPicPr>
          <a:picLocks noChangeAspect="1"/>
        </xdr:cNvPicPr>
      </xdr:nvPicPr>
      <xdr:blipFill>
        <a:blip r:embed="rId14"/>
        <a:stretch>
          <a:fillRect/>
        </a:stretch>
      </xdr:blipFill>
      <xdr:spPr>
        <a:xfrm>
          <a:off x="13836650" y="45352970"/>
          <a:ext cx="807720" cy="605155"/>
        </a:xfrm>
        <a:prstGeom prst="rect">
          <a:avLst/>
        </a:prstGeom>
      </xdr:spPr>
    </xdr:pic>
    <xdr:clientData/>
  </xdr:twoCellAnchor>
  <xdr:twoCellAnchor editAs="oneCell">
    <xdr:from>
      <xdr:col>14</xdr:col>
      <xdr:colOff>173934</xdr:colOff>
      <xdr:row>137</xdr:row>
      <xdr:rowOff>33132</xdr:rowOff>
    </xdr:from>
    <xdr:to>
      <xdr:col>15</xdr:col>
      <xdr:colOff>345322</xdr:colOff>
      <xdr:row>144</xdr:row>
      <xdr:rowOff>91553</xdr:rowOff>
    </xdr:to>
    <xdr:pic>
      <xdr:nvPicPr>
        <xdr:cNvPr id="25" name="Picture 24"/>
        <xdr:cNvPicPr>
          <a:picLocks noChangeAspect="1" noChangeArrowheads="1"/>
        </xdr:cNvPicPr>
      </xdr:nvPicPr>
      <xdr:blipFill>
        <a:blip r:embed="rId15" cstate="print">
          <a:extLst>
            <a:ext uri="{28A0092B-C50C-407E-A947-70E740481C1C}">
              <a14:useLocalDpi xmlns:a14="http://schemas.microsoft.com/office/drawing/2010/main" val="0"/>
            </a:ext>
          </a:extLst>
        </a:blip>
        <a:srcRect/>
        <a:stretch>
          <a:fillRect/>
        </a:stretch>
      </xdr:blipFill>
      <xdr:spPr>
        <a:xfrm>
          <a:off x="15155545" y="27688540"/>
          <a:ext cx="781050" cy="1125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322580</xdr:colOff>
      <xdr:row>143</xdr:row>
      <xdr:rowOff>151765</xdr:rowOff>
    </xdr:from>
    <xdr:to>
      <xdr:col>13</xdr:col>
      <xdr:colOff>1027487</xdr:colOff>
      <xdr:row>147</xdr:row>
      <xdr:rowOff>86186</xdr:rowOff>
    </xdr:to>
    <xdr:pic>
      <xdr:nvPicPr>
        <xdr:cNvPr id="26" name="Picture 25"/>
        <xdr:cNvPicPr>
          <a:picLocks noChangeAspect="1" noChangeArrowheads="1"/>
        </xdr:cNvPicPr>
      </xdr:nvPicPr>
      <xdr:blipFill>
        <a:blip r:embed="rId16" cstate="print">
          <a:extLst>
            <a:ext uri="{28A0092B-C50C-407E-A947-70E740481C1C}">
              <a14:useLocalDpi xmlns:a14="http://schemas.microsoft.com/office/drawing/2010/main" val="0"/>
            </a:ext>
          </a:extLst>
        </a:blip>
        <a:srcRect/>
        <a:stretch>
          <a:fillRect/>
        </a:stretch>
      </xdr:blipFill>
      <xdr:spPr>
        <a:xfrm>
          <a:off x="13780770" y="28721685"/>
          <a:ext cx="704850" cy="543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289889</xdr:colOff>
      <xdr:row>148</xdr:row>
      <xdr:rowOff>32368</xdr:rowOff>
    </xdr:from>
    <xdr:to>
      <xdr:col>13</xdr:col>
      <xdr:colOff>1043608</xdr:colOff>
      <xdr:row>154</xdr:row>
      <xdr:rowOff>87688</xdr:rowOff>
    </xdr:to>
    <xdr:pic>
      <xdr:nvPicPr>
        <xdr:cNvPr id="27" name="Picture 26"/>
        <xdr:cNvPicPr>
          <a:picLocks noChangeAspect="1" noChangeArrowheads="1"/>
        </xdr:cNvPicPr>
      </xdr:nvPicPr>
      <xdr:blipFill>
        <a:blip r:embed="rId17" cstate="print">
          <a:extLst>
            <a:ext uri="{28A0092B-C50C-407E-A947-70E740481C1C}">
              <a14:useLocalDpi xmlns:a14="http://schemas.microsoft.com/office/drawing/2010/main" val="0"/>
            </a:ext>
          </a:extLst>
        </a:blip>
        <a:srcRect/>
        <a:stretch>
          <a:fillRect/>
        </a:stretch>
      </xdr:blipFill>
      <xdr:spPr>
        <a:xfrm>
          <a:off x="13747750" y="29363670"/>
          <a:ext cx="753745" cy="970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314741</xdr:colOff>
      <xdr:row>139</xdr:row>
      <xdr:rowOff>82826</xdr:rowOff>
    </xdr:from>
    <xdr:to>
      <xdr:col>13</xdr:col>
      <xdr:colOff>1139387</xdr:colOff>
      <xdr:row>143</xdr:row>
      <xdr:rowOff>38847</xdr:rowOff>
    </xdr:to>
    <xdr:pic>
      <xdr:nvPicPr>
        <xdr:cNvPr id="28" name="Picture 27"/>
        <xdr:cNvPicPr>
          <a:picLocks noChangeAspect="1" noChangeArrowheads="1"/>
        </xdr:cNvPicPr>
      </xdr:nvPicPr>
      <xdr:blipFill>
        <a:blip r:embed="rId18" cstate="print">
          <a:extLst>
            <a:ext uri="{28A0092B-C50C-407E-A947-70E740481C1C}">
              <a14:useLocalDpi xmlns:a14="http://schemas.microsoft.com/office/drawing/2010/main" val="0"/>
            </a:ext>
          </a:extLst>
        </a:blip>
        <a:srcRect/>
        <a:stretch>
          <a:fillRect/>
        </a:stretch>
      </xdr:blipFill>
      <xdr:spPr>
        <a:xfrm>
          <a:off x="13772515" y="28042870"/>
          <a:ext cx="824865" cy="5657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398145</xdr:colOff>
      <xdr:row>35</xdr:row>
      <xdr:rowOff>3810</xdr:rowOff>
    </xdr:from>
    <xdr:to>
      <xdr:col>9</xdr:col>
      <xdr:colOff>1223645</xdr:colOff>
      <xdr:row>40</xdr:row>
      <xdr:rowOff>123825</xdr:rowOff>
    </xdr:to>
    <xdr:pic>
      <xdr:nvPicPr>
        <xdr:cNvPr id="3" name="Picture 2"/>
        <xdr:cNvPicPr>
          <a:picLocks noChangeAspect="1"/>
        </xdr:cNvPicPr>
      </xdr:nvPicPr>
      <xdr:blipFill>
        <a:blip r:embed="rId1"/>
        <a:stretch>
          <a:fillRect/>
        </a:stretch>
      </xdr:blipFill>
      <xdr:spPr>
        <a:xfrm>
          <a:off x="11388725" y="6087110"/>
          <a:ext cx="825500" cy="834390"/>
        </a:xfrm>
        <a:prstGeom prst="rect">
          <a:avLst/>
        </a:prstGeom>
        <a:noFill/>
        <a:ln w="9525">
          <a:noFill/>
        </a:ln>
      </xdr:spPr>
    </xdr:pic>
    <xdr:clientData/>
  </xdr:twoCellAnchor>
  <xdr:twoCellAnchor editAs="oneCell">
    <xdr:from>
      <xdr:col>9</xdr:col>
      <xdr:colOff>133350</xdr:colOff>
      <xdr:row>9</xdr:row>
      <xdr:rowOff>102235</xdr:rowOff>
    </xdr:from>
    <xdr:to>
      <xdr:col>9</xdr:col>
      <xdr:colOff>828040</xdr:colOff>
      <xdr:row>13</xdr:row>
      <xdr:rowOff>161290</xdr:rowOff>
    </xdr:to>
    <xdr:pic>
      <xdr:nvPicPr>
        <xdr:cNvPr id="4" name="Picture 3"/>
        <xdr:cNvPicPr>
          <a:picLocks noChangeAspect="1"/>
        </xdr:cNvPicPr>
      </xdr:nvPicPr>
      <xdr:blipFill>
        <a:blip r:embed="rId2"/>
        <a:stretch>
          <a:fillRect/>
        </a:stretch>
      </xdr:blipFill>
      <xdr:spPr>
        <a:xfrm>
          <a:off x="11123930" y="1407160"/>
          <a:ext cx="694690" cy="1011555"/>
        </a:xfrm>
        <a:prstGeom prst="rect">
          <a:avLst/>
        </a:prstGeom>
        <a:noFill/>
        <a:ln w="9525">
          <a:noFill/>
        </a:ln>
      </xdr:spPr>
    </xdr:pic>
    <xdr:clientData/>
  </xdr:twoCellAnchor>
  <xdr:twoCellAnchor editAs="oneCell">
    <xdr:from>
      <xdr:col>9</xdr:col>
      <xdr:colOff>168275</xdr:colOff>
      <xdr:row>27</xdr:row>
      <xdr:rowOff>71755</xdr:rowOff>
    </xdr:from>
    <xdr:to>
      <xdr:col>9</xdr:col>
      <xdr:colOff>1722755</xdr:colOff>
      <xdr:row>34</xdr:row>
      <xdr:rowOff>25400</xdr:rowOff>
    </xdr:to>
    <xdr:pic>
      <xdr:nvPicPr>
        <xdr:cNvPr id="5" name="Picture 4"/>
        <xdr:cNvPicPr>
          <a:picLocks noChangeAspect="1"/>
        </xdr:cNvPicPr>
      </xdr:nvPicPr>
      <xdr:blipFill>
        <a:blip r:embed="rId3"/>
        <a:stretch>
          <a:fillRect/>
        </a:stretch>
      </xdr:blipFill>
      <xdr:spPr>
        <a:xfrm>
          <a:off x="11158855" y="5012055"/>
          <a:ext cx="1554480" cy="953770"/>
        </a:xfrm>
        <a:prstGeom prst="rect">
          <a:avLst/>
        </a:prstGeom>
        <a:noFill/>
        <a:ln w="9525">
          <a:noFill/>
        </a:ln>
      </xdr:spPr>
    </xdr:pic>
    <xdr:clientData/>
  </xdr:twoCellAnchor>
  <xdr:twoCellAnchor editAs="oneCell">
    <xdr:from>
      <xdr:col>9</xdr:col>
      <xdr:colOff>321945</xdr:colOff>
      <xdr:row>14</xdr:row>
      <xdr:rowOff>79375</xdr:rowOff>
    </xdr:from>
    <xdr:to>
      <xdr:col>9</xdr:col>
      <xdr:colOff>1195705</xdr:colOff>
      <xdr:row>17</xdr:row>
      <xdr:rowOff>260985</xdr:rowOff>
    </xdr:to>
    <xdr:pic>
      <xdr:nvPicPr>
        <xdr:cNvPr id="6" name="Picture 5"/>
        <xdr:cNvPicPr>
          <a:picLocks noChangeAspect="1"/>
        </xdr:cNvPicPr>
      </xdr:nvPicPr>
      <xdr:blipFill>
        <a:blip r:embed="rId4"/>
        <a:stretch>
          <a:fillRect/>
        </a:stretch>
      </xdr:blipFill>
      <xdr:spPr>
        <a:xfrm>
          <a:off x="11312525" y="2616200"/>
          <a:ext cx="873760" cy="981710"/>
        </a:xfrm>
        <a:prstGeom prst="rect">
          <a:avLst/>
        </a:prstGeom>
        <a:noFill/>
        <a:ln w="9525">
          <a:noFill/>
        </a:ln>
      </xdr:spPr>
    </xdr:pic>
    <xdr:clientData/>
  </xdr:twoCellAnchor>
  <xdr:twoCellAnchor editAs="oneCell">
    <xdr:from>
      <xdr:col>9</xdr:col>
      <xdr:colOff>903605</xdr:colOff>
      <xdr:row>9</xdr:row>
      <xdr:rowOff>47625</xdr:rowOff>
    </xdr:from>
    <xdr:to>
      <xdr:col>9</xdr:col>
      <xdr:colOff>1631950</xdr:colOff>
      <xdr:row>13</xdr:row>
      <xdr:rowOff>133350</xdr:rowOff>
    </xdr:to>
    <xdr:pic>
      <xdr:nvPicPr>
        <xdr:cNvPr id="7" name="Picture 6"/>
        <xdr:cNvPicPr>
          <a:picLocks noChangeAspect="1"/>
        </xdr:cNvPicPr>
      </xdr:nvPicPr>
      <xdr:blipFill>
        <a:blip r:embed="rId5"/>
        <a:stretch>
          <a:fillRect/>
        </a:stretch>
      </xdr:blipFill>
      <xdr:spPr>
        <a:xfrm>
          <a:off x="11894185" y="1352550"/>
          <a:ext cx="728345" cy="1038225"/>
        </a:xfrm>
        <a:prstGeom prst="rect">
          <a:avLst/>
        </a:prstGeom>
        <a:noFill/>
        <a:ln w="9525">
          <a:noFill/>
        </a:ln>
      </xdr:spPr>
    </xdr:pic>
    <xdr:clientData/>
  </xdr:twoCellAnchor>
  <xdr:twoCellAnchor editAs="oneCell">
    <xdr:from>
      <xdr:col>9</xdr:col>
      <xdr:colOff>287020</xdr:colOff>
      <xdr:row>18</xdr:row>
      <xdr:rowOff>97790</xdr:rowOff>
    </xdr:from>
    <xdr:to>
      <xdr:col>9</xdr:col>
      <xdr:colOff>1356360</xdr:colOff>
      <xdr:row>26</xdr:row>
      <xdr:rowOff>108585</xdr:rowOff>
    </xdr:to>
    <xdr:pic>
      <xdr:nvPicPr>
        <xdr:cNvPr id="8" name="Picture 7"/>
        <xdr:cNvPicPr>
          <a:picLocks noChangeAspect="1"/>
        </xdr:cNvPicPr>
      </xdr:nvPicPr>
      <xdr:blipFill>
        <a:blip r:embed="rId6"/>
        <a:stretch>
          <a:fillRect/>
        </a:stretch>
      </xdr:blipFill>
      <xdr:spPr>
        <a:xfrm>
          <a:off x="11277600" y="3752215"/>
          <a:ext cx="1069340" cy="1153795"/>
        </a:xfrm>
        <a:prstGeom prst="rect">
          <a:avLst/>
        </a:prstGeom>
        <a:noFill/>
        <a:ln w="9525">
          <a:noFill/>
        </a:ln>
      </xdr:spPr>
    </xdr:pic>
    <xdr:clientData/>
  </xdr:twoCellAnchor>
  <xdr:twoCellAnchor>
    <xdr:from>
      <xdr:col>4</xdr:col>
      <xdr:colOff>98425</xdr:colOff>
      <xdr:row>82</xdr:row>
      <xdr:rowOff>46990</xdr:rowOff>
    </xdr:from>
    <xdr:to>
      <xdr:col>4</xdr:col>
      <xdr:colOff>770255</xdr:colOff>
      <xdr:row>85</xdr:row>
      <xdr:rowOff>27305</xdr:rowOff>
    </xdr:to>
    <xdr:pic>
      <xdr:nvPicPr>
        <xdr:cNvPr id="9" name="Picture 3" descr="Reach-In Refrigerator &amp; Freezer Shelves at WebstaurantStore"/>
        <xdr:cNvPicPr/>
      </xdr:nvPicPr>
      <xdr:blipFill>
        <a:blip r:embed="rId7"/>
        <a:srcRect/>
        <a:stretch>
          <a:fillRect/>
        </a:stretch>
      </xdr:blipFill>
      <xdr:spPr>
        <a:xfrm>
          <a:off x="6295390" y="14045565"/>
          <a:ext cx="671830" cy="408940"/>
        </a:xfrm>
        <a:prstGeom prst="rect">
          <a:avLst/>
        </a:prstGeom>
        <a:noFill/>
        <a:ln>
          <a:noFill/>
        </a:ln>
        <a:effectLst/>
      </xdr:spPr>
    </xdr:pic>
    <xdr:clientData/>
  </xdr:twoCellAnchor>
  <xdr:twoCellAnchor>
    <xdr:from>
      <xdr:col>4</xdr:col>
      <xdr:colOff>312420</xdr:colOff>
      <xdr:row>106</xdr:row>
      <xdr:rowOff>3175</xdr:rowOff>
    </xdr:from>
    <xdr:to>
      <xdr:col>4</xdr:col>
      <xdr:colOff>923290</xdr:colOff>
      <xdr:row>111</xdr:row>
      <xdr:rowOff>140970</xdr:rowOff>
    </xdr:to>
    <xdr:pic>
      <xdr:nvPicPr>
        <xdr:cNvPr id="10" name="Picture 9" descr="CPW-0511E11A SANDEN SHOWCASE CHILLER DOOR RUBBER DOOR GASKET FRIDGE &amp;  FREEZER SPARE PARTS Johor Bahru ("/>
        <xdr:cNvPicPr/>
      </xdr:nvPicPr>
      <xdr:blipFill>
        <a:blip r:embed="rId8"/>
        <a:srcRect l="19401" t="7276" r="19888" b="14817"/>
        <a:stretch>
          <a:fillRect/>
        </a:stretch>
      </xdr:blipFill>
      <xdr:spPr>
        <a:xfrm>
          <a:off x="6509385" y="17430750"/>
          <a:ext cx="610870" cy="852170"/>
        </a:xfrm>
        <a:prstGeom prst="rect">
          <a:avLst/>
        </a:prstGeom>
        <a:noFill/>
        <a:ln w="9525" cap="flat" cmpd="sng">
          <a:noFill/>
          <a:prstDash val="solid"/>
          <a:miter/>
        </a:ln>
        <a:effectLst/>
      </xdr:spPr>
    </xdr:pic>
    <xdr:clientData/>
  </xdr:twoCellAnchor>
  <xdr:twoCellAnchor>
    <xdr:from>
      <xdr:col>4</xdr:col>
      <xdr:colOff>48260</xdr:colOff>
      <xdr:row>52</xdr:row>
      <xdr:rowOff>75565</xdr:rowOff>
    </xdr:from>
    <xdr:to>
      <xdr:col>4</xdr:col>
      <xdr:colOff>1005840</xdr:colOff>
      <xdr:row>52</xdr:row>
      <xdr:rowOff>631825</xdr:rowOff>
    </xdr:to>
    <xdr:pic>
      <xdr:nvPicPr>
        <xdr:cNvPr id="11" name="Picture 7" descr=" "/>
        <xdr:cNvPicPr/>
      </xdr:nvPicPr>
      <xdr:blipFill>
        <a:blip r:embed="rId9"/>
        <a:srcRect/>
        <a:stretch>
          <a:fillRect/>
        </a:stretch>
      </xdr:blipFill>
      <xdr:spPr>
        <a:xfrm>
          <a:off x="6245225" y="8587740"/>
          <a:ext cx="957580" cy="267335"/>
        </a:xfrm>
        <a:prstGeom prst="rect">
          <a:avLst/>
        </a:prstGeom>
        <a:noFill/>
        <a:ln w="9525" cap="flat" cmpd="sng">
          <a:noFill/>
          <a:prstDash val="solid"/>
          <a:miter/>
        </a:ln>
        <a:effectLst/>
      </xdr:spPr>
    </xdr:pic>
    <xdr:clientData/>
  </xdr:twoCellAnchor>
  <xdr:twoCellAnchor editAs="oneCell">
    <xdr:from>
      <xdr:col>4</xdr:col>
      <xdr:colOff>238125</xdr:colOff>
      <xdr:row>149</xdr:row>
      <xdr:rowOff>24130</xdr:rowOff>
    </xdr:from>
    <xdr:to>
      <xdr:col>4</xdr:col>
      <xdr:colOff>758190</xdr:colOff>
      <xdr:row>152</xdr:row>
      <xdr:rowOff>74295</xdr:rowOff>
    </xdr:to>
    <xdr:pic>
      <xdr:nvPicPr>
        <xdr:cNvPr id="12" name="Picture 11"/>
        <xdr:cNvPicPr>
          <a:picLocks noChangeAspect="1"/>
        </xdr:cNvPicPr>
      </xdr:nvPicPr>
      <xdr:blipFill>
        <a:blip r:embed="rId10"/>
        <a:stretch>
          <a:fillRect/>
        </a:stretch>
      </xdr:blipFill>
      <xdr:spPr>
        <a:xfrm>
          <a:off x="6435090" y="26198830"/>
          <a:ext cx="520065" cy="478790"/>
        </a:xfrm>
        <a:prstGeom prst="rect">
          <a:avLst/>
        </a:prstGeom>
        <a:noFill/>
        <a:ln w="9525">
          <a:noFill/>
        </a:ln>
      </xdr:spPr>
    </xdr:pic>
    <xdr:clientData/>
  </xdr:twoCellAnchor>
  <xdr:twoCellAnchor editAs="oneCell">
    <xdr:from>
      <xdr:col>4</xdr:col>
      <xdr:colOff>46037</xdr:colOff>
      <xdr:row>134</xdr:row>
      <xdr:rowOff>115252</xdr:rowOff>
    </xdr:from>
    <xdr:to>
      <xdr:col>4</xdr:col>
      <xdr:colOff>945197</xdr:colOff>
      <xdr:row>135</xdr:row>
      <xdr:rowOff>190817</xdr:rowOff>
    </xdr:to>
    <xdr:pic>
      <xdr:nvPicPr>
        <xdr:cNvPr id="13" name="Picture 12"/>
        <xdr:cNvPicPr>
          <a:picLocks noChangeAspect="1"/>
        </xdr:cNvPicPr>
      </xdr:nvPicPr>
      <xdr:blipFill>
        <a:blip r:embed="rId11"/>
        <a:stretch>
          <a:fillRect/>
        </a:stretch>
      </xdr:blipFill>
      <xdr:spPr>
        <a:xfrm rot="5400000">
          <a:off x="6450965" y="22994620"/>
          <a:ext cx="481965" cy="899160"/>
        </a:xfrm>
        <a:prstGeom prst="rect">
          <a:avLst/>
        </a:prstGeom>
        <a:noFill/>
        <a:ln w="9525">
          <a:noFill/>
        </a:ln>
      </xdr:spPr>
    </xdr:pic>
    <xdr:clientData/>
  </xdr:twoCellAnchor>
  <xdr:twoCellAnchor editAs="oneCell">
    <xdr:from>
      <xdr:col>4</xdr:col>
      <xdr:colOff>204787</xdr:colOff>
      <xdr:row>138</xdr:row>
      <xdr:rowOff>65087</xdr:rowOff>
    </xdr:from>
    <xdr:to>
      <xdr:col>4</xdr:col>
      <xdr:colOff>983297</xdr:colOff>
      <xdr:row>143</xdr:row>
      <xdr:rowOff>67627</xdr:rowOff>
    </xdr:to>
    <xdr:pic>
      <xdr:nvPicPr>
        <xdr:cNvPr id="14" name="Picture 13"/>
        <xdr:cNvPicPr>
          <a:picLocks noChangeAspect="1"/>
        </xdr:cNvPicPr>
      </xdr:nvPicPr>
      <xdr:blipFill>
        <a:blip r:embed="rId12"/>
        <a:stretch>
          <a:fillRect/>
        </a:stretch>
      </xdr:blipFill>
      <xdr:spPr>
        <a:xfrm rot="5400000">
          <a:off x="6431915" y="24636730"/>
          <a:ext cx="716915" cy="778510"/>
        </a:xfrm>
        <a:prstGeom prst="rect">
          <a:avLst/>
        </a:prstGeom>
        <a:noFill/>
        <a:ln w="9525">
          <a:noFill/>
        </a:ln>
      </xdr:spPr>
    </xdr:pic>
    <xdr:clientData/>
  </xdr:twoCellAnchor>
  <xdr:twoCellAnchor editAs="oneCell">
    <xdr:from>
      <xdr:col>4</xdr:col>
      <xdr:colOff>164465</xdr:colOff>
      <xdr:row>135</xdr:row>
      <xdr:rowOff>369570</xdr:rowOff>
    </xdr:from>
    <xdr:to>
      <xdr:col>4</xdr:col>
      <xdr:colOff>844550</xdr:colOff>
      <xdr:row>137</xdr:row>
      <xdr:rowOff>0</xdr:rowOff>
    </xdr:to>
    <xdr:pic>
      <xdr:nvPicPr>
        <xdr:cNvPr id="15" name="Picture 14"/>
        <xdr:cNvPicPr>
          <a:picLocks noChangeAspect="1"/>
        </xdr:cNvPicPr>
      </xdr:nvPicPr>
      <xdr:blipFill>
        <a:blip r:embed="rId13"/>
        <a:stretch>
          <a:fillRect/>
        </a:stretch>
      </xdr:blipFill>
      <xdr:spPr>
        <a:xfrm>
          <a:off x="6361430" y="23864570"/>
          <a:ext cx="680085" cy="595630"/>
        </a:xfrm>
        <a:prstGeom prst="rect">
          <a:avLst/>
        </a:prstGeom>
        <a:noFill/>
        <a:ln w="9525">
          <a:noFill/>
        </a:ln>
      </xdr:spPr>
    </xdr:pic>
    <xdr:clientData/>
  </xdr:twoCellAnchor>
  <xdr:oneCellAnchor>
    <xdr:from>
      <xdr:col>4</xdr:col>
      <xdr:colOff>260985</xdr:colOff>
      <xdr:row>195</xdr:row>
      <xdr:rowOff>40640</xdr:rowOff>
    </xdr:from>
    <xdr:ext cx="493395" cy="404495"/>
    <xdr:pic>
      <xdr:nvPicPr>
        <xdr:cNvPr id="16" name="image88.jpg"/>
        <xdr:cNvPicPr preferRelativeResize="0"/>
      </xdr:nvPicPr>
      <xdr:blipFill>
        <a:blip r:embed="rId14" cstate="print"/>
        <a:stretch>
          <a:fillRect/>
        </a:stretch>
      </xdr:blipFill>
      <xdr:spPr>
        <a:xfrm>
          <a:off x="6457950" y="34997390"/>
          <a:ext cx="493395" cy="404495"/>
        </a:xfrm>
        <a:prstGeom prst="rect">
          <a:avLst/>
        </a:prstGeom>
        <a:noFill/>
      </xdr:spPr>
    </xdr:pic>
    <xdr:clientData fLocksWithSheet="0"/>
  </xdr:oneCellAnchor>
  <xdr:oneCellAnchor>
    <xdr:from>
      <xdr:col>4</xdr:col>
      <xdr:colOff>260985</xdr:colOff>
      <xdr:row>198</xdr:row>
      <xdr:rowOff>177800</xdr:rowOff>
    </xdr:from>
    <xdr:ext cx="549910" cy="427990"/>
    <xdr:pic>
      <xdr:nvPicPr>
        <xdr:cNvPr id="17" name="image66.jpg"/>
        <xdr:cNvPicPr preferRelativeResize="0"/>
      </xdr:nvPicPr>
      <xdr:blipFill>
        <a:blip r:embed="rId15" cstate="print"/>
        <a:stretch>
          <a:fillRect/>
        </a:stretch>
      </xdr:blipFill>
      <xdr:spPr>
        <a:xfrm>
          <a:off x="6457950" y="36506150"/>
          <a:ext cx="549910" cy="427990"/>
        </a:xfrm>
        <a:prstGeom prst="rect">
          <a:avLst/>
        </a:prstGeom>
        <a:noFill/>
      </xdr:spPr>
    </xdr:pic>
    <xdr:clientData fLocksWithSheet="0"/>
  </xdr:oneCellAnchor>
  <xdr:oneCellAnchor>
    <xdr:from>
      <xdr:col>4</xdr:col>
      <xdr:colOff>47625</xdr:colOff>
      <xdr:row>207</xdr:row>
      <xdr:rowOff>66675</xdr:rowOff>
    </xdr:from>
    <xdr:ext cx="647700" cy="523875"/>
    <xdr:pic>
      <xdr:nvPicPr>
        <xdr:cNvPr id="18" name="image71.jpg"/>
        <xdr:cNvPicPr preferRelativeResize="0"/>
      </xdr:nvPicPr>
      <xdr:blipFill>
        <a:blip r:embed="rId16" cstate="print"/>
        <a:stretch>
          <a:fillRect/>
        </a:stretch>
      </xdr:blipFill>
      <xdr:spPr>
        <a:xfrm>
          <a:off x="6244590" y="40865425"/>
          <a:ext cx="647700" cy="523875"/>
        </a:xfrm>
        <a:prstGeom prst="rect">
          <a:avLst/>
        </a:prstGeom>
        <a:noFill/>
      </xdr:spPr>
    </xdr:pic>
    <xdr:clientData fLocksWithSheet="0"/>
  </xdr:oneCellAnchor>
  <xdr:oneCellAnchor>
    <xdr:from>
      <xdr:col>4</xdr:col>
      <xdr:colOff>34925</xdr:colOff>
      <xdr:row>160</xdr:row>
      <xdr:rowOff>86360</xdr:rowOff>
    </xdr:from>
    <xdr:ext cx="962025" cy="409575"/>
    <xdr:pic>
      <xdr:nvPicPr>
        <xdr:cNvPr id="19" name="image69.png" title="Image"/>
        <xdr:cNvPicPr preferRelativeResize="0"/>
      </xdr:nvPicPr>
      <xdr:blipFill>
        <a:blip r:embed="rId17" cstate="print"/>
        <a:stretch>
          <a:fillRect/>
        </a:stretch>
      </xdr:blipFill>
      <xdr:spPr>
        <a:xfrm>
          <a:off x="6231890" y="27832685"/>
          <a:ext cx="962025" cy="409575"/>
        </a:xfrm>
        <a:prstGeom prst="rect">
          <a:avLst/>
        </a:prstGeom>
        <a:noFill/>
      </xdr:spPr>
    </xdr:pic>
    <xdr:clientData fLocksWithSheet="0"/>
  </xdr:oneCellAnchor>
  <xdr:oneCellAnchor>
    <xdr:from>
      <xdr:col>4</xdr:col>
      <xdr:colOff>191135</xdr:colOff>
      <xdr:row>201</xdr:row>
      <xdr:rowOff>278765</xdr:rowOff>
    </xdr:from>
    <xdr:ext cx="608965" cy="451485"/>
    <xdr:pic>
      <xdr:nvPicPr>
        <xdr:cNvPr id="20" name="image84.png" title="Image"/>
        <xdr:cNvPicPr preferRelativeResize="0"/>
      </xdr:nvPicPr>
      <xdr:blipFill>
        <a:blip r:embed="rId18" cstate="print"/>
        <a:stretch>
          <a:fillRect/>
        </a:stretch>
      </xdr:blipFill>
      <xdr:spPr>
        <a:xfrm>
          <a:off x="6388100" y="37978715"/>
          <a:ext cx="608965" cy="451485"/>
        </a:xfrm>
        <a:prstGeom prst="rect">
          <a:avLst/>
        </a:prstGeom>
        <a:noFill/>
      </xdr:spPr>
    </xdr:pic>
    <xdr:clientData fLocksWithSheet="0"/>
  </xdr:oneCellAnchor>
  <xdr:oneCellAnchor>
    <xdr:from>
      <xdr:col>4</xdr:col>
      <xdr:colOff>256540</xdr:colOff>
      <xdr:row>188</xdr:row>
      <xdr:rowOff>55245</xdr:rowOff>
    </xdr:from>
    <xdr:ext cx="421640" cy="390525"/>
    <xdr:pic>
      <xdr:nvPicPr>
        <xdr:cNvPr id="21" name="image89.png"/>
        <xdr:cNvPicPr preferRelativeResize="0"/>
      </xdr:nvPicPr>
      <xdr:blipFill>
        <a:blip r:embed="rId19" cstate="print"/>
        <a:stretch>
          <a:fillRect/>
        </a:stretch>
      </xdr:blipFill>
      <xdr:spPr>
        <a:xfrm>
          <a:off x="6453505" y="31811595"/>
          <a:ext cx="421640" cy="390525"/>
        </a:xfrm>
        <a:prstGeom prst="rect">
          <a:avLst/>
        </a:prstGeom>
        <a:noFill/>
      </xdr:spPr>
    </xdr:pic>
    <xdr:clientData fLocksWithSheet="0"/>
  </xdr:oneCellAnchor>
  <xdr:oneCellAnchor>
    <xdr:from>
      <xdr:col>4</xdr:col>
      <xdr:colOff>214630</xdr:colOff>
      <xdr:row>189</xdr:row>
      <xdr:rowOff>22225</xdr:rowOff>
    </xdr:from>
    <xdr:ext cx="410845" cy="443230"/>
    <xdr:pic>
      <xdr:nvPicPr>
        <xdr:cNvPr id="22" name="image85.png"/>
        <xdr:cNvPicPr preferRelativeResize="0"/>
      </xdr:nvPicPr>
      <xdr:blipFill>
        <a:blip r:embed="rId20" cstate="print"/>
        <a:stretch>
          <a:fillRect/>
        </a:stretch>
      </xdr:blipFill>
      <xdr:spPr>
        <a:xfrm>
          <a:off x="6411595" y="32235775"/>
          <a:ext cx="410845" cy="443230"/>
        </a:xfrm>
        <a:prstGeom prst="rect">
          <a:avLst/>
        </a:prstGeom>
        <a:noFill/>
      </xdr:spPr>
    </xdr:pic>
    <xdr:clientData fLocksWithSheet="0"/>
  </xdr:oneCellAnchor>
  <xdr:oneCellAnchor>
    <xdr:from>
      <xdr:col>4</xdr:col>
      <xdr:colOff>233045</xdr:colOff>
      <xdr:row>190</xdr:row>
      <xdr:rowOff>29210</xdr:rowOff>
    </xdr:from>
    <xdr:ext cx="539115" cy="412750"/>
    <xdr:pic>
      <xdr:nvPicPr>
        <xdr:cNvPr id="23" name="image93.jpg"/>
        <xdr:cNvPicPr preferRelativeResize="0"/>
      </xdr:nvPicPr>
      <xdr:blipFill>
        <a:blip r:embed="rId21" cstate="print"/>
        <a:stretch>
          <a:fillRect/>
        </a:stretch>
      </xdr:blipFill>
      <xdr:spPr>
        <a:xfrm>
          <a:off x="6430010" y="32699960"/>
          <a:ext cx="539115" cy="412750"/>
        </a:xfrm>
        <a:prstGeom prst="rect">
          <a:avLst/>
        </a:prstGeom>
        <a:noFill/>
      </xdr:spPr>
    </xdr:pic>
    <xdr:clientData fLocksWithSheet="0"/>
  </xdr:oneCellAnchor>
  <xdr:oneCellAnchor>
    <xdr:from>
      <xdr:col>4</xdr:col>
      <xdr:colOff>231775</xdr:colOff>
      <xdr:row>191</xdr:row>
      <xdr:rowOff>53975</xdr:rowOff>
    </xdr:from>
    <xdr:ext cx="471170" cy="368935"/>
    <xdr:pic>
      <xdr:nvPicPr>
        <xdr:cNvPr id="24" name="image91.png"/>
        <xdr:cNvPicPr preferRelativeResize="0"/>
      </xdr:nvPicPr>
      <xdr:blipFill>
        <a:blip r:embed="rId22" cstate="print"/>
        <a:stretch>
          <a:fillRect/>
        </a:stretch>
      </xdr:blipFill>
      <xdr:spPr>
        <a:xfrm>
          <a:off x="6428740" y="33181925"/>
          <a:ext cx="471170" cy="368935"/>
        </a:xfrm>
        <a:prstGeom prst="rect">
          <a:avLst/>
        </a:prstGeom>
        <a:noFill/>
      </xdr:spPr>
    </xdr:pic>
    <xdr:clientData fLocksWithSheet="0"/>
  </xdr:oneCellAnchor>
  <xdr:oneCellAnchor>
    <xdr:from>
      <xdr:col>4</xdr:col>
      <xdr:colOff>264160</xdr:colOff>
      <xdr:row>192</xdr:row>
      <xdr:rowOff>106045</xdr:rowOff>
    </xdr:from>
    <xdr:ext cx="413385" cy="309880"/>
    <xdr:pic>
      <xdr:nvPicPr>
        <xdr:cNvPr id="25" name="image72.jpg"/>
        <xdr:cNvPicPr preferRelativeResize="0"/>
      </xdr:nvPicPr>
      <xdr:blipFill>
        <a:blip r:embed="rId23" cstate="print"/>
        <a:stretch>
          <a:fillRect/>
        </a:stretch>
      </xdr:blipFill>
      <xdr:spPr>
        <a:xfrm>
          <a:off x="6461125" y="33691195"/>
          <a:ext cx="413385" cy="309880"/>
        </a:xfrm>
        <a:prstGeom prst="rect">
          <a:avLst/>
        </a:prstGeom>
        <a:noFill/>
      </xdr:spPr>
    </xdr:pic>
    <xdr:clientData fLocksWithSheet="0"/>
  </xdr:oneCellAnchor>
  <xdr:oneCellAnchor>
    <xdr:from>
      <xdr:col>4</xdr:col>
      <xdr:colOff>165100</xdr:colOff>
      <xdr:row>193</xdr:row>
      <xdr:rowOff>76835</xdr:rowOff>
    </xdr:from>
    <xdr:ext cx="755650" cy="335915"/>
    <xdr:pic>
      <xdr:nvPicPr>
        <xdr:cNvPr id="26" name="image82.jpg"/>
        <xdr:cNvPicPr preferRelativeResize="0"/>
      </xdr:nvPicPr>
      <xdr:blipFill>
        <a:blip r:embed="rId24" cstate="print"/>
        <a:stretch>
          <a:fillRect/>
        </a:stretch>
      </xdr:blipFill>
      <xdr:spPr>
        <a:xfrm>
          <a:off x="6362065" y="34119185"/>
          <a:ext cx="755650" cy="335915"/>
        </a:xfrm>
        <a:prstGeom prst="rect">
          <a:avLst/>
        </a:prstGeom>
        <a:noFill/>
      </xdr:spPr>
    </xdr:pic>
    <xdr:clientData fLocksWithSheet="0"/>
  </xdr:oneCellAnchor>
  <xdr:oneCellAnchor>
    <xdr:from>
      <xdr:col>4</xdr:col>
      <xdr:colOff>239395</xdr:colOff>
      <xdr:row>194</xdr:row>
      <xdr:rowOff>22225</xdr:rowOff>
    </xdr:from>
    <xdr:ext cx="497205" cy="449580"/>
    <xdr:pic>
      <xdr:nvPicPr>
        <xdr:cNvPr id="27" name="image73.jpg"/>
        <xdr:cNvPicPr preferRelativeResize="0"/>
      </xdr:nvPicPr>
      <xdr:blipFill>
        <a:blip r:embed="rId25" cstate="print"/>
        <a:stretch>
          <a:fillRect/>
        </a:stretch>
      </xdr:blipFill>
      <xdr:spPr>
        <a:xfrm>
          <a:off x="6436360" y="34521775"/>
          <a:ext cx="497205" cy="449580"/>
        </a:xfrm>
        <a:prstGeom prst="rect">
          <a:avLst/>
        </a:prstGeom>
        <a:noFill/>
      </xdr:spPr>
    </xdr:pic>
    <xdr:clientData fLocksWithSheet="0"/>
  </xdr:oneCellAnchor>
  <xdr:oneCellAnchor>
    <xdr:from>
      <xdr:col>4</xdr:col>
      <xdr:colOff>304165</xdr:colOff>
      <xdr:row>196</xdr:row>
      <xdr:rowOff>60325</xdr:rowOff>
    </xdr:from>
    <xdr:ext cx="463550" cy="515620"/>
    <xdr:pic>
      <xdr:nvPicPr>
        <xdr:cNvPr id="28" name="image86.jpg"/>
        <xdr:cNvPicPr preferRelativeResize="0"/>
      </xdr:nvPicPr>
      <xdr:blipFill>
        <a:blip r:embed="rId26" cstate="print"/>
        <a:stretch>
          <a:fillRect/>
        </a:stretch>
      </xdr:blipFill>
      <xdr:spPr>
        <a:xfrm>
          <a:off x="6501130" y="35474275"/>
          <a:ext cx="463550" cy="515620"/>
        </a:xfrm>
        <a:prstGeom prst="rect">
          <a:avLst/>
        </a:prstGeom>
        <a:noFill/>
      </xdr:spPr>
    </xdr:pic>
    <xdr:clientData fLocksWithSheet="0"/>
  </xdr:oneCellAnchor>
  <xdr:oneCellAnchor>
    <xdr:from>
      <xdr:col>4</xdr:col>
      <xdr:colOff>170815</xdr:colOff>
      <xdr:row>199</xdr:row>
      <xdr:rowOff>100965</xdr:rowOff>
    </xdr:from>
    <xdr:ext cx="770255" cy="598805"/>
    <xdr:pic>
      <xdr:nvPicPr>
        <xdr:cNvPr id="29" name="image90.jpg"/>
        <xdr:cNvPicPr preferRelativeResize="0"/>
      </xdr:nvPicPr>
      <xdr:blipFill>
        <a:blip r:embed="rId27" cstate="print"/>
        <a:stretch>
          <a:fillRect/>
        </a:stretch>
      </xdr:blipFill>
      <xdr:spPr>
        <a:xfrm>
          <a:off x="6367780" y="36886515"/>
          <a:ext cx="770255" cy="598805"/>
        </a:xfrm>
        <a:prstGeom prst="rect">
          <a:avLst/>
        </a:prstGeom>
        <a:noFill/>
      </xdr:spPr>
    </xdr:pic>
    <xdr:clientData fLocksWithSheet="0"/>
  </xdr:oneCellAnchor>
  <xdr:twoCellAnchor editAs="oneCell">
    <xdr:from>
      <xdr:col>4</xdr:col>
      <xdr:colOff>126365</xdr:colOff>
      <xdr:row>208</xdr:row>
      <xdr:rowOff>50165</xdr:rowOff>
    </xdr:from>
    <xdr:to>
      <xdr:col>4</xdr:col>
      <xdr:colOff>594995</xdr:colOff>
      <xdr:row>208</xdr:row>
      <xdr:rowOff>518795</xdr:rowOff>
    </xdr:to>
    <xdr:pic>
      <xdr:nvPicPr>
        <xdr:cNvPr id="30" name="Picture 29"/>
        <xdr:cNvPicPr>
          <a:picLocks noChangeAspect="1"/>
        </xdr:cNvPicPr>
      </xdr:nvPicPr>
      <xdr:blipFill>
        <a:blip r:embed="rId28"/>
        <a:srcRect t="16836" b="27044"/>
        <a:stretch>
          <a:fillRect/>
        </a:stretch>
      </xdr:blipFill>
      <xdr:spPr>
        <a:xfrm>
          <a:off x="6323330" y="41471215"/>
          <a:ext cx="468630" cy="468630"/>
        </a:xfrm>
        <a:prstGeom prst="rect">
          <a:avLst/>
        </a:prstGeom>
        <a:noFill/>
        <a:ln w="9525">
          <a:noFill/>
        </a:ln>
      </xdr:spPr>
    </xdr:pic>
    <xdr:clientData/>
  </xdr:twoCellAnchor>
  <xdr:twoCellAnchor editAs="oneCell">
    <xdr:from>
      <xdr:col>4</xdr:col>
      <xdr:colOff>168910</xdr:colOff>
      <xdr:row>205</xdr:row>
      <xdr:rowOff>27940</xdr:rowOff>
    </xdr:from>
    <xdr:to>
      <xdr:col>4</xdr:col>
      <xdr:colOff>554990</xdr:colOff>
      <xdr:row>206</xdr:row>
      <xdr:rowOff>11430</xdr:rowOff>
    </xdr:to>
    <xdr:pic>
      <xdr:nvPicPr>
        <xdr:cNvPr id="31" name="Picture 30"/>
        <xdr:cNvPicPr>
          <a:picLocks noChangeAspect="1"/>
        </xdr:cNvPicPr>
      </xdr:nvPicPr>
      <xdr:blipFill>
        <a:blip r:embed="rId29"/>
        <a:srcRect l="13899" t="18439" r="24091" b="8605"/>
        <a:stretch>
          <a:fillRect/>
        </a:stretch>
      </xdr:blipFill>
      <xdr:spPr>
        <a:xfrm>
          <a:off x="6365875" y="39556690"/>
          <a:ext cx="386080" cy="605790"/>
        </a:xfrm>
        <a:prstGeom prst="rect">
          <a:avLst/>
        </a:prstGeom>
        <a:noFill/>
        <a:ln w="9525">
          <a:noFill/>
        </a:ln>
      </xdr:spPr>
    </xdr:pic>
    <xdr:clientData/>
  </xdr:twoCellAnchor>
  <xdr:twoCellAnchor editAs="oneCell">
    <xdr:from>
      <xdr:col>4</xdr:col>
      <xdr:colOff>57150</xdr:colOff>
      <xdr:row>206</xdr:row>
      <xdr:rowOff>66675</xdr:rowOff>
    </xdr:from>
    <xdr:to>
      <xdr:col>4</xdr:col>
      <xdr:colOff>625475</xdr:colOff>
      <xdr:row>206</xdr:row>
      <xdr:rowOff>641985</xdr:rowOff>
    </xdr:to>
    <xdr:pic>
      <xdr:nvPicPr>
        <xdr:cNvPr id="32" name="Picture 31"/>
        <xdr:cNvPicPr>
          <a:picLocks noChangeAspect="1"/>
        </xdr:cNvPicPr>
      </xdr:nvPicPr>
      <xdr:blipFill>
        <a:blip r:embed="rId30"/>
        <a:srcRect t="10625" b="13423"/>
        <a:stretch>
          <a:fillRect/>
        </a:stretch>
      </xdr:blipFill>
      <xdr:spPr>
        <a:xfrm>
          <a:off x="6254115" y="40217725"/>
          <a:ext cx="568325" cy="575310"/>
        </a:xfrm>
        <a:prstGeom prst="rect">
          <a:avLst/>
        </a:prstGeom>
        <a:noFill/>
        <a:ln w="9525">
          <a:noFill/>
        </a:ln>
      </xdr:spPr>
    </xdr:pic>
    <xdr:clientData/>
  </xdr:twoCellAnchor>
  <xdr:twoCellAnchor editAs="oneCell">
    <xdr:from>
      <xdr:col>4</xdr:col>
      <xdr:colOff>139065</xdr:colOff>
      <xdr:row>209</xdr:row>
      <xdr:rowOff>102235</xdr:rowOff>
    </xdr:from>
    <xdr:to>
      <xdr:col>4</xdr:col>
      <xdr:colOff>650240</xdr:colOff>
      <xdr:row>210</xdr:row>
      <xdr:rowOff>75565</xdr:rowOff>
    </xdr:to>
    <xdr:pic>
      <xdr:nvPicPr>
        <xdr:cNvPr id="33" name="Picture 32"/>
        <xdr:cNvPicPr>
          <a:picLocks noChangeAspect="1"/>
        </xdr:cNvPicPr>
      </xdr:nvPicPr>
      <xdr:blipFill>
        <a:blip r:embed="rId31"/>
        <a:stretch>
          <a:fillRect/>
        </a:stretch>
      </xdr:blipFill>
      <xdr:spPr>
        <a:xfrm>
          <a:off x="6336030" y="42043985"/>
          <a:ext cx="511175" cy="430530"/>
        </a:xfrm>
        <a:prstGeom prst="rect">
          <a:avLst/>
        </a:prstGeom>
        <a:noFill/>
        <a:ln w="9525">
          <a:noFill/>
        </a:ln>
      </xdr:spPr>
    </xdr:pic>
    <xdr:clientData/>
  </xdr:twoCellAnchor>
  <xdr:twoCellAnchor editAs="oneCell">
    <xdr:from>
      <xdr:col>4</xdr:col>
      <xdr:colOff>307340</xdr:colOff>
      <xdr:row>210</xdr:row>
      <xdr:rowOff>44450</xdr:rowOff>
    </xdr:from>
    <xdr:to>
      <xdr:col>4</xdr:col>
      <xdr:colOff>760095</xdr:colOff>
      <xdr:row>210</xdr:row>
      <xdr:rowOff>415290</xdr:rowOff>
    </xdr:to>
    <xdr:pic>
      <xdr:nvPicPr>
        <xdr:cNvPr id="34" name="Picture 33"/>
        <xdr:cNvPicPr>
          <a:picLocks noChangeAspect="1"/>
        </xdr:cNvPicPr>
      </xdr:nvPicPr>
      <xdr:blipFill>
        <a:blip r:embed="rId32">
          <a:clrChange>
            <a:clrFrom>
              <a:srgbClr val="FFFFFF">
                <a:alpha val="100000"/>
              </a:srgbClr>
            </a:clrFrom>
            <a:clrTo>
              <a:srgbClr val="FFFFFF">
                <a:alpha val="100000"/>
                <a:alpha val="0"/>
              </a:srgbClr>
            </a:clrTo>
          </a:clrChange>
        </a:blip>
        <a:srcRect t="13629" b="25441"/>
        <a:stretch>
          <a:fillRect/>
        </a:stretch>
      </xdr:blipFill>
      <xdr:spPr>
        <a:xfrm>
          <a:off x="6504305" y="42443400"/>
          <a:ext cx="452755" cy="370840"/>
        </a:xfrm>
        <a:prstGeom prst="rect">
          <a:avLst/>
        </a:prstGeom>
        <a:noFill/>
        <a:ln w="9525">
          <a:noFill/>
        </a:ln>
      </xdr:spPr>
    </xdr:pic>
    <xdr:clientData/>
  </xdr:twoCellAnchor>
  <xdr:twoCellAnchor editAs="oneCell">
    <xdr:from>
      <xdr:col>4</xdr:col>
      <xdr:colOff>212090</xdr:colOff>
      <xdr:row>211</xdr:row>
      <xdr:rowOff>24765</xdr:rowOff>
    </xdr:from>
    <xdr:to>
      <xdr:col>4</xdr:col>
      <xdr:colOff>706120</xdr:colOff>
      <xdr:row>211</xdr:row>
      <xdr:rowOff>398780</xdr:rowOff>
    </xdr:to>
    <xdr:pic>
      <xdr:nvPicPr>
        <xdr:cNvPr id="35" name="Picture 34"/>
        <xdr:cNvPicPr>
          <a:picLocks noChangeAspect="1"/>
        </xdr:cNvPicPr>
      </xdr:nvPicPr>
      <xdr:blipFill>
        <a:blip r:embed="rId33">
          <a:clrChange>
            <a:clrFrom>
              <a:srgbClr val="FFFFFF">
                <a:alpha val="100000"/>
              </a:srgbClr>
            </a:clrFrom>
            <a:clrTo>
              <a:srgbClr val="FFFFFF">
                <a:alpha val="100000"/>
                <a:alpha val="0"/>
              </a:srgbClr>
            </a:clrTo>
          </a:clrChange>
        </a:blip>
        <a:srcRect t="18707" b="25174"/>
        <a:stretch>
          <a:fillRect/>
        </a:stretch>
      </xdr:blipFill>
      <xdr:spPr>
        <a:xfrm>
          <a:off x="6409055" y="42880915"/>
          <a:ext cx="494030" cy="374015"/>
        </a:xfrm>
        <a:prstGeom prst="rect">
          <a:avLst/>
        </a:prstGeom>
        <a:noFill/>
        <a:ln w="9525">
          <a:noFill/>
        </a:ln>
      </xdr:spPr>
    </xdr:pic>
    <xdr:clientData/>
  </xdr:twoCellAnchor>
  <xdr:twoCellAnchor editAs="oneCell">
    <xdr:from>
      <xdr:col>4</xdr:col>
      <xdr:colOff>345440</xdr:colOff>
      <xdr:row>212</xdr:row>
      <xdr:rowOff>67310</xdr:rowOff>
    </xdr:from>
    <xdr:to>
      <xdr:col>4</xdr:col>
      <xdr:colOff>706755</xdr:colOff>
      <xdr:row>213</xdr:row>
      <xdr:rowOff>33655</xdr:rowOff>
    </xdr:to>
    <xdr:pic>
      <xdr:nvPicPr>
        <xdr:cNvPr id="36" name="Picture 35"/>
        <xdr:cNvPicPr>
          <a:picLocks noChangeAspect="1"/>
        </xdr:cNvPicPr>
      </xdr:nvPicPr>
      <xdr:blipFill>
        <a:blip r:embed="rId34">
          <a:clrChange>
            <a:clrFrom>
              <a:srgbClr val="FFFFFF">
                <a:alpha val="100000"/>
              </a:srgbClr>
            </a:clrFrom>
            <a:clrTo>
              <a:srgbClr val="FFFFFF">
                <a:alpha val="100000"/>
                <a:alpha val="0"/>
              </a:srgbClr>
            </a:clrTo>
          </a:clrChange>
        </a:blip>
        <a:srcRect l="9629" t="13896" r="11198" b="16355"/>
        <a:stretch>
          <a:fillRect/>
        </a:stretch>
      </xdr:blipFill>
      <xdr:spPr>
        <a:xfrm>
          <a:off x="6542405" y="43380660"/>
          <a:ext cx="361315" cy="423545"/>
        </a:xfrm>
        <a:prstGeom prst="rect">
          <a:avLst/>
        </a:prstGeom>
        <a:noFill/>
        <a:ln w="9525">
          <a:noFill/>
        </a:ln>
      </xdr:spPr>
    </xdr:pic>
    <xdr:clientData/>
  </xdr:twoCellAnchor>
  <xdr:twoCellAnchor editAs="oneCell">
    <xdr:from>
      <xdr:col>4</xdr:col>
      <xdr:colOff>359410</xdr:colOff>
      <xdr:row>213</xdr:row>
      <xdr:rowOff>33655</xdr:rowOff>
    </xdr:from>
    <xdr:to>
      <xdr:col>4</xdr:col>
      <xdr:colOff>705485</xdr:colOff>
      <xdr:row>213</xdr:row>
      <xdr:rowOff>445135</xdr:rowOff>
    </xdr:to>
    <xdr:pic>
      <xdr:nvPicPr>
        <xdr:cNvPr id="37" name="Picture 36"/>
        <xdr:cNvPicPr>
          <a:picLocks noChangeAspect="1"/>
        </xdr:cNvPicPr>
      </xdr:nvPicPr>
      <xdr:blipFill>
        <a:blip r:embed="rId35">
          <a:clrChange>
            <a:clrFrom>
              <a:srgbClr val="FFFFFF">
                <a:alpha val="100000"/>
              </a:srgbClr>
            </a:clrFrom>
            <a:clrTo>
              <a:srgbClr val="FFFFFF">
                <a:alpha val="100000"/>
                <a:alpha val="0"/>
              </a:srgbClr>
            </a:clrTo>
          </a:clrChange>
        </a:blip>
        <a:srcRect l="9629" t="12293" r="10128" b="15553"/>
        <a:stretch>
          <a:fillRect/>
        </a:stretch>
      </xdr:blipFill>
      <xdr:spPr>
        <a:xfrm>
          <a:off x="6556375" y="43804205"/>
          <a:ext cx="346075" cy="411480"/>
        </a:xfrm>
        <a:prstGeom prst="rect">
          <a:avLst/>
        </a:prstGeom>
        <a:noFill/>
        <a:ln w="9525">
          <a:noFill/>
        </a:ln>
      </xdr:spPr>
    </xdr:pic>
    <xdr:clientData/>
  </xdr:twoCellAnchor>
  <xdr:twoCellAnchor editAs="oneCell">
    <xdr:from>
      <xdr:col>4</xdr:col>
      <xdr:colOff>424180</xdr:colOff>
      <xdr:row>214</xdr:row>
      <xdr:rowOff>33655</xdr:rowOff>
    </xdr:from>
    <xdr:to>
      <xdr:col>4</xdr:col>
      <xdr:colOff>801370</xdr:colOff>
      <xdr:row>215</xdr:row>
      <xdr:rowOff>53975</xdr:rowOff>
    </xdr:to>
    <xdr:pic>
      <xdr:nvPicPr>
        <xdr:cNvPr id="38" name="Picture 37"/>
        <xdr:cNvPicPr>
          <a:picLocks noChangeAspect="1"/>
        </xdr:cNvPicPr>
      </xdr:nvPicPr>
      <xdr:blipFill>
        <a:blip r:embed="rId36">
          <a:clrChange>
            <a:clrFrom>
              <a:srgbClr val="FFFFFF">
                <a:alpha val="100000"/>
              </a:srgbClr>
            </a:clrFrom>
            <a:clrTo>
              <a:srgbClr val="FFFFFF">
                <a:alpha val="100000"/>
                <a:alpha val="0"/>
              </a:srgbClr>
            </a:clrTo>
          </a:clrChange>
        </a:blip>
        <a:srcRect l="9636" t="12293" r="17559" b="18760"/>
        <a:stretch>
          <a:fillRect/>
        </a:stretch>
      </xdr:blipFill>
      <xdr:spPr>
        <a:xfrm>
          <a:off x="6621145" y="44261405"/>
          <a:ext cx="377190" cy="477520"/>
        </a:xfrm>
        <a:prstGeom prst="rect">
          <a:avLst/>
        </a:prstGeom>
        <a:noFill/>
        <a:ln w="9525">
          <a:noFill/>
        </a:ln>
      </xdr:spPr>
    </xdr:pic>
    <xdr:clientData/>
  </xdr:twoCellAnchor>
  <xdr:twoCellAnchor editAs="oneCell">
    <xdr:from>
      <xdr:col>4</xdr:col>
      <xdr:colOff>421640</xdr:colOff>
      <xdr:row>215</xdr:row>
      <xdr:rowOff>43815</xdr:rowOff>
    </xdr:from>
    <xdr:to>
      <xdr:col>4</xdr:col>
      <xdr:colOff>787400</xdr:colOff>
      <xdr:row>215</xdr:row>
      <xdr:rowOff>441960</xdr:rowOff>
    </xdr:to>
    <xdr:pic>
      <xdr:nvPicPr>
        <xdr:cNvPr id="39" name="Picture 38"/>
        <xdr:cNvPicPr>
          <a:picLocks noChangeAspect="1"/>
        </xdr:cNvPicPr>
      </xdr:nvPicPr>
      <xdr:blipFill>
        <a:blip r:embed="rId37">
          <a:clrChange>
            <a:clrFrom>
              <a:srgbClr val="FFFFFF">
                <a:alpha val="100000"/>
              </a:srgbClr>
            </a:clrFrom>
            <a:clrTo>
              <a:srgbClr val="FFFFFF">
                <a:alpha val="100000"/>
                <a:alpha val="0"/>
              </a:srgbClr>
            </a:clrTo>
          </a:clrChange>
        </a:blip>
        <a:srcRect l="13485" t="10114" r="16393" b="12240"/>
        <a:stretch>
          <a:fillRect/>
        </a:stretch>
      </xdr:blipFill>
      <xdr:spPr>
        <a:xfrm>
          <a:off x="6618605" y="44728765"/>
          <a:ext cx="365760" cy="398145"/>
        </a:xfrm>
        <a:prstGeom prst="rect">
          <a:avLst/>
        </a:prstGeom>
        <a:noFill/>
        <a:ln w="9525">
          <a:noFill/>
        </a:ln>
      </xdr:spPr>
    </xdr:pic>
    <xdr:clientData/>
  </xdr:twoCellAnchor>
  <xdr:twoCellAnchor editAs="oneCell">
    <xdr:from>
      <xdr:col>4</xdr:col>
      <xdr:colOff>204470</xdr:colOff>
      <xdr:row>126</xdr:row>
      <xdr:rowOff>8255</xdr:rowOff>
    </xdr:from>
    <xdr:to>
      <xdr:col>4</xdr:col>
      <xdr:colOff>895985</xdr:colOff>
      <xdr:row>129</xdr:row>
      <xdr:rowOff>227330</xdr:rowOff>
    </xdr:to>
    <xdr:pic>
      <xdr:nvPicPr>
        <xdr:cNvPr id="40" name="Picture 39"/>
        <xdr:cNvPicPr>
          <a:picLocks noChangeAspect="1"/>
        </xdr:cNvPicPr>
      </xdr:nvPicPr>
      <xdr:blipFill>
        <a:blip r:embed="rId38"/>
        <a:stretch>
          <a:fillRect/>
        </a:stretch>
      </xdr:blipFill>
      <xdr:spPr>
        <a:xfrm>
          <a:off x="6401435" y="20293330"/>
          <a:ext cx="691515" cy="647700"/>
        </a:xfrm>
        <a:prstGeom prst="rect">
          <a:avLst/>
        </a:prstGeom>
        <a:noFill/>
        <a:ln w="9525">
          <a:noFill/>
        </a:ln>
      </xdr:spPr>
    </xdr:pic>
    <xdr:clientData/>
  </xdr:twoCellAnchor>
  <xdr:twoCellAnchor editAs="oneCell">
    <xdr:from>
      <xdr:col>4</xdr:col>
      <xdr:colOff>54610</xdr:colOff>
      <xdr:row>129</xdr:row>
      <xdr:rowOff>36195</xdr:rowOff>
    </xdr:from>
    <xdr:to>
      <xdr:col>4</xdr:col>
      <xdr:colOff>1019175</xdr:colOff>
      <xdr:row>129</xdr:row>
      <xdr:rowOff>419735</xdr:rowOff>
    </xdr:to>
    <xdr:pic>
      <xdr:nvPicPr>
        <xdr:cNvPr id="41" name="Picture 40"/>
        <xdr:cNvPicPr>
          <a:picLocks noChangeAspect="1"/>
        </xdr:cNvPicPr>
      </xdr:nvPicPr>
      <xdr:blipFill>
        <a:blip r:embed="rId39"/>
        <a:srcRect t="17737" r="-3520" b="27337"/>
        <a:stretch>
          <a:fillRect/>
        </a:stretch>
      </xdr:blipFill>
      <xdr:spPr>
        <a:xfrm>
          <a:off x="6251575" y="20749895"/>
          <a:ext cx="964565" cy="383540"/>
        </a:xfrm>
        <a:prstGeom prst="rect">
          <a:avLst/>
        </a:prstGeom>
        <a:noFill/>
        <a:ln w="9525">
          <a:noFill/>
        </a:ln>
      </xdr:spPr>
    </xdr:pic>
    <xdr:clientData/>
  </xdr:twoCellAnchor>
  <xdr:twoCellAnchor editAs="oneCell">
    <xdr:from>
      <xdr:col>4</xdr:col>
      <xdr:colOff>216535</xdr:colOff>
      <xdr:row>130</xdr:row>
      <xdr:rowOff>3175</xdr:rowOff>
    </xdr:from>
    <xdr:to>
      <xdr:col>4</xdr:col>
      <xdr:colOff>549275</xdr:colOff>
      <xdr:row>130</xdr:row>
      <xdr:rowOff>464185</xdr:rowOff>
    </xdr:to>
    <xdr:pic>
      <xdr:nvPicPr>
        <xdr:cNvPr id="42" name="Picture 41"/>
        <xdr:cNvPicPr>
          <a:picLocks noChangeAspect="1"/>
        </xdr:cNvPicPr>
      </xdr:nvPicPr>
      <xdr:blipFill>
        <a:blip r:embed="rId40"/>
        <a:srcRect t="21910"/>
        <a:stretch>
          <a:fillRect/>
        </a:stretch>
      </xdr:blipFill>
      <xdr:spPr>
        <a:xfrm flipH="1">
          <a:off x="6413500" y="21288375"/>
          <a:ext cx="332740" cy="461010"/>
        </a:xfrm>
        <a:prstGeom prst="rect">
          <a:avLst/>
        </a:prstGeom>
        <a:noFill/>
        <a:ln w="9525">
          <a:noFill/>
        </a:ln>
      </xdr:spPr>
    </xdr:pic>
    <xdr:clientData/>
  </xdr:twoCellAnchor>
  <xdr:twoCellAnchor editAs="oneCell">
    <xdr:from>
      <xdr:col>4</xdr:col>
      <xdr:colOff>216535</xdr:colOff>
      <xdr:row>131</xdr:row>
      <xdr:rowOff>26035</xdr:rowOff>
    </xdr:from>
    <xdr:to>
      <xdr:col>4</xdr:col>
      <xdr:colOff>534670</xdr:colOff>
      <xdr:row>131</xdr:row>
      <xdr:rowOff>429260</xdr:rowOff>
    </xdr:to>
    <xdr:pic>
      <xdr:nvPicPr>
        <xdr:cNvPr id="43" name="Picture 42"/>
        <xdr:cNvPicPr>
          <a:picLocks noChangeAspect="1"/>
        </xdr:cNvPicPr>
      </xdr:nvPicPr>
      <xdr:blipFill>
        <a:blip r:embed="rId41"/>
        <a:stretch>
          <a:fillRect/>
        </a:stretch>
      </xdr:blipFill>
      <xdr:spPr>
        <a:xfrm>
          <a:off x="6413500" y="21882735"/>
          <a:ext cx="318135" cy="403225"/>
        </a:xfrm>
        <a:prstGeom prst="rect">
          <a:avLst/>
        </a:prstGeom>
        <a:noFill/>
        <a:ln w="9525">
          <a:noFill/>
        </a:ln>
      </xdr:spPr>
    </xdr:pic>
    <xdr:clientData/>
  </xdr:twoCellAnchor>
  <xdr:twoCellAnchor editAs="oneCell">
    <xdr:from>
      <xdr:col>4</xdr:col>
      <xdr:colOff>319405</xdr:colOff>
      <xdr:row>73</xdr:row>
      <xdr:rowOff>95885</xdr:rowOff>
    </xdr:from>
    <xdr:to>
      <xdr:col>4</xdr:col>
      <xdr:colOff>799465</xdr:colOff>
      <xdr:row>74</xdr:row>
      <xdr:rowOff>147320</xdr:rowOff>
    </xdr:to>
    <xdr:pic>
      <xdr:nvPicPr>
        <xdr:cNvPr id="44" name="Picture 43" descr="Wholesale freezer in taiwan to Offer A Cool Space for Storing - Alibaba.com"/>
        <xdr:cNvPicPr>
          <a:picLocks noChangeAspect="1"/>
        </xdr:cNvPicPr>
      </xdr:nvPicPr>
      <xdr:blipFill>
        <a:blip r:embed="rId42" r:link="rId43"/>
        <a:srcRect l="25514" t="26072" r="21295"/>
        <a:stretch>
          <a:fillRect/>
        </a:stretch>
      </xdr:blipFill>
      <xdr:spPr>
        <a:xfrm>
          <a:off x="6516370" y="11808460"/>
          <a:ext cx="480060" cy="394335"/>
        </a:xfrm>
        <a:prstGeom prst="rect">
          <a:avLst/>
        </a:prstGeom>
        <a:noFill/>
        <a:ln>
          <a:noFill/>
        </a:ln>
      </xdr:spPr>
    </xdr:pic>
    <xdr:clientData/>
  </xdr:twoCellAnchor>
  <xdr:twoCellAnchor editAs="oneCell">
    <xdr:from>
      <xdr:col>4</xdr:col>
      <xdr:colOff>324485</xdr:colOff>
      <xdr:row>75</xdr:row>
      <xdr:rowOff>26670</xdr:rowOff>
    </xdr:from>
    <xdr:to>
      <xdr:col>4</xdr:col>
      <xdr:colOff>635635</xdr:colOff>
      <xdr:row>76</xdr:row>
      <xdr:rowOff>34925</xdr:rowOff>
    </xdr:to>
    <xdr:pic>
      <xdr:nvPicPr>
        <xdr:cNvPr id="45" name="Picture 44" descr="Pilaster Clip / Shelving Clip for Commercial Refrigerator / Chiller /  Freezer / Peti Ais Rack"/>
        <xdr:cNvPicPr>
          <a:picLocks noChangeAspect="1"/>
        </xdr:cNvPicPr>
      </xdr:nvPicPr>
      <xdr:blipFill>
        <a:blip r:embed="rId44" r:link="rId43"/>
        <a:srcRect l="22171" t="30641" r="20265" b="28802"/>
        <a:stretch>
          <a:fillRect/>
        </a:stretch>
      </xdr:blipFill>
      <xdr:spPr>
        <a:xfrm>
          <a:off x="6521450" y="12425045"/>
          <a:ext cx="311150" cy="351155"/>
        </a:xfrm>
        <a:prstGeom prst="rect">
          <a:avLst/>
        </a:prstGeom>
        <a:noFill/>
        <a:ln>
          <a:noFill/>
        </a:ln>
      </xdr:spPr>
    </xdr:pic>
    <xdr:clientData/>
  </xdr:twoCellAnchor>
  <xdr:twoCellAnchor editAs="oneCell">
    <xdr:from>
      <xdr:col>4</xdr:col>
      <xdr:colOff>97155</xdr:colOff>
      <xdr:row>88</xdr:row>
      <xdr:rowOff>138430</xdr:rowOff>
    </xdr:from>
    <xdr:to>
      <xdr:col>4</xdr:col>
      <xdr:colOff>814070</xdr:colOff>
      <xdr:row>92</xdr:row>
      <xdr:rowOff>135890</xdr:rowOff>
    </xdr:to>
    <xdr:pic>
      <xdr:nvPicPr>
        <xdr:cNvPr id="46" name="Picture 45" descr="Extra Shelf for PeakCold Commercial Refrigerator or Freezer"/>
        <xdr:cNvPicPr>
          <a:picLocks noChangeAspect="1"/>
        </xdr:cNvPicPr>
      </xdr:nvPicPr>
      <xdr:blipFill>
        <a:blip r:embed="rId45" r:link="rId43"/>
        <a:srcRect t="9580" b="10580"/>
        <a:stretch>
          <a:fillRect/>
        </a:stretch>
      </xdr:blipFill>
      <xdr:spPr>
        <a:xfrm>
          <a:off x="6294120" y="14994255"/>
          <a:ext cx="716915" cy="568960"/>
        </a:xfrm>
        <a:prstGeom prst="rect">
          <a:avLst/>
        </a:prstGeom>
        <a:noFill/>
        <a:ln>
          <a:noFill/>
        </a:ln>
      </xdr:spPr>
    </xdr:pic>
    <xdr:clientData/>
  </xdr:twoCellAnchor>
  <xdr:twoCellAnchor editAs="oneCell">
    <xdr:from>
      <xdr:col>4</xdr:col>
      <xdr:colOff>156845</xdr:colOff>
      <xdr:row>153</xdr:row>
      <xdr:rowOff>59690</xdr:rowOff>
    </xdr:from>
    <xdr:to>
      <xdr:col>5</xdr:col>
      <xdr:colOff>85090</xdr:colOff>
      <xdr:row>156</xdr:row>
      <xdr:rowOff>15875</xdr:rowOff>
    </xdr:to>
    <xdr:pic>
      <xdr:nvPicPr>
        <xdr:cNvPr id="47" name="Picture 46" descr="Display / Drinks Fridge 2 Door 1000 Litre Black LG-1000BG"/>
        <xdr:cNvPicPr>
          <a:picLocks noChangeAspect="1"/>
        </xdr:cNvPicPr>
      </xdr:nvPicPr>
      <xdr:blipFill>
        <a:blip r:embed="rId46" r:link="rId43"/>
        <a:srcRect l="25980" t="8338" r="20378" b="70435"/>
        <a:stretch>
          <a:fillRect/>
        </a:stretch>
      </xdr:blipFill>
      <xdr:spPr>
        <a:xfrm>
          <a:off x="6353810" y="26805890"/>
          <a:ext cx="971550" cy="384810"/>
        </a:xfrm>
        <a:prstGeom prst="rect">
          <a:avLst/>
        </a:prstGeom>
        <a:noFill/>
        <a:ln>
          <a:noFill/>
        </a:ln>
      </xdr:spPr>
    </xdr:pic>
    <xdr:clientData/>
  </xdr:twoCellAnchor>
  <xdr:twoCellAnchor editAs="oneCell">
    <xdr:from>
      <xdr:col>4</xdr:col>
      <xdr:colOff>210185</xdr:colOff>
      <xdr:row>155</xdr:row>
      <xdr:rowOff>34925</xdr:rowOff>
    </xdr:from>
    <xdr:to>
      <xdr:col>4</xdr:col>
      <xdr:colOff>969010</xdr:colOff>
      <xdr:row>158</xdr:row>
      <xdr:rowOff>41275</xdr:rowOff>
    </xdr:to>
    <xdr:pic>
      <xdr:nvPicPr>
        <xdr:cNvPr id="48" name="Picture 47" descr="led lights for refrigerators, led lights for refrigerators Suppliers and  Manufacturers at Alibaba.com"/>
        <xdr:cNvPicPr>
          <a:picLocks noChangeAspect="1"/>
        </xdr:cNvPicPr>
      </xdr:nvPicPr>
      <xdr:blipFill>
        <a:blip r:embed="rId47" r:link="rId43"/>
        <a:stretch>
          <a:fillRect/>
        </a:stretch>
      </xdr:blipFill>
      <xdr:spPr>
        <a:xfrm>
          <a:off x="6407150" y="27066875"/>
          <a:ext cx="758825" cy="434975"/>
        </a:xfrm>
        <a:prstGeom prst="rect">
          <a:avLst/>
        </a:prstGeom>
        <a:noFill/>
        <a:ln>
          <a:noFill/>
        </a:ln>
      </xdr:spPr>
    </xdr:pic>
    <xdr:clientData/>
  </xdr:twoCellAnchor>
  <xdr:twoCellAnchor editAs="oneCell">
    <xdr:from>
      <xdr:col>4</xdr:col>
      <xdr:colOff>281305</xdr:colOff>
      <xdr:row>132</xdr:row>
      <xdr:rowOff>71120</xdr:rowOff>
    </xdr:from>
    <xdr:to>
      <xdr:col>4</xdr:col>
      <xdr:colOff>685800</xdr:colOff>
      <xdr:row>133</xdr:row>
      <xdr:rowOff>31115</xdr:rowOff>
    </xdr:to>
    <xdr:pic>
      <xdr:nvPicPr>
        <xdr:cNvPr id="49" name="Picture 48" descr="超市冰箱饮料冰柜价格标签牌展示牌塑料透明防水价签条牌卡条挂条Supermarket refrigerator, beverage freezer,  price tag display njnc115325.my20241013 | Shopee Malaysia"/>
        <xdr:cNvPicPr>
          <a:picLocks noChangeAspect="1"/>
        </xdr:cNvPicPr>
      </xdr:nvPicPr>
      <xdr:blipFill>
        <a:blip r:embed="rId48" r:link="rId43"/>
        <a:srcRect r="9469" b="21803"/>
        <a:stretch>
          <a:fillRect/>
        </a:stretch>
      </xdr:blipFill>
      <xdr:spPr>
        <a:xfrm>
          <a:off x="6478270" y="22499320"/>
          <a:ext cx="404495" cy="328295"/>
        </a:xfrm>
        <a:prstGeom prst="rect">
          <a:avLst/>
        </a:prstGeom>
        <a:noFill/>
        <a:ln>
          <a:noFill/>
        </a:ln>
      </xdr:spPr>
    </xdr:pic>
    <xdr:clientData/>
  </xdr:twoCellAnchor>
  <xdr:twoCellAnchor editAs="oneCell">
    <xdr:from>
      <xdr:col>4</xdr:col>
      <xdr:colOff>121602</xdr:colOff>
      <xdr:row>175</xdr:row>
      <xdr:rowOff>141922</xdr:rowOff>
    </xdr:from>
    <xdr:to>
      <xdr:col>4</xdr:col>
      <xdr:colOff>1042352</xdr:colOff>
      <xdr:row>179</xdr:row>
      <xdr:rowOff>140017</xdr:rowOff>
    </xdr:to>
    <xdr:pic>
      <xdr:nvPicPr>
        <xdr:cNvPr id="50" name="Picture 49"/>
        <xdr:cNvPicPr>
          <a:picLocks noChangeAspect="1" noChangeArrowheads="1"/>
        </xdr:cNvPicPr>
      </xdr:nvPicPr>
      <xdr:blipFill>
        <a:blip r:embed="rId49" cstate="print">
          <a:extLst>
            <a:ext uri="{28A0092B-C50C-407E-A947-70E740481C1C}">
              <a14:useLocalDpi xmlns:a14="http://schemas.microsoft.com/office/drawing/2010/main" val="0"/>
            </a:ext>
          </a:extLst>
        </a:blip>
        <a:srcRect/>
        <a:stretch>
          <a:fillRect/>
        </a:stretch>
      </xdr:blipFill>
      <xdr:spPr>
        <a:xfrm rot="5400000">
          <a:off x="6493510" y="29864685"/>
          <a:ext cx="569595" cy="92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241300</xdr:colOff>
      <xdr:row>197</xdr:row>
      <xdr:rowOff>39370</xdr:rowOff>
    </xdr:from>
    <xdr:to>
      <xdr:col>4</xdr:col>
      <xdr:colOff>792480</xdr:colOff>
      <xdr:row>198</xdr:row>
      <xdr:rowOff>121920</xdr:rowOff>
    </xdr:to>
    <xdr:pic>
      <xdr:nvPicPr>
        <xdr:cNvPr id="51" name="Picture 50" descr="3&quot; /4&quot; /6&quot; VIDEO FAN GUARD STAINLESS STEEL COOLER COOLING FAN GUARD 3INCH /  4INCH / 6INCH FAN WIRE GUARD FANS &amp; VENTILATION Johor Bahru (JB), Malaysia  Supplier, Dealer, Provider | T.E."/>
        <xdr:cNvPicPr>
          <a:picLocks noChangeAspect="1"/>
        </xdr:cNvPicPr>
      </xdr:nvPicPr>
      <xdr:blipFill>
        <a:blip r:embed="rId50" r:link="rId43"/>
        <a:srcRect t="20767" b="5511"/>
        <a:stretch>
          <a:fillRect/>
        </a:stretch>
      </xdr:blipFill>
      <xdr:spPr>
        <a:xfrm>
          <a:off x="6438265" y="35910520"/>
          <a:ext cx="551180" cy="539750"/>
        </a:xfrm>
        <a:prstGeom prst="rect">
          <a:avLst/>
        </a:prstGeom>
        <a:noFill/>
        <a:ln>
          <a:noFill/>
        </a:ln>
      </xdr:spPr>
    </xdr:pic>
    <xdr:clientData/>
  </xdr:twoCellAnchor>
  <xdr:twoCellAnchor editAs="oneCell">
    <xdr:from>
      <xdr:col>4</xdr:col>
      <xdr:colOff>116522</xdr:colOff>
      <xdr:row>216</xdr:row>
      <xdr:rowOff>62547</xdr:rowOff>
    </xdr:from>
    <xdr:to>
      <xdr:col>4</xdr:col>
      <xdr:colOff>869632</xdr:colOff>
      <xdr:row>216</xdr:row>
      <xdr:rowOff>459422</xdr:rowOff>
    </xdr:to>
    <xdr:pic>
      <xdr:nvPicPr>
        <xdr:cNvPr id="52" name="Picture 51"/>
        <xdr:cNvPicPr>
          <a:picLocks noChangeAspect="1" noChangeArrowheads="1"/>
        </xdr:cNvPicPr>
      </xdr:nvPicPr>
      <xdr:blipFill>
        <a:blip r:embed="rId51" cstate="print">
          <a:extLst>
            <a:ext uri="{28A0092B-C50C-407E-A947-70E740481C1C}">
              <a14:useLocalDpi xmlns:a14="http://schemas.microsoft.com/office/drawing/2010/main" val="0"/>
            </a:ext>
          </a:extLst>
        </a:blip>
        <a:srcRect/>
        <a:stretch>
          <a:fillRect/>
        </a:stretch>
      </xdr:blipFill>
      <xdr:spPr>
        <a:xfrm rot="5400000">
          <a:off x="6490970" y="45025945"/>
          <a:ext cx="396875" cy="7531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404495</xdr:colOff>
      <xdr:row>13</xdr:row>
      <xdr:rowOff>100330</xdr:rowOff>
    </xdr:from>
    <xdr:to>
      <xdr:col>9</xdr:col>
      <xdr:colOff>1501140</xdr:colOff>
      <xdr:row>13</xdr:row>
      <xdr:rowOff>955040</xdr:rowOff>
    </xdr:to>
    <xdr:pic>
      <xdr:nvPicPr>
        <xdr:cNvPr id="2" name="图片 1"/>
        <xdr:cNvPicPr>
          <a:picLocks noChangeAspect="1"/>
        </xdr:cNvPicPr>
      </xdr:nvPicPr>
      <xdr:blipFill>
        <a:blip r:embed="rId1"/>
        <a:srcRect l="4525" t="11271" r="2536" b="10845"/>
        <a:stretch>
          <a:fillRect/>
        </a:stretch>
      </xdr:blipFill>
      <xdr:spPr>
        <a:xfrm>
          <a:off x="7856220" y="5777230"/>
          <a:ext cx="1096645" cy="854710"/>
        </a:xfrm>
        <a:prstGeom prst="rect">
          <a:avLst/>
        </a:prstGeom>
        <a:noFill/>
        <a:ln w="9525">
          <a:noFill/>
        </a:ln>
      </xdr:spPr>
    </xdr:pic>
    <xdr:clientData/>
  </xdr:twoCellAnchor>
  <xdr:twoCellAnchor editAs="oneCell">
    <xdr:from>
      <xdr:col>9</xdr:col>
      <xdr:colOff>584200</xdr:colOff>
      <xdr:row>6</xdr:row>
      <xdr:rowOff>27305</xdr:rowOff>
    </xdr:from>
    <xdr:to>
      <xdr:col>9</xdr:col>
      <xdr:colOff>1312545</xdr:colOff>
      <xdr:row>7</xdr:row>
      <xdr:rowOff>17780</xdr:rowOff>
    </xdr:to>
    <xdr:pic>
      <xdr:nvPicPr>
        <xdr:cNvPr id="3" name="Picture 2"/>
        <xdr:cNvPicPr>
          <a:picLocks noChangeAspect="1"/>
        </xdr:cNvPicPr>
      </xdr:nvPicPr>
      <xdr:blipFill>
        <a:blip r:embed="rId2"/>
        <a:stretch>
          <a:fillRect/>
        </a:stretch>
      </xdr:blipFill>
      <xdr:spPr>
        <a:xfrm>
          <a:off x="8035925" y="1805305"/>
          <a:ext cx="728345" cy="85407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341442</xdr:colOff>
      <xdr:row>40</xdr:row>
      <xdr:rowOff>59258</xdr:rowOff>
    </xdr:from>
    <xdr:to>
      <xdr:col>5</xdr:col>
      <xdr:colOff>952501</xdr:colOff>
      <xdr:row>44</xdr:row>
      <xdr:rowOff>14109</xdr:rowOff>
    </xdr:to>
    <xdr:pic>
      <xdr:nvPicPr>
        <xdr:cNvPr id="3076" name="Picture 4"/>
        <xdr:cNvPicPr>
          <a:picLocks noChangeAspect="1" noChangeArrowheads="1"/>
        </xdr:cNvPicPr>
      </xdr:nvPicPr>
      <xdr:blipFill>
        <a:blip r:embed="rId1" cstate="print"/>
        <a:srcRect/>
        <a:stretch>
          <a:fillRect/>
        </a:stretch>
      </xdr:blipFill>
      <xdr:spPr>
        <a:xfrm>
          <a:off x="6465570" y="5374005"/>
          <a:ext cx="611505" cy="526415"/>
        </a:xfrm>
        <a:prstGeom prst="rect">
          <a:avLst/>
        </a:prstGeom>
        <a:noFill/>
      </xdr:spPr>
    </xdr:pic>
    <xdr:clientData/>
  </xdr:twoCellAnchor>
  <xdr:twoCellAnchor editAs="oneCell">
    <xdr:from>
      <xdr:col>5</xdr:col>
      <xdr:colOff>328109</xdr:colOff>
      <xdr:row>47</xdr:row>
      <xdr:rowOff>86487</xdr:rowOff>
    </xdr:from>
    <xdr:to>
      <xdr:col>5</xdr:col>
      <xdr:colOff>960783</xdr:colOff>
      <xdr:row>50</xdr:row>
      <xdr:rowOff>74499</xdr:rowOff>
    </xdr:to>
    <xdr:pic>
      <xdr:nvPicPr>
        <xdr:cNvPr id="3078" name="Picture 6"/>
        <xdr:cNvPicPr>
          <a:picLocks noChangeAspect="1" noChangeArrowheads="1"/>
        </xdr:cNvPicPr>
      </xdr:nvPicPr>
      <xdr:blipFill>
        <a:blip r:embed="rId2" cstate="print"/>
        <a:srcRect/>
        <a:stretch>
          <a:fillRect/>
        </a:stretch>
      </xdr:blipFill>
      <xdr:spPr>
        <a:xfrm>
          <a:off x="6452235" y="6518910"/>
          <a:ext cx="633095" cy="582295"/>
        </a:xfrm>
        <a:prstGeom prst="rect">
          <a:avLst/>
        </a:prstGeom>
        <a:noFill/>
      </xdr:spPr>
    </xdr:pic>
    <xdr:clientData/>
  </xdr:twoCellAnchor>
  <xdr:twoCellAnchor editAs="oneCell">
    <xdr:from>
      <xdr:col>5</xdr:col>
      <xdr:colOff>180975</xdr:colOff>
      <xdr:row>25</xdr:row>
      <xdr:rowOff>161925</xdr:rowOff>
    </xdr:from>
    <xdr:to>
      <xdr:col>5</xdr:col>
      <xdr:colOff>1318694</xdr:colOff>
      <xdr:row>33</xdr:row>
      <xdr:rowOff>87190</xdr:rowOff>
    </xdr:to>
    <xdr:pic>
      <xdr:nvPicPr>
        <xdr:cNvPr id="3082" name="Picture 10"/>
        <xdr:cNvPicPr>
          <a:picLocks noChangeAspect="1" noChangeArrowheads="1"/>
        </xdr:cNvPicPr>
      </xdr:nvPicPr>
      <xdr:blipFill>
        <a:blip r:embed="rId3" cstate="print"/>
        <a:srcRect/>
        <a:stretch>
          <a:fillRect/>
        </a:stretch>
      </xdr:blipFill>
      <xdr:spPr>
        <a:xfrm>
          <a:off x="6305550" y="3257550"/>
          <a:ext cx="1137285" cy="1087120"/>
        </a:xfrm>
        <a:prstGeom prst="rect">
          <a:avLst/>
        </a:prstGeom>
        <a:noFill/>
      </xdr:spPr>
    </xdr:pic>
    <xdr:clientData/>
  </xdr:twoCellAnchor>
  <xdr:twoCellAnchor editAs="oneCell">
    <xdr:from>
      <xdr:col>5</xdr:col>
      <xdr:colOff>257175</xdr:colOff>
      <xdr:row>19</xdr:row>
      <xdr:rowOff>9525</xdr:rowOff>
    </xdr:from>
    <xdr:to>
      <xdr:col>5</xdr:col>
      <xdr:colOff>1235652</xdr:colOff>
      <xdr:row>25</xdr:row>
      <xdr:rowOff>43962</xdr:rowOff>
    </xdr:to>
    <xdr:pic>
      <xdr:nvPicPr>
        <xdr:cNvPr id="3084" name="Picture 12"/>
        <xdr:cNvPicPr>
          <a:picLocks noChangeAspect="1" noChangeArrowheads="1"/>
        </xdr:cNvPicPr>
      </xdr:nvPicPr>
      <xdr:blipFill>
        <a:blip r:embed="rId4" cstate="print"/>
        <a:srcRect/>
        <a:stretch>
          <a:fillRect/>
        </a:stretch>
      </xdr:blipFill>
      <xdr:spPr>
        <a:xfrm>
          <a:off x="6381750" y="2266950"/>
          <a:ext cx="977900" cy="891540"/>
        </a:xfrm>
        <a:prstGeom prst="rect">
          <a:avLst/>
        </a:prstGeom>
        <a:noFill/>
      </xdr:spPr>
    </xdr:pic>
    <xdr:clientData/>
  </xdr:twoCellAnchor>
  <xdr:twoCellAnchor editAs="oneCell">
    <xdr:from>
      <xdr:col>5</xdr:col>
      <xdr:colOff>369405</xdr:colOff>
      <xdr:row>106</xdr:row>
      <xdr:rowOff>156858</xdr:rowOff>
    </xdr:from>
    <xdr:to>
      <xdr:col>5</xdr:col>
      <xdr:colOff>1197795</xdr:colOff>
      <xdr:row>107</xdr:row>
      <xdr:rowOff>347870</xdr:rowOff>
    </xdr:to>
    <xdr:pic>
      <xdr:nvPicPr>
        <xdr:cNvPr id="3086" name="Picture 14"/>
        <xdr:cNvPicPr>
          <a:picLocks noChangeAspect="1" noChangeArrowheads="1"/>
        </xdr:cNvPicPr>
      </xdr:nvPicPr>
      <xdr:blipFill>
        <a:blip r:embed="rId5" cstate="print"/>
        <a:srcRect/>
        <a:stretch>
          <a:fillRect/>
        </a:stretch>
      </xdr:blipFill>
      <xdr:spPr>
        <a:xfrm>
          <a:off x="6493510" y="18030190"/>
          <a:ext cx="828675" cy="590550"/>
        </a:xfrm>
        <a:prstGeom prst="rect">
          <a:avLst/>
        </a:prstGeom>
        <a:noFill/>
      </xdr:spPr>
    </xdr:pic>
    <xdr:clientData/>
  </xdr:twoCellAnchor>
  <xdr:twoCellAnchor editAs="oneCell">
    <xdr:from>
      <xdr:col>5</xdr:col>
      <xdr:colOff>200438</xdr:colOff>
      <xdr:row>110</xdr:row>
      <xdr:rowOff>108088</xdr:rowOff>
    </xdr:from>
    <xdr:to>
      <xdr:col>5</xdr:col>
      <xdr:colOff>1293307</xdr:colOff>
      <xdr:row>110</xdr:row>
      <xdr:rowOff>852943</xdr:rowOff>
    </xdr:to>
    <xdr:pic>
      <xdr:nvPicPr>
        <xdr:cNvPr id="3088" name="Picture 16"/>
        <xdr:cNvPicPr>
          <a:picLocks noChangeAspect="1" noChangeArrowheads="1"/>
        </xdr:cNvPicPr>
      </xdr:nvPicPr>
      <xdr:blipFill>
        <a:blip r:embed="rId6" cstate="print"/>
        <a:srcRect/>
        <a:stretch>
          <a:fillRect/>
        </a:stretch>
      </xdr:blipFill>
      <xdr:spPr>
        <a:xfrm>
          <a:off x="6324600" y="20124420"/>
          <a:ext cx="1092835" cy="744855"/>
        </a:xfrm>
        <a:prstGeom prst="rect">
          <a:avLst/>
        </a:prstGeom>
        <a:noFill/>
      </xdr:spPr>
    </xdr:pic>
    <xdr:clientData/>
  </xdr:twoCellAnchor>
  <xdr:twoCellAnchor editAs="oneCell">
    <xdr:from>
      <xdr:col>5</xdr:col>
      <xdr:colOff>171451</xdr:colOff>
      <xdr:row>96</xdr:row>
      <xdr:rowOff>99042</xdr:rowOff>
    </xdr:from>
    <xdr:to>
      <xdr:col>5</xdr:col>
      <xdr:colOff>1035327</xdr:colOff>
      <xdr:row>100</xdr:row>
      <xdr:rowOff>57884</xdr:rowOff>
    </xdr:to>
    <xdr:pic>
      <xdr:nvPicPr>
        <xdr:cNvPr id="3090" name="Picture 18"/>
        <xdr:cNvPicPr>
          <a:picLocks noChangeAspect="1" noChangeArrowheads="1"/>
        </xdr:cNvPicPr>
      </xdr:nvPicPr>
      <xdr:blipFill>
        <a:blip r:embed="rId7" cstate="print"/>
        <a:srcRect/>
        <a:stretch>
          <a:fillRect/>
        </a:stretch>
      </xdr:blipFill>
      <xdr:spPr>
        <a:xfrm>
          <a:off x="6296025" y="16333470"/>
          <a:ext cx="863600" cy="645160"/>
        </a:xfrm>
        <a:prstGeom prst="rect">
          <a:avLst/>
        </a:prstGeom>
        <a:noFill/>
      </xdr:spPr>
    </xdr:pic>
    <xdr:clientData/>
  </xdr:twoCellAnchor>
  <xdr:twoCellAnchor editAs="oneCell">
    <xdr:from>
      <xdr:col>5</xdr:col>
      <xdr:colOff>289479</xdr:colOff>
      <xdr:row>85</xdr:row>
      <xdr:rowOff>28121</xdr:rowOff>
    </xdr:from>
    <xdr:to>
      <xdr:col>5</xdr:col>
      <xdr:colOff>1051893</xdr:colOff>
      <xdr:row>89</xdr:row>
      <xdr:rowOff>21598</xdr:rowOff>
    </xdr:to>
    <xdr:pic>
      <xdr:nvPicPr>
        <xdr:cNvPr id="3092" name="Picture 20"/>
        <xdr:cNvPicPr>
          <a:picLocks noChangeAspect="1" noChangeArrowheads="1"/>
        </xdr:cNvPicPr>
      </xdr:nvPicPr>
      <xdr:blipFill>
        <a:blip r:embed="rId8" cstate="print"/>
        <a:srcRect/>
        <a:stretch>
          <a:fillRect/>
        </a:stretch>
      </xdr:blipFill>
      <xdr:spPr>
        <a:xfrm>
          <a:off x="6413500" y="14691360"/>
          <a:ext cx="762635" cy="565150"/>
        </a:xfrm>
        <a:prstGeom prst="rect">
          <a:avLst/>
        </a:prstGeom>
        <a:noFill/>
      </xdr:spPr>
    </xdr:pic>
    <xdr:clientData/>
  </xdr:twoCellAnchor>
  <xdr:twoCellAnchor editAs="oneCell">
    <xdr:from>
      <xdr:col>5</xdr:col>
      <xdr:colOff>372716</xdr:colOff>
      <xdr:row>90</xdr:row>
      <xdr:rowOff>73033</xdr:rowOff>
    </xdr:from>
    <xdr:to>
      <xdr:col>5</xdr:col>
      <xdr:colOff>1018761</xdr:colOff>
      <xdr:row>94</xdr:row>
      <xdr:rowOff>89272</xdr:rowOff>
    </xdr:to>
    <xdr:pic>
      <xdr:nvPicPr>
        <xdr:cNvPr id="3094" name="Picture 22"/>
        <xdr:cNvPicPr>
          <a:picLocks noChangeAspect="1" noChangeArrowheads="1"/>
        </xdr:cNvPicPr>
      </xdr:nvPicPr>
      <xdr:blipFill>
        <a:blip r:embed="rId9" cstate="print"/>
        <a:srcRect/>
        <a:stretch>
          <a:fillRect/>
        </a:stretch>
      </xdr:blipFill>
      <xdr:spPr>
        <a:xfrm>
          <a:off x="6496685" y="15450820"/>
          <a:ext cx="646430" cy="587375"/>
        </a:xfrm>
        <a:prstGeom prst="rect">
          <a:avLst/>
        </a:prstGeom>
        <a:noFill/>
      </xdr:spPr>
    </xdr:pic>
    <xdr:clientData/>
  </xdr:twoCellAnchor>
  <xdr:twoCellAnchor editAs="oneCell">
    <xdr:from>
      <xdr:col>5</xdr:col>
      <xdr:colOff>408747</xdr:colOff>
      <xdr:row>75</xdr:row>
      <xdr:rowOff>58521</xdr:rowOff>
    </xdr:from>
    <xdr:to>
      <xdr:col>5</xdr:col>
      <xdr:colOff>1113597</xdr:colOff>
      <xdr:row>80</xdr:row>
      <xdr:rowOff>14813</xdr:rowOff>
    </xdr:to>
    <xdr:pic>
      <xdr:nvPicPr>
        <xdr:cNvPr id="3098" name="Picture 26"/>
        <xdr:cNvPicPr>
          <a:picLocks noChangeAspect="1" noChangeArrowheads="1"/>
        </xdr:cNvPicPr>
      </xdr:nvPicPr>
      <xdr:blipFill>
        <a:blip r:embed="rId10" cstate="print"/>
        <a:srcRect/>
        <a:stretch>
          <a:fillRect/>
        </a:stretch>
      </xdr:blipFill>
      <xdr:spPr>
        <a:xfrm>
          <a:off x="6532880" y="11603990"/>
          <a:ext cx="704850" cy="670560"/>
        </a:xfrm>
        <a:prstGeom prst="rect">
          <a:avLst/>
        </a:prstGeom>
        <a:noFill/>
      </xdr:spPr>
    </xdr:pic>
    <xdr:clientData/>
  </xdr:twoCellAnchor>
  <xdr:twoCellAnchor editAs="oneCell">
    <xdr:from>
      <xdr:col>5</xdr:col>
      <xdr:colOff>247650</xdr:colOff>
      <xdr:row>8</xdr:row>
      <xdr:rowOff>171451</xdr:rowOff>
    </xdr:from>
    <xdr:to>
      <xdr:col>5</xdr:col>
      <xdr:colOff>1228725</xdr:colOff>
      <xdr:row>15</xdr:row>
      <xdr:rowOff>41764</xdr:rowOff>
    </xdr:to>
    <xdr:pic>
      <xdr:nvPicPr>
        <xdr:cNvPr id="3100" name="Picture 28"/>
        <xdr:cNvPicPr>
          <a:picLocks noChangeAspect="1" noChangeArrowheads="1"/>
        </xdr:cNvPicPr>
      </xdr:nvPicPr>
      <xdr:blipFill>
        <a:blip r:embed="rId11" cstate="print"/>
        <a:srcRect/>
        <a:stretch>
          <a:fillRect/>
        </a:stretch>
      </xdr:blipFill>
      <xdr:spPr>
        <a:xfrm>
          <a:off x="6372225" y="809625"/>
          <a:ext cx="981075" cy="917575"/>
        </a:xfrm>
        <a:prstGeom prst="rect">
          <a:avLst/>
        </a:prstGeom>
        <a:noFill/>
      </xdr:spPr>
    </xdr:pic>
    <xdr:clientData/>
  </xdr:twoCellAnchor>
  <xdr:twoCellAnchor editAs="oneCell">
    <xdr:from>
      <xdr:col>5</xdr:col>
      <xdr:colOff>154560</xdr:colOff>
      <xdr:row>58</xdr:row>
      <xdr:rowOff>0</xdr:rowOff>
    </xdr:from>
    <xdr:to>
      <xdr:col>5</xdr:col>
      <xdr:colOff>1234109</xdr:colOff>
      <xdr:row>65</xdr:row>
      <xdr:rowOff>69420</xdr:rowOff>
    </xdr:to>
    <xdr:pic>
      <xdr:nvPicPr>
        <xdr:cNvPr id="2050" name="Picture 2"/>
        <xdr:cNvPicPr>
          <a:picLocks noChangeAspect="1" noChangeArrowheads="1"/>
        </xdr:cNvPicPr>
      </xdr:nvPicPr>
      <xdr:blipFill>
        <a:blip r:embed="rId12" cstate="print"/>
        <a:srcRect/>
        <a:stretch>
          <a:fillRect/>
        </a:stretch>
      </xdr:blipFill>
      <xdr:spPr>
        <a:xfrm>
          <a:off x="6278880" y="8611870"/>
          <a:ext cx="1079500" cy="1069340"/>
        </a:xfrm>
        <a:prstGeom prst="rect">
          <a:avLst/>
        </a:prstGeom>
        <a:noFill/>
      </xdr:spPr>
    </xdr:pic>
    <xdr:clientData/>
  </xdr:twoCellAnchor>
  <xdr:twoCellAnchor editAs="oneCell">
    <xdr:from>
      <xdr:col>5</xdr:col>
      <xdr:colOff>345386</xdr:colOff>
      <xdr:row>43</xdr:row>
      <xdr:rowOff>123512</xdr:rowOff>
    </xdr:from>
    <xdr:to>
      <xdr:col>5</xdr:col>
      <xdr:colOff>927653</xdr:colOff>
      <xdr:row>46</xdr:row>
      <xdr:rowOff>178979</xdr:rowOff>
    </xdr:to>
    <xdr:pic>
      <xdr:nvPicPr>
        <xdr:cNvPr id="3074" name="Picture 2"/>
        <xdr:cNvPicPr>
          <a:picLocks noChangeAspect="1" noChangeArrowheads="1"/>
        </xdr:cNvPicPr>
      </xdr:nvPicPr>
      <xdr:blipFill>
        <a:blip r:embed="rId13" cstate="print"/>
        <a:srcRect/>
        <a:stretch>
          <a:fillRect/>
        </a:stretch>
      </xdr:blipFill>
      <xdr:spPr>
        <a:xfrm>
          <a:off x="6469380" y="5866765"/>
          <a:ext cx="582295" cy="546100"/>
        </a:xfrm>
        <a:prstGeom prst="rect">
          <a:avLst/>
        </a:prstGeom>
        <a:noFill/>
      </xdr:spPr>
    </xdr:pic>
    <xdr:clientData/>
  </xdr:twoCellAnchor>
  <xdr:twoCellAnchor editAs="oneCell">
    <xdr:from>
      <xdr:col>5</xdr:col>
      <xdr:colOff>293204</xdr:colOff>
      <xdr:row>109</xdr:row>
      <xdr:rowOff>157369</xdr:rowOff>
    </xdr:from>
    <xdr:to>
      <xdr:col>5</xdr:col>
      <xdr:colOff>1121739</xdr:colOff>
      <xdr:row>109</xdr:row>
      <xdr:rowOff>686132</xdr:rowOff>
    </xdr:to>
    <xdr:pic>
      <xdr:nvPicPr>
        <xdr:cNvPr id="16" name="Picture 49"/>
        <xdr:cNvPicPr>
          <a:picLocks noChangeAspect="1" noChangeArrowheads="1"/>
        </xdr:cNvPicPr>
      </xdr:nvPicPr>
      <xdr:blipFill>
        <a:blip r:embed="rId14" cstate="print"/>
        <a:srcRect/>
        <a:stretch>
          <a:fillRect/>
        </a:stretch>
      </xdr:blipFill>
      <xdr:spPr>
        <a:xfrm>
          <a:off x="6417310" y="19354165"/>
          <a:ext cx="828675" cy="528955"/>
        </a:xfrm>
        <a:prstGeom prst="rect">
          <a:avLst/>
        </a:prstGeom>
        <a:noFill/>
        <a:ln w="9525">
          <a:noFill/>
          <a:miter lim="800000"/>
          <a:headEnd/>
          <a:tailEnd/>
        </a:ln>
      </xdr:spPr>
    </xdr:pic>
    <xdr:clientData/>
  </xdr:twoCellAnchor>
  <xdr:twoCellAnchor editAs="oneCell">
    <xdr:from>
      <xdr:col>5</xdr:col>
      <xdr:colOff>305191</xdr:colOff>
      <xdr:row>66</xdr:row>
      <xdr:rowOff>8283</xdr:rowOff>
    </xdr:from>
    <xdr:to>
      <xdr:col>5</xdr:col>
      <xdr:colOff>1110452</xdr:colOff>
      <xdr:row>68</xdr:row>
      <xdr:rowOff>1</xdr:rowOff>
    </xdr:to>
    <xdr:pic>
      <xdr:nvPicPr>
        <xdr:cNvPr id="21" name="Picture 20"/>
        <xdr:cNvPicPr>
          <a:picLocks noChangeAspect="1" noChangeArrowheads="1"/>
        </xdr:cNvPicPr>
      </xdr:nvPicPr>
      <xdr:blipFill>
        <a:blip r:embed="rId15">
          <a:extLst>
            <a:ext uri="{28A0092B-C50C-407E-A947-70E740481C1C}">
              <a14:useLocalDpi xmlns:a14="http://schemas.microsoft.com/office/drawing/2010/main" val="0"/>
            </a:ext>
          </a:extLst>
        </a:blip>
        <a:srcRect/>
        <a:stretch>
          <a:fillRect/>
        </a:stretch>
      </xdr:blipFill>
      <xdr:spPr>
        <a:xfrm>
          <a:off x="6429375" y="9763125"/>
          <a:ext cx="805180" cy="439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306456</xdr:colOff>
      <xdr:row>108</xdr:row>
      <xdr:rowOff>33130</xdr:rowOff>
    </xdr:from>
    <xdr:to>
      <xdr:col>5</xdr:col>
      <xdr:colOff>894522</xdr:colOff>
      <xdr:row>109</xdr:row>
      <xdr:rowOff>33129</xdr:rowOff>
    </xdr:to>
    <xdr:pic>
      <xdr:nvPicPr>
        <xdr:cNvPr id="23" name="Picture 22" descr="Image result for video fan guard"/>
        <xdr:cNvPicPr>
          <a:picLocks noChangeAspect="1" noChangeArrowheads="1"/>
        </xdr:cNvPicPr>
      </xdr:nvPicPr>
      <xdr:blipFill>
        <a:blip r:embed="rId16" cstate="print">
          <a:extLst>
            <a:ext uri="{28A0092B-C50C-407E-A947-70E740481C1C}">
              <a14:useLocalDpi xmlns:a14="http://schemas.microsoft.com/office/drawing/2010/main" val="0"/>
            </a:ext>
          </a:extLst>
        </a:blip>
        <a:srcRect/>
        <a:stretch>
          <a:fillRect/>
        </a:stretch>
      </xdr:blipFill>
      <xdr:spPr>
        <a:xfrm>
          <a:off x="6430645" y="18773140"/>
          <a:ext cx="58801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364434</xdr:colOff>
      <xdr:row>68</xdr:row>
      <xdr:rowOff>41413</xdr:rowOff>
    </xdr:from>
    <xdr:to>
      <xdr:col>5</xdr:col>
      <xdr:colOff>1022859</xdr:colOff>
      <xdr:row>71</xdr:row>
      <xdr:rowOff>146166</xdr:rowOff>
    </xdr:to>
    <xdr:pic>
      <xdr:nvPicPr>
        <xdr:cNvPr id="5" name="Picture 4"/>
        <xdr:cNvPicPr>
          <a:picLocks noChangeAspect="1"/>
        </xdr:cNvPicPr>
      </xdr:nvPicPr>
      <xdr:blipFill>
        <a:blip r:embed="rId17"/>
        <a:stretch>
          <a:fillRect/>
        </a:stretch>
      </xdr:blipFill>
      <xdr:spPr>
        <a:xfrm>
          <a:off x="6488430" y="10243820"/>
          <a:ext cx="658495" cy="704850"/>
        </a:xfrm>
        <a:prstGeom prst="rect">
          <a:avLst/>
        </a:prstGeom>
      </xdr:spPr>
    </xdr:pic>
    <xdr:clientData/>
  </xdr:twoCellAnchor>
  <xdr:twoCellAnchor editAs="oneCell">
    <xdr:from>
      <xdr:col>5</xdr:col>
      <xdr:colOff>224155</xdr:colOff>
      <xdr:row>81</xdr:row>
      <xdr:rowOff>68580</xdr:rowOff>
    </xdr:from>
    <xdr:to>
      <xdr:col>5</xdr:col>
      <xdr:colOff>996950</xdr:colOff>
      <xdr:row>81</xdr:row>
      <xdr:rowOff>476885</xdr:rowOff>
    </xdr:to>
    <xdr:pic>
      <xdr:nvPicPr>
        <xdr:cNvPr id="6" name="image83.png" descr=" "/>
        <xdr:cNvPicPr/>
      </xdr:nvPicPr>
      <xdr:blipFill>
        <a:blip r:embed="rId18"/>
        <a:srcRect/>
        <a:stretch>
          <a:fillRect/>
        </a:stretch>
      </xdr:blipFill>
      <xdr:spPr>
        <a:xfrm>
          <a:off x="6348730" y="12925425"/>
          <a:ext cx="772795" cy="408305"/>
        </a:xfrm>
        <a:prstGeom prst="rect">
          <a:avLst/>
        </a:prstGeom>
        <a:noFill/>
        <a:ln>
          <a:noFill/>
        </a:ln>
        <a:effectLst/>
      </xdr:spPr>
    </xdr:pic>
    <xdr:clientData/>
  </xdr:twoCellAnchor>
  <xdr:twoCellAnchor editAs="oneCell">
    <xdr:from>
      <xdr:col>5</xdr:col>
      <xdr:colOff>304165</xdr:colOff>
      <xdr:row>80</xdr:row>
      <xdr:rowOff>51435</xdr:rowOff>
    </xdr:from>
    <xdr:to>
      <xdr:col>5</xdr:col>
      <xdr:colOff>780415</xdr:colOff>
      <xdr:row>80</xdr:row>
      <xdr:rowOff>499110</xdr:rowOff>
    </xdr:to>
    <xdr:pic>
      <xdr:nvPicPr>
        <xdr:cNvPr id="7" name="image84.jpg" descr=" "/>
        <xdr:cNvPicPr/>
      </xdr:nvPicPr>
      <xdr:blipFill>
        <a:blip r:embed="rId19"/>
        <a:srcRect/>
        <a:stretch>
          <a:fillRect/>
        </a:stretch>
      </xdr:blipFill>
      <xdr:spPr>
        <a:xfrm>
          <a:off x="6428740" y="12311380"/>
          <a:ext cx="476250" cy="447675"/>
        </a:xfrm>
        <a:prstGeom prst="rect">
          <a:avLst/>
        </a:prstGeom>
        <a:noFill/>
        <a:ln>
          <a:noFill/>
        </a:ln>
        <a:effectLst/>
      </xdr:spPr>
    </xdr:pic>
    <xdr:clientData/>
  </xdr:twoCellAnchor>
  <xdr:twoCellAnchor editAs="oneCell">
    <xdr:from>
      <xdr:col>5</xdr:col>
      <xdr:colOff>377190</xdr:colOff>
      <xdr:row>82</xdr:row>
      <xdr:rowOff>44450</xdr:rowOff>
    </xdr:from>
    <xdr:to>
      <xdr:col>5</xdr:col>
      <xdr:colOff>729615</xdr:colOff>
      <xdr:row>82</xdr:row>
      <xdr:rowOff>513080</xdr:rowOff>
    </xdr:to>
    <xdr:pic>
      <xdr:nvPicPr>
        <xdr:cNvPr id="8" name="Picture 7"/>
        <xdr:cNvPicPr>
          <a:picLocks noChangeAspect="1"/>
        </xdr:cNvPicPr>
      </xdr:nvPicPr>
      <xdr:blipFill>
        <a:blip r:embed="rId20"/>
        <a:stretch>
          <a:fillRect/>
        </a:stretch>
      </xdr:blipFill>
      <xdr:spPr>
        <a:xfrm>
          <a:off x="6501765" y="13447395"/>
          <a:ext cx="352425" cy="468630"/>
        </a:xfrm>
        <a:prstGeom prst="rect">
          <a:avLst/>
        </a:prstGeom>
      </xdr:spPr>
    </xdr:pic>
    <xdr:clientData/>
  </xdr:twoCellAnchor>
  <xdr:twoCellAnchor editAs="oneCell">
    <xdr:from>
      <xdr:col>5</xdr:col>
      <xdr:colOff>224790</xdr:colOff>
      <xdr:row>51</xdr:row>
      <xdr:rowOff>123190</xdr:rowOff>
    </xdr:from>
    <xdr:to>
      <xdr:col>5</xdr:col>
      <xdr:colOff>1310005</xdr:colOff>
      <xdr:row>57</xdr:row>
      <xdr:rowOff>17780</xdr:rowOff>
    </xdr:to>
    <xdr:pic>
      <xdr:nvPicPr>
        <xdr:cNvPr id="3" name="Picture 2" descr="Weiguang - NZ DEPOT"/>
        <xdr:cNvPicPr>
          <a:picLocks noChangeAspect="1"/>
        </xdr:cNvPicPr>
      </xdr:nvPicPr>
      <xdr:blipFill>
        <a:blip r:embed="rId21" r:link="rId22"/>
        <a:stretch>
          <a:fillRect/>
        </a:stretch>
      </xdr:blipFill>
      <xdr:spPr>
        <a:xfrm>
          <a:off x="6349365" y="7348220"/>
          <a:ext cx="1085215" cy="1083310"/>
        </a:xfrm>
        <a:prstGeom prst="rect">
          <a:avLst/>
        </a:prstGeom>
        <a:noFill/>
        <a:ln>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1933575</xdr:colOff>
      <xdr:row>7</xdr:row>
      <xdr:rowOff>9525</xdr:rowOff>
    </xdr:from>
    <xdr:to>
      <xdr:col>1</xdr:col>
      <xdr:colOff>1933575</xdr:colOff>
      <xdr:row>7</xdr:row>
      <xdr:rowOff>285750</xdr:rowOff>
    </xdr:to>
    <xdr:pic>
      <xdr:nvPicPr>
        <xdr:cNvPr id="2" name="ctl00_logoimage" descr="Danfoss Logo"/>
        <xdr:cNvPicPr>
          <a:picLocks noChangeAspect="1" noChangeArrowheads="1"/>
        </xdr:cNvPicPr>
      </xdr:nvPicPr>
      <xdr:blipFill>
        <a:blip r:embed="rId1"/>
        <a:srcRect/>
        <a:stretch>
          <a:fillRect/>
        </a:stretch>
      </xdr:blipFill>
      <xdr:spPr>
        <a:xfrm>
          <a:off x="2571750" y="457200"/>
          <a:ext cx="0" cy="276225"/>
        </a:xfrm>
        <a:prstGeom prst="rect">
          <a:avLst/>
        </a:prstGeom>
        <a:noFill/>
        <a:ln w="9525">
          <a:noFill/>
          <a:miter lim="800000"/>
          <a:headEnd/>
          <a:tailEnd/>
        </a:ln>
      </xdr:spPr>
    </xdr:pic>
    <xdr:clientData/>
  </xdr:twoCellAnchor>
  <xdr:twoCellAnchor editAs="oneCell">
    <xdr:from>
      <xdr:col>6</xdr:col>
      <xdr:colOff>422911</xdr:colOff>
      <xdr:row>14</xdr:row>
      <xdr:rowOff>95250</xdr:rowOff>
    </xdr:from>
    <xdr:to>
      <xdr:col>6</xdr:col>
      <xdr:colOff>1480103</xdr:colOff>
      <xdr:row>20</xdr:row>
      <xdr:rowOff>129539</xdr:rowOff>
    </xdr:to>
    <xdr:pic>
      <xdr:nvPicPr>
        <xdr:cNvPr id="1026" name="Picture 2"/>
        <xdr:cNvPicPr>
          <a:picLocks noChangeAspect="1" noChangeArrowheads="1"/>
        </xdr:cNvPicPr>
      </xdr:nvPicPr>
      <xdr:blipFill>
        <a:blip r:embed="rId2" cstate="print"/>
        <a:srcRect/>
        <a:stretch>
          <a:fillRect/>
        </a:stretch>
      </xdr:blipFill>
      <xdr:spPr>
        <a:xfrm>
          <a:off x="6604635" y="2676525"/>
          <a:ext cx="1056640" cy="948055"/>
        </a:xfrm>
        <a:prstGeom prst="rect">
          <a:avLst/>
        </a:prstGeom>
        <a:noFill/>
      </xdr:spPr>
    </xdr:pic>
    <xdr:clientData/>
  </xdr:twoCellAnchor>
  <xdr:twoCellAnchor editAs="oneCell">
    <xdr:from>
      <xdr:col>6</xdr:col>
      <xdr:colOff>1113308</xdr:colOff>
      <xdr:row>9</xdr:row>
      <xdr:rowOff>9526</xdr:rowOff>
    </xdr:from>
    <xdr:to>
      <xdr:col>6</xdr:col>
      <xdr:colOff>1965960</xdr:colOff>
      <xdr:row>11</xdr:row>
      <xdr:rowOff>209551</xdr:rowOff>
    </xdr:to>
    <xdr:pic>
      <xdr:nvPicPr>
        <xdr:cNvPr id="6" name="Picture 5" descr="http://www.ziehl-abegg.com/images/img_prod/thumbnails/axialventilator_fb.jpg"/>
        <xdr:cNvPicPr>
          <a:picLocks noChangeAspect="1" noChangeArrowheads="1"/>
        </xdr:cNvPicPr>
      </xdr:nvPicPr>
      <xdr:blipFill>
        <a:blip r:embed="rId3"/>
        <a:srcRect/>
        <a:stretch>
          <a:fillRect/>
        </a:stretch>
      </xdr:blipFill>
      <xdr:spPr>
        <a:xfrm>
          <a:off x="7294880" y="1028700"/>
          <a:ext cx="852805" cy="704850"/>
        </a:xfrm>
        <a:prstGeom prst="rect">
          <a:avLst/>
        </a:prstGeom>
        <a:noFill/>
      </xdr:spPr>
    </xdr:pic>
    <xdr:clientData/>
  </xdr:twoCellAnchor>
  <xdr:twoCellAnchor editAs="oneCell">
    <xdr:from>
      <xdr:col>6</xdr:col>
      <xdr:colOff>121418</xdr:colOff>
      <xdr:row>9</xdr:row>
      <xdr:rowOff>104775</xdr:rowOff>
    </xdr:from>
    <xdr:to>
      <xdr:col>6</xdr:col>
      <xdr:colOff>998005</xdr:colOff>
      <xdr:row>12</xdr:row>
      <xdr:rowOff>28575</xdr:rowOff>
    </xdr:to>
    <xdr:pic>
      <xdr:nvPicPr>
        <xdr:cNvPr id="7" name="Picture 3" descr="Ziehl-Abegg FN050-VDK.4I.V7P1 Fan Motoru"/>
        <xdr:cNvPicPr>
          <a:picLocks noChangeAspect="1" noChangeArrowheads="1"/>
        </xdr:cNvPicPr>
      </xdr:nvPicPr>
      <xdr:blipFill>
        <a:blip r:embed="rId4"/>
        <a:srcRect/>
        <a:stretch>
          <a:fillRect/>
        </a:stretch>
      </xdr:blipFill>
      <xdr:spPr>
        <a:xfrm>
          <a:off x="6303010" y="1123950"/>
          <a:ext cx="876300" cy="685800"/>
        </a:xfrm>
        <a:prstGeom prst="rect">
          <a:avLst/>
        </a:prstGeom>
        <a:noFill/>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18</xdr:col>
      <xdr:colOff>153546</xdr:colOff>
      <xdr:row>8</xdr:row>
      <xdr:rowOff>88016</xdr:rowOff>
    </xdr:from>
    <xdr:to>
      <xdr:col>18</xdr:col>
      <xdr:colOff>1008770</xdr:colOff>
      <xdr:row>13</xdr:row>
      <xdr:rowOff>0</xdr:rowOff>
    </xdr:to>
    <xdr:pic>
      <xdr:nvPicPr>
        <xdr:cNvPr id="2" name="Picture 2"/>
        <xdr:cNvPicPr>
          <a:picLocks noChangeAspect="1" noChangeArrowheads="1"/>
        </xdr:cNvPicPr>
      </xdr:nvPicPr>
      <xdr:blipFill>
        <a:blip r:embed="rId1" cstate="print"/>
        <a:srcRect/>
        <a:stretch>
          <a:fillRect/>
        </a:stretch>
      </xdr:blipFill>
      <xdr:spPr>
        <a:xfrm>
          <a:off x="17523460" y="1230630"/>
          <a:ext cx="855345" cy="702945"/>
        </a:xfrm>
        <a:prstGeom prst="rect">
          <a:avLst/>
        </a:prstGeom>
        <a:noFill/>
      </xdr:spPr>
    </xdr:pic>
    <xdr:clientData/>
  </xdr:twoCellAnchor>
  <xdr:twoCellAnchor editAs="oneCell">
    <xdr:from>
      <xdr:col>18</xdr:col>
      <xdr:colOff>207065</xdr:colOff>
      <xdr:row>22</xdr:row>
      <xdr:rowOff>66264</xdr:rowOff>
    </xdr:from>
    <xdr:to>
      <xdr:col>18</xdr:col>
      <xdr:colOff>1333500</xdr:colOff>
      <xdr:row>27</xdr:row>
      <xdr:rowOff>61166</xdr:rowOff>
    </xdr:to>
    <xdr:pic>
      <xdr:nvPicPr>
        <xdr:cNvPr id="3" name="Picture 4"/>
        <xdr:cNvPicPr>
          <a:picLocks noChangeAspect="1" noChangeArrowheads="1"/>
        </xdr:cNvPicPr>
      </xdr:nvPicPr>
      <xdr:blipFill>
        <a:blip r:embed="rId2" cstate="print"/>
        <a:srcRect/>
        <a:stretch>
          <a:fillRect/>
        </a:stretch>
      </xdr:blipFill>
      <xdr:spPr>
        <a:xfrm>
          <a:off x="17577435" y="3371215"/>
          <a:ext cx="1126490" cy="756920"/>
        </a:xfrm>
        <a:prstGeom prst="rect">
          <a:avLst/>
        </a:prstGeom>
        <a:noFill/>
      </xdr:spPr>
    </xdr:pic>
    <xdr:clientData/>
  </xdr:twoCellAnchor>
  <xdr:twoCellAnchor editAs="oneCell">
    <xdr:from>
      <xdr:col>18</xdr:col>
      <xdr:colOff>89198</xdr:colOff>
      <xdr:row>27</xdr:row>
      <xdr:rowOff>117232</xdr:rowOff>
    </xdr:from>
    <xdr:to>
      <xdr:col>18</xdr:col>
      <xdr:colOff>1149372</xdr:colOff>
      <xdr:row>32</xdr:row>
      <xdr:rowOff>121055</xdr:rowOff>
    </xdr:to>
    <xdr:pic>
      <xdr:nvPicPr>
        <xdr:cNvPr id="2050" name="Picture 2"/>
        <xdr:cNvPicPr>
          <a:picLocks noChangeAspect="1" noChangeArrowheads="1"/>
        </xdr:cNvPicPr>
      </xdr:nvPicPr>
      <xdr:blipFill>
        <a:blip r:embed="rId3" cstate="print"/>
        <a:srcRect/>
        <a:stretch>
          <a:fillRect/>
        </a:stretch>
      </xdr:blipFill>
      <xdr:spPr>
        <a:xfrm>
          <a:off x="17459325" y="4184015"/>
          <a:ext cx="1060450" cy="765810"/>
        </a:xfrm>
        <a:prstGeom prst="rect">
          <a:avLst/>
        </a:prstGeom>
        <a:noFill/>
      </xdr:spPr>
    </xdr:pic>
    <xdr:clientData/>
  </xdr:twoCellAnchor>
  <xdr:twoCellAnchor editAs="oneCell">
    <xdr:from>
      <xdr:col>18</xdr:col>
      <xdr:colOff>108889</xdr:colOff>
      <xdr:row>86</xdr:row>
      <xdr:rowOff>99391</xdr:rowOff>
    </xdr:from>
    <xdr:to>
      <xdr:col>18</xdr:col>
      <xdr:colOff>1002149</xdr:colOff>
      <xdr:row>90</xdr:row>
      <xdr:rowOff>54252</xdr:rowOff>
    </xdr:to>
    <xdr:pic>
      <xdr:nvPicPr>
        <xdr:cNvPr id="2054" name="Picture 6"/>
        <xdr:cNvPicPr>
          <a:picLocks noChangeAspect="1" noChangeArrowheads="1"/>
        </xdr:cNvPicPr>
      </xdr:nvPicPr>
      <xdr:blipFill>
        <a:blip r:embed="rId4" cstate="print"/>
        <a:srcRect/>
        <a:stretch>
          <a:fillRect/>
        </a:stretch>
      </xdr:blipFill>
      <xdr:spPr>
        <a:xfrm>
          <a:off x="17479010" y="13195935"/>
          <a:ext cx="893445" cy="564515"/>
        </a:xfrm>
        <a:prstGeom prst="rect">
          <a:avLst/>
        </a:prstGeom>
        <a:noFill/>
      </xdr:spPr>
    </xdr:pic>
    <xdr:clientData/>
  </xdr:twoCellAnchor>
  <xdr:twoCellAnchor editAs="oneCell">
    <xdr:from>
      <xdr:col>18</xdr:col>
      <xdr:colOff>84739</xdr:colOff>
      <xdr:row>81</xdr:row>
      <xdr:rowOff>24875</xdr:rowOff>
    </xdr:from>
    <xdr:to>
      <xdr:col>18</xdr:col>
      <xdr:colOff>927653</xdr:colOff>
      <xdr:row>84</xdr:row>
      <xdr:rowOff>41246</xdr:rowOff>
    </xdr:to>
    <xdr:pic>
      <xdr:nvPicPr>
        <xdr:cNvPr id="2056" name="Picture 8"/>
        <xdr:cNvPicPr>
          <a:picLocks noChangeAspect="1" noChangeArrowheads="1"/>
        </xdr:cNvPicPr>
      </xdr:nvPicPr>
      <xdr:blipFill>
        <a:blip r:embed="rId5" cstate="print"/>
        <a:srcRect/>
        <a:stretch>
          <a:fillRect/>
        </a:stretch>
      </xdr:blipFill>
      <xdr:spPr>
        <a:xfrm>
          <a:off x="17454880" y="12359640"/>
          <a:ext cx="842645" cy="473075"/>
        </a:xfrm>
        <a:prstGeom prst="rect">
          <a:avLst/>
        </a:prstGeom>
        <a:noFill/>
      </xdr:spPr>
    </xdr:pic>
    <xdr:clientData/>
  </xdr:twoCellAnchor>
  <xdr:twoCellAnchor editAs="oneCell">
    <xdr:from>
      <xdr:col>18</xdr:col>
      <xdr:colOff>186358</xdr:colOff>
      <xdr:row>32</xdr:row>
      <xdr:rowOff>146539</xdr:rowOff>
    </xdr:from>
    <xdr:to>
      <xdr:col>18</xdr:col>
      <xdr:colOff>1041582</xdr:colOff>
      <xdr:row>38</xdr:row>
      <xdr:rowOff>247</xdr:rowOff>
    </xdr:to>
    <xdr:pic>
      <xdr:nvPicPr>
        <xdr:cNvPr id="14" name="Picture 2"/>
        <xdr:cNvPicPr>
          <a:picLocks noChangeAspect="1" noChangeArrowheads="1"/>
        </xdr:cNvPicPr>
      </xdr:nvPicPr>
      <xdr:blipFill>
        <a:blip r:embed="rId6" cstate="print"/>
        <a:srcRect/>
        <a:stretch>
          <a:fillRect/>
        </a:stretch>
      </xdr:blipFill>
      <xdr:spPr>
        <a:xfrm>
          <a:off x="17556480" y="4975225"/>
          <a:ext cx="855345" cy="806450"/>
        </a:xfrm>
        <a:prstGeom prst="rect">
          <a:avLst/>
        </a:prstGeom>
        <a:noFill/>
      </xdr:spPr>
    </xdr:pic>
    <xdr:clientData/>
  </xdr:twoCellAnchor>
  <xdr:twoCellAnchor editAs="oneCell">
    <xdr:from>
      <xdr:col>18</xdr:col>
      <xdr:colOff>148132</xdr:colOff>
      <xdr:row>51</xdr:row>
      <xdr:rowOff>85919</xdr:rowOff>
    </xdr:from>
    <xdr:to>
      <xdr:col>18</xdr:col>
      <xdr:colOff>1084067</xdr:colOff>
      <xdr:row>55</xdr:row>
      <xdr:rowOff>69446</xdr:rowOff>
    </xdr:to>
    <xdr:pic>
      <xdr:nvPicPr>
        <xdr:cNvPr id="15" name="Picture 4"/>
        <xdr:cNvPicPr>
          <a:picLocks noChangeAspect="1" noChangeArrowheads="1"/>
        </xdr:cNvPicPr>
      </xdr:nvPicPr>
      <xdr:blipFill>
        <a:blip r:embed="rId2" cstate="print"/>
        <a:srcRect/>
        <a:stretch>
          <a:fillRect/>
        </a:stretch>
      </xdr:blipFill>
      <xdr:spPr>
        <a:xfrm>
          <a:off x="17518380" y="7848600"/>
          <a:ext cx="935990" cy="593090"/>
        </a:xfrm>
        <a:prstGeom prst="rect">
          <a:avLst/>
        </a:prstGeom>
        <a:noFill/>
      </xdr:spPr>
    </xdr:pic>
    <xdr:clientData/>
  </xdr:twoCellAnchor>
  <xdr:twoCellAnchor editAs="oneCell">
    <xdr:from>
      <xdr:col>18</xdr:col>
      <xdr:colOff>85376</xdr:colOff>
      <xdr:row>58</xdr:row>
      <xdr:rowOff>20072</xdr:rowOff>
    </xdr:from>
    <xdr:to>
      <xdr:col>18</xdr:col>
      <xdr:colOff>1145550</xdr:colOff>
      <xdr:row>62</xdr:row>
      <xdr:rowOff>88562</xdr:rowOff>
    </xdr:to>
    <xdr:pic>
      <xdr:nvPicPr>
        <xdr:cNvPr id="16" name="Picture 2"/>
        <xdr:cNvPicPr>
          <a:picLocks noChangeAspect="1" noChangeArrowheads="1"/>
        </xdr:cNvPicPr>
      </xdr:nvPicPr>
      <xdr:blipFill>
        <a:blip r:embed="rId3" cstate="print"/>
        <a:srcRect/>
        <a:stretch>
          <a:fillRect/>
        </a:stretch>
      </xdr:blipFill>
      <xdr:spPr>
        <a:xfrm>
          <a:off x="17455515" y="8849360"/>
          <a:ext cx="1060450" cy="678180"/>
        </a:xfrm>
        <a:prstGeom prst="rect">
          <a:avLst/>
        </a:prstGeom>
        <a:noFill/>
      </xdr:spPr>
    </xdr:pic>
    <xdr:clientData/>
  </xdr:twoCellAnchor>
  <xdr:twoCellAnchor editAs="oneCell">
    <xdr:from>
      <xdr:col>18</xdr:col>
      <xdr:colOff>99074</xdr:colOff>
      <xdr:row>41</xdr:row>
      <xdr:rowOff>112977</xdr:rowOff>
    </xdr:from>
    <xdr:to>
      <xdr:col>18</xdr:col>
      <xdr:colOff>1196944</xdr:colOff>
      <xdr:row>46</xdr:row>
      <xdr:rowOff>51197</xdr:rowOff>
    </xdr:to>
    <xdr:pic>
      <xdr:nvPicPr>
        <xdr:cNvPr id="17" name="Picture 10"/>
        <xdr:cNvPicPr>
          <a:picLocks noChangeAspect="1" noChangeArrowheads="1"/>
        </xdr:cNvPicPr>
      </xdr:nvPicPr>
      <xdr:blipFill>
        <a:blip r:embed="rId7" cstate="print"/>
        <a:srcRect/>
        <a:stretch>
          <a:fillRect/>
        </a:stretch>
      </xdr:blipFill>
      <xdr:spPr>
        <a:xfrm>
          <a:off x="17469485" y="6351270"/>
          <a:ext cx="1097280" cy="700405"/>
        </a:xfrm>
        <a:prstGeom prst="rect">
          <a:avLst/>
        </a:prstGeom>
        <a:noFill/>
      </xdr:spPr>
    </xdr:pic>
    <xdr:clientData/>
  </xdr:twoCellAnchor>
  <xdr:twoCellAnchor editAs="oneCell">
    <xdr:from>
      <xdr:col>18</xdr:col>
      <xdr:colOff>177165</xdr:colOff>
      <xdr:row>91</xdr:row>
      <xdr:rowOff>120650</xdr:rowOff>
    </xdr:from>
    <xdr:to>
      <xdr:col>18</xdr:col>
      <xdr:colOff>1369861</xdr:colOff>
      <xdr:row>95</xdr:row>
      <xdr:rowOff>46670</xdr:rowOff>
    </xdr:to>
    <xdr:pic>
      <xdr:nvPicPr>
        <xdr:cNvPr id="3074" name="Picture 2"/>
        <xdr:cNvPicPr>
          <a:picLocks noChangeAspect="1" noChangeArrowheads="1"/>
        </xdr:cNvPicPr>
      </xdr:nvPicPr>
      <xdr:blipFill>
        <a:blip r:embed="rId8" cstate="print"/>
        <a:srcRect/>
        <a:stretch>
          <a:fillRect/>
        </a:stretch>
      </xdr:blipFill>
      <xdr:spPr>
        <a:xfrm>
          <a:off x="17547590" y="13979525"/>
          <a:ext cx="1192530" cy="535305"/>
        </a:xfrm>
        <a:prstGeom prst="rect">
          <a:avLst/>
        </a:prstGeom>
        <a:noFill/>
      </xdr:spPr>
    </xdr:pic>
    <xdr:clientData/>
  </xdr:twoCellAnchor>
  <xdr:twoCellAnchor editAs="oneCell">
    <xdr:from>
      <xdr:col>18</xdr:col>
      <xdr:colOff>109903</xdr:colOff>
      <xdr:row>16</xdr:row>
      <xdr:rowOff>57508</xdr:rowOff>
    </xdr:from>
    <xdr:to>
      <xdr:col>18</xdr:col>
      <xdr:colOff>1201615</xdr:colOff>
      <xdr:row>21</xdr:row>
      <xdr:rowOff>5016</xdr:rowOff>
    </xdr:to>
    <xdr:pic>
      <xdr:nvPicPr>
        <xdr:cNvPr id="1026" name="Picture 2"/>
        <xdr:cNvPicPr>
          <a:picLocks noChangeAspect="1" noChangeArrowheads="1"/>
        </xdr:cNvPicPr>
      </xdr:nvPicPr>
      <xdr:blipFill>
        <a:blip r:embed="rId9" cstate="print"/>
        <a:srcRect/>
        <a:stretch>
          <a:fillRect/>
        </a:stretch>
      </xdr:blipFill>
      <xdr:spPr>
        <a:xfrm>
          <a:off x="17480280" y="2447925"/>
          <a:ext cx="1091565" cy="709295"/>
        </a:xfrm>
        <a:prstGeom prst="rect">
          <a:avLst/>
        </a:prstGeom>
        <a:noFill/>
      </xdr:spPr>
    </xdr:pic>
    <xdr:clientData/>
  </xdr:twoCellAnchor>
  <xdr:twoCellAnchor editAs="oneCell">
    <xdr:from>
      <xdr:col>17</xdr:col>
      <xdr:colOff>452120</xdr:colOff>
      <xdr:row>103</xdr:row>
      <xdr:rowOff>46355</xdr:rowOff>
    </xdr:from>
    <xdr:to>
      <xdr:col>18</xdr:col>
      <xdr:colOff>791387</xdr:colOff>
      <xdr:row>108</xdr:row>
      <xdr:rowOff>38116</xdr:rowOff>
    </xdr:to>
    <xdr:pic>
      <xdr:nvPicPr>
        <xdr:cNvPr id="18" name="Picture 2"/>
        <xdr:cNvPicPr>
          <a:picLocks noChangeAspect="1" noChangeArrowheads="1"/>
        </xdr:cNvPicPr>
      </xdr:nvPicPr>
      <xdr:blipFill>
        <a:blip r:embed="rId10" cstate="print"/>
        <a:srcRect/>
        <a:stretch>
          <a:fillRect/>
        </a:stretch>
      </xdr:blipFill>
      <xdr:spPr>
        <a:xfrm>
          <a:off x="16986885" y="15734030"/>
          <a:ext cx="1174750" cy="753745"/>
        </a:xfrm>
        <a:prstGeom prst="rect">
          <a:avLst/>
        </a:prstGeom>
        <a:noFill/>
      </xdr:spPr>
    </xdr:pic>
    <xdr:clientData/>
  </xdr:twoCellAnchor>
  <xdr:twoCellAnchor editAs="oneCell">
    <xdr:from>
      <xdr:col>18</xdr:col>
      <xdr:colOff>1049655</xdr:colOff>
      <xdr:row>102</xdr:row>
      <xdr:rowOff>60960</xdr:rowOff>
    </xdr:from>
    <xdr:to>
      <xdr:col>19</xdr:col>
      <xdr:colOff>285462</xdr:colOff>
      <xdr:row>107</xdr:row>
      <xdr:rowOff>123932</xdr:rowOff>
    </xdr:to>
    <xdr:pic>
      <xdr:nvPicPr>
        <xdr:cNvPr id="19" name="Picture 4"/>
        <xdr:cNvPicPr>
          <a:picLocks noChangeAspect="1" noChangeArrowheads="1"/>
        </xdr:cNvPicPr>
      </xdr:nvPicPr>
      <xdr:blipFill>
        <a:blip r:embed="rId11" cstate="print"/>
        <a:srcRect/>
        <a:stretch>
          <a:fillRect/>
        </a:stretch>
      </xdr:blipFill>
      <xdr:spPr>
        <a:xfrm>
          <a:off x="18420080" y="15596235"/>
          <a:ext cx="1207135" cy="824865"/>
        </a:xfrm>
        <a:prstGeom prst="rect">
          <a:avLst/>
        </a:prstGeom>
        <a:noFill/>
      </xdr:spPr>
    </xdr:pic>
    <xdr:clientData/>
  </xdr:twoCellAnchor>
  <xdr:twoCellAnchor editAs="oneCell">
    <xdr:from>
      <xdr:col>18</xdr:col>
      <xdr:colOff>33132</xdr:colOff>
      <xdr:row>68</xdr:row>
      <xdr:rowOff>0</xdr:rowOff>
    </xdr:from>
    <xdr:to>
      <xdr:col>18</xdr:col>
      <xdr:colOff>1362175</xdr:colOff>
      <xdr:row>77</xdr:row>
      <xdr:rowOff>54322</xdr:rowOff>
    </xdr:to>
    <xdr:pic>
      <xdr:nvPicPr>
        <xdr:cNvPr id="4" name="Picture 3"/>
        <xdr:cNvPicPr>
          <a:picLocks noChangeAspect="1"/>
        </xdr:cNvPicPr>
      </xdr:nvPicPr>
      <xdr:blipFill>
        <a:blip r:embed="rId12"/>
        <a:stretch>
          <a:fillRect/>
        </a:stretch>
      </xdr:blipFill>
      <xdr:spPr>
        <a:xfrm>
          <a:off x="17403445" y="10353675"/>
          <a:ext cx="1329055" cy="1425575"/>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76200</xdr:colOff>
      <xdr:row>164</xdr:row>
      <xdr:rowOff>96905</xdr:rowOff>
    </xdr:from>
    <xdr:to>
      <xdr:col>1</xdr:col>
      <xdr:colOff>341310</xdr:colOff>
      <xdr:row>177</xdr:row>
      <xdr:rowOff>113886</xdr:rowOff>
    </xdr:to>
    <xdr:pic>
      <xdr:nvPicPr>
        <xdr:cNvPr id="5" name="Picture 2" descr="http://aa.mg60.mail.yahoo.com/ya/download?mid=1%5f75016%5fAHJ7bHwAAXqjTDvDAAJHgy9UZtU&amp;pid=2&amp;fid=Inbox&amp;inline=1"/>
        <xdr:cNvPicPr>
          <a:picLocks noChangeAspect="1" noChangeArrowheads="1"/>
        </xdr:cNvPicPr>
      </xdr:nvPicPr>
      <xdr:blipFill>
        <a:blip r:embed="rId1" cstate="print"/>
        <a:srcRect b="16489"/>
        <a:stretch>
          <a:fillRect/>
        </a:stretch>
      </xdr:blipFill>
      <xdr:spPr>
        <a:xfrm>
          <a:off x="76200" y="30043120"/>
          <a:ext cx="1407795" cy="1874520"/>
        </a:xfrm>
        <a:prstGeom prst="rect">
          <a:avLst/>
        </a:prstGeom>
        <a:ln>
          <a:noFill/>
        </a:ln>
        <a:effectLst>
          <a:softEdge rad="112500"/>
        </a:effectLst>
      </xdr:spPr>
    </xdr:pic>
    <xdr:clientData/>
  </xdr:twoCellAnchor>
  <xdr:twoCellAnchor editAs="oneCell">
    <xdr:from>
      <xdr:col>2</xdr:col>
      <xdr:colOff>233979</xdr:colOff>
      <xdr:row>35</xdr:row>
      <xdr:rowOff>180144</xdr:rowOff>
    </xdr:from>
    <xdr:to>
      <xdr:col>2</xdr:col>
      <xdr:colOff>1525656</xdr:colOff>
      <xdr:row>42</xdr:row>
      <xdr:rowOff>203572</xdr:rowOff>
    </xdr:to>
    <xdr:pic>
      <xdr:nvPicPr>
        <xdr:cNvPr id="6" name="Picture 10" descr="http://www.bd-heatech.com/brazed_PHE2.jpg"/>
        <xdr:cNvPicPr>
          <a:picLocks noChangeAspect="1" noChangeArrowheads="1"/>
        </xdr:cNvPicPr>
      </xdr:nvPicPr>
      <xdr:blipFill>
        <a:blip r:embed="rId2" cstate="print"/>
        <a:srcRect/>
        <a:stretch>
          <a:fillRect/>
        </a:stretch>
      </xdr:blipFill>
      <xdr:spPr>
        <a:xfrm rot="10800000" flipV="1">
          <a:off x="3386455" y="5876925"/>
          <a:ext cx="1291590" cy="120332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326335</xdr:colOff>
      <xdr:row>11</xdr:row>
      <xdr:rowOff>114897</xdr:rowOff>
    </xdr:from>
    <xdr:to>
      <xdr:col>2</xdr:col>
      <xdr:colOff>985630</xdr:colOff>
      <xdr:row>18</xdr:row>
      <xdr:rowOff>53956</xdr:rowOff>
    </xdr:to>
    <xdr:pic>
      <xdr:nvPicPr>
        <xdr:cNvPr id="7" name="Picture 11" descr="http://www.bd-heatech.com/Evaporator_flow.jpg"/>
        <xdr:cNvPicPr>
          <a:picLocks noChangeAspect="1" noChangeArrowheads="1"/>
        </xdr:cNvPicPr>
      </xdr:nvPicPr>
      <xdr:blipFill>
        <a:blip r:embed="rId3" cstate="print"/>
        <a:srcRect/>
        <a:stretch>
          <a:fillRect/>
        </a:stretch>
      </xdr:blipFill>
      <xdr:spPr>
        <a:xfrm>
          <a:off x="3478530" y="1295400"/>
          <a:ext cx="659765" cy="1205865"/>
        </a:xfrm>
        <a:prstGeom prst="rect">
          <a:avLst/>
        </a:prstGeom>
        <a:ln>
          <a:noFill/>
        </a:ln>
        <a:effectLst>
          <a:softEdge rad="112500"/>
        </a:effectLst>
      </xdr:spPr>
    </xdr:pic>
    <xdr:clientData/>
  </xdr:twoCellAnchor>
  <xdr:twoCellAnchor editAs="oneCell">
    <xdr:from>
      <xdr:col>2</xdr:col>
      <xdr:colOff>121756</xdr:colOff>
      <xdr:row>60</xdr:row>
      <xdr:rowOff>66262</xdr:rowOff>
    </xdr:from>
    <xdr:to>
      <xdr:col>2</xdr:col>
      <xdr:colOff>1581977</xdr:colOff>
      <xdr:row>68</xdr:row>
      <xdr:rowOff>132403</xdr:rowOff>
    </xdr:to>
    <xdr:pic>
      <xdr:nvPicPr>
        <xdr:cNvPr id="1026" name="Picture 2"/>
        <xdr:cNvPicPr>
          <a:picLocks noChangeAspect="1" noChangeArrowheads="1"/>
        </xdr:cNvPicPr>
      </xdr:nvPicPr>
      <xdr:blipFill>
        <a:blip r:embed="rId4" cstate="print"/>
        <a:srcRect/>
        <a:stretch>
          <a:fillRect/>
        </a:stretch>
      </xdr:blipFill>
      <xdr:spPr>
        <a:xfrm>
          <a:off x="3274060" y="10124440"/>
          <a:ext cx="1460500" cy="1209040"/>
        </a:xfrm>
        <a:prstGeom prst="rect">
          <a:avLst/>
        </a:prstGeom>
        <a:noFill/>
      </xdr:spPr>
    </xdr:pic>
    <xdr:clientData/>
  </xdr:twoCellAnchor>
  <xdr:twoCellAnchor editAs="oneCell">
    <xdr:from>
      <xdr:col>2</xdr:col>
      <xdr:colOff>1446143</xdr:colOff>
      <xdr:row>165</xdr:row>
      <xdr:rowOff>60877</xdr:rowOff>
    </xdr:from>
    <xdr:to>
      <xdr:col>4</xdr:col>
      <xdr:colOff>6267</xdr:colOff>
      <xdr:row>174</xdr:row>
      <xdr:rowOff>0</xdr:rowOff>
    </xdr:to>
    <xdr:pic>
      <xdr:nvPicPr>
        <xdr:cNvPr id="8" name="Picture 1870"/>
        <xdr:cNvPicPr>
          <a:picLocks noChangeAspect="1" noChangeArrowheads="1"/>
        </xdr:cNvPicPr>
      </xdr:nvPicPr>
      <xdr:blipFill>
        <a:blip r:embed="rId5" cstate="print"/>
        <a:srcRect/>
        <a:stretch>
          <a:fillRect/>
        </a:stretch>
      </xdr:blipFill>
      <xdr:spPr>
        <a:xfrm>
          <a:off x="4598670" y="30149800"/>
          <a:ext cx="1445895" cy="1225550"/>
        </a:xfrm>
        <a:prstGeom prst="rect">
          <a:avLst/>
        </a:prstGeom>
        <a:noFill/>
        <a:ln w="9525">
          <a:noFill/>
          <a:miter lim="800000"/>
          <a:headEnd/>
          <a:tailEnd/>
        </a:ln>
      </xdr:spPr>
    </xdr:pic>
    <xdr:clientData/>
  </xdr:twoCellAnchor>
  <xdr:twoCellAnchor editAs="oneCell">
    <xdr:from>
      <xdr:col>2</xdr:col>
      <xdr:colOff>124235</xdr:colOff>
      <xdr:row>74</xdr:row>
      <xdr:rowOff>46798</xdr:rowOff>
    </xdr:from>
    <xdr:to>
      <xdr:col>2</xdr:col>
      <xdr:colOff>1043608</xdr:colOff>
      <xdr:row>79</xdr:row>
      <xdr:rowOff>16564</xdr:rowOff>
    </xdr:to>
    <xdr:pic>
      <xdr:nvPicPr>
        <xdr:cNvPr id="9" name="Picture 10695"/>
        <xdr:cNvPicPr>
          <a:picLocks noChangeAspect="1" noChangeArrowheads="1"/>
        </xdr:cNvPicPr>
      </xdr:nvPicPr>
      <xdr:blipFill>
        <a:blip r:embed="rId6" cstate="print"/>
        <a:srcRect/>
        <a:stretch>
          <a:fillRect/>
        </a:stretch>
      </xdr:blipFill>
      <xdr:spPr>
        <a:xfrm>
          <a:off x="3276600" y="12105005"/>
          <a:ext cx="919480" cy="808355"/>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0" name="Picture 33" descr="NS01-RC"/>
        <xdr:cNvPicPr>
          <a:picLocks noChangeAspect="1" noChangeArrowheads="1"/>
        </xdr:cNvPicPr>
      </xdr:nvPicPr>
      <xdr:blipFill>
        <a:blip r:embed="rId7"/>
        <a:srcRect/>
        <a:stretch>
          <a:fillRect/>
        </a:stretch>
      </xdr:blipFill>
      <xdr:spPr>
        <a:xfrm>
          <a:off x="4895850" y="20135850"/>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1" name="Picture 36" descr="NS07"/>
        <xdr:cNvPicPr>
          <a:picLocks noChangeAspect="1" noChangeArrowheads="1"/>
        </xdr:cNvPicPr>
      </xdr:nvPicPr>
      <xdr:blipFill>
        <a:blip r:embed="rId8"/>
        <a:srcRect/>
        <a:stretch>
          <a:fillRect/>
        </a:stretch>
      </xdr:blipFill>
      <xdr:spPr>
        <a:xfrm>
          <a:off x="4895850" y="20135850"/>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2" name="Picture 37" descr="NS09"/>
        <xdr:cNvPicPr>
          <a:picLocks noChangeAspect="1" noChangeArrowheads="1"/>
        </xdr:cNvPicPr>
      </xdr:nvPicPr>
      <xdr:blipFill>
        <a:blip r:embed="rId9"/>
        <a:srcRect/>
        <a:stretch>
          <a:fillRect/>
        </a:stretch>
      </xdr:blipFill>
      <xdr:spPr>
        <a:xfrm>
          <a:off x="4895850" y="20135850"/>
          <a:ext cx="0" cy="0"/>
        </a:xfrm>
        <a:prstGeom prst="rect">
          <a:avLst/>
        </a:prstGeom>
        <a:noFill/>
        <a:ln w="9525">
          <a:noFill/>
          <a:miter lim="800000"/>
          <a:headEnd/>
          <a:tailEnd/>
        </a:ln>
      </xdr:spPr>
    </xdr:pic>
    <xdr:clientData/>
  </xdr:twoCellAnchor>
  <xdr:twoCellAnchor>
    <xdr:from>
      <xdr:col>2</xdr:col>
      <xdr:colOff>790575</xdr:colOff>
      <xdr:row>129</xdr:row>
      <xdr:rowOff>0</xdr:rowOff>
    </xdr:from>
    <xdr:to>
      <xdr:col>8</xdr:col>
      <xdr:colOff>0</xdr:colOff>
      <xdr:row>129</xdr:row>
      <xdr:rowOff>0</xdr:rowOff>
    </xdr:to>
    <xdr:sp>
      <xdr:nvSpPr>
        <xdr:cNvPr id="13" name="Line 213"/>
        <xdr:cNvSpPr>
          <a:spLocks noChangeShapeType="1"/>
        </xdr:cNvSpPr>
      </xdr:nvSpPr>
      <xdr:spPr>
        <a:xfrm>
          <a:off x="3943350" y="20135850"/>
          <a:ext cx="6905625" cy="0"/>
        </a:xfrm>
        <a:prstGeom prst="line">
          <a:avLst/>
        </a:prstGeom>
        <a:noFill/>
        <a:ln w="9525">
          <a:solidFill>
            <a:srgbClr val="000000"/>
          </a:solidFill>
          <a:round/>
        </a:ln>
      </xdr:spPr>
    </xdr:sp>
    <xdr:clientData/>
  </xdr:twoCellAnchor>
  <xdr:twoCellAnchor editAs="oneCell">
    <xdr:from>
      <xdr:col>10</xdr:col>
      <xdr:colOff>151985</xdr:colOff>
      <xdr:row>129</xdr:row>
      <xdr:rowOff>12010</xdr:rowOff>
    </xdr:from>
    <xdr:to>
      <xdr:col>10</xdr:col>
      <xdr:colOff>906719</xdr:colOff>
      <xdr:row>130</xdr:row>
      <xdr:rowOff>278945</xdr:rowOff>
    </xdr:to>
    <xdr:pic>
      <xdr:nvPicPr>
        <xdr:cNvPr id="14" name="图片 6" descr="HCPF.jpg"/>
        <xdr:cNvPicPr>
          <a:picLocks noChangeAspect="1"/>
        </xdr:cNvPicPr>
      </xdr:nvPicPr>
      <xdr:blipFill>
        <a:blip r:embed="rId10" cstate="print"/>
        <a:stretch>
          <a:fillRect/>
        </a:stretch>
      </xdr:blipFill>
      <xdr:spPr>
        <a:xfrm>
          <a:off x="13048615" y="20147280"/>
          <a:ext cx="754380" cy="553085"/>
        </a:xfrm>
        <a:prstGeom prst="rect">
          <a:avLst/>
        </a:prstGeom>
      </xdr:spPr>
    </xdr:pic>
    <xdr:clientData/>
  </xdr:twoCellAnchor>
  <xdr:twoCellAnchor editAs="oneCell">
    <xdr:from>
      <xdr:col>10</xdr:col>
      <xdr:colOff>229430</xdr:colOff>
      <xdr:row>132</xdr:row>
      <xdr:rowOff>34788</xdr:rowOff>
    </xdr:from>
    <xdr:to>
      <xdr:col>10</xdr:col>
      <xdr:colOff>894522</xdr:colOff>
      <xdr:row>133</xdr:row>
      <xdr:rowOff>261721</xdr:rowOff>
    </xdr:to>
    <xdr:pic>
      <xdr:nvPicPr>
        <xdr:cNvPr id="15" name="图片 8" descr="HGAM.jpg"/>
        <xdr:cNvPicPr>
          <a:picLocks noChangeAspect="1"/>
        </xdr:cNvPicPr>
      </xdr:nvPicPr>
      <xdr:blipFill>
        <a:blip r:embed="rId11" cstate="print"/>
        <a:stretch>
          <a:fillRect/>
        </a:stretch>
      </xdr:blipFill>
      <xdr:spPr>
        <a:xfrm>
          <a:off x="13126085" y="21027390"/>
          <a:ext cx="664845" cy="513080"/>
        </a:xfrm>
        <a:prstGeom prst="rect">
          <a:avLst/>
        </a:prstGeom>
      </xdr:spPr>
    </xdr:pic>
    <xdr:clientData/>
  </xdr:twoCellAnchor>
  <xdr:twoCellAnchor editAs="oneCell">
    <xdr:from>
      <xdr:col>10</xdr:col>
      <xdr:colOff>181803</xdr:colOff>
      <xdr:row>135</xdr:row>
      <xdr:rowOff>41413</xdr:rowOff>
    </xdr:from>
    <xdr:to>
      <xdr:col>10</xdr:col>
      <xdr:colOff>894048</xdr:colOff>
      <xdr:row>136</xdr:row>
      <xdr:rowOff>226414</xdr:rowOff>
    </xdr:to>
    <xdr:pic>
      <xdr:nvPicPr>
        <xdr:cNvPr id="16" name="图片 7" descr="HCT-S.jpg"/>
        <xdr:cNvPicPr>
          <a:picLocks noChangeAspect="1"/>
        </xdr:cNvPicPr>
      </xdr:nvPicPr>
      <xdr:blipFill>
        <a:blip r:embed="rId12" cstate="print"/>
        <a:stretch>
          <a:fillRect/>
        </a:stretch>
      </xdr:blipFill>
      <xdr:spPr>
        <a:xfrm>
          <a:off x="13078460" y="21891625"/>
          <a:ext cx="711835" cy="470535"/>
        </a:xfrm>
        <a:prstGeom prst="rect">
          <a:avLst/>
        </a:prstGeom>
      </xdr:spPr>
    </xdr:pic>
    <xdr:clientData/>
  </xdr:twoCellAnchor>
  <xdr:twoCellAnchor editAs="oneCell">
    <xdr:from>
      <xdr:col>10</xdr:col>
      <xdr:colOff>188192</xdr:colOff>
      <xdr:row>138</xdr:row>
      <xdr:rowOff>215347</xdr:rowOff>
    </xdr:from>
    <xdr:to>
      <xdr:col>10</xdr:col>
      <xdr:colOff>1054301</xdr:colOff>
      <xdr:row>138</xdr:row>
      <xdr:rowOff>886238</xdr:rowOff>
    </xdr:to>
    <xdr:pic>
      <xdr:nvPicPr>
        <xdr:cNvPr id="20" name="图片 9" descr="PC-10.jpg"/>
        <xdr:cNvPicPr>
          <a:picLocks noChangeAspect="1"/>
        </xdr:cNvPicPr>
      </xdr:nvPicPr>
      <xdr:blipFill>
        <a:blip r:embed="rId13" cstate="print"/>
        <a:stretch>
          <a:fillRect/>
        </a:stretch>
      </xdr:blipFill>
      <xdr:spPr>
        <a:xfrm>
          <a:off x="13084810" y="22922865"/>
          <a:ext cx="866140" cy="670560"/>
        </a:xfrm>
        <a:prstGeom prst="rect">
          <a:avLst/>
        </a:prstGeom>
      </xdr:spPr>
    </xdr:pic>
    <xdr:clientData/>
  </xdr:twoCellAnchor>
  <xdr:twoCellAnchor>
    <xdr:from>
      <xdr:col>3</xdr:col>
      <xdr:colOff>0</xdr:colOff>
      <xdr:row>140</xdr:row>
      <xdr:rowOff>0</xdr:rowOff>
    </xdr:from>
    <xdr:to>
      <xdr:col>3</xdr:col>
      <xdr:colOff>0</xdr:colOff>
      <xdr:row>140</xdr:row>
      <xdr:rowOff>0</xdr:rowOff>
    </xdr:to>
    <xdr:pic>
      <xdr:nvPicPr>
        <xdr:cNvPr id="23" name="Picture 33" descr="NS01-RC"/>
        <xdr:cNvPicPr>
          <a:picLocks noChangeAspect="1" noChangeArrowheads="1"/>
        </xdr:cNvPicPr>
      </xdr:nvPicPr>
      <xdr:blipFill>
        <a:blip r:embed="rId7"/>
        <a:srcRect/>
        <a:stretch>
          <a:fillRect/>
        </a:stretch>
      </xdr:blipFill>
      <xdr:spPr>
        <a:xfrm>
          <a:off x="4895850" y="24298275"/>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24" name="Picture 36" descr="NS07"/>
        <xdr:cNvPicPr>
          <a:picLocks noChangeAspect="1" noChangeArrowheads="1"/>
        </xdr:cNvPicPr>
      </xdr:nvPicPr>
      <xdr:blipFill>
        <a:blip r:embed="rId8"/>
        <a:srcRect/>
        <a:stretch>
          <a:fillRect/>
        </a:stretch>
      </xdr:blipFill>
      <xdr:spPr>
        <a:xfrm>
          <a:off x="4895850" y="24298275"/>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25" name="Picture 37" descr="NS09"/>
        <xdr:cNvPicPr>
          <a:picLocks noChangeAspect="1" noChangeArrowheads="1"/>
        </xdr:cNvPicPr>
      </xdr:nvPicPr>
      <xdr:blipFill>
        <a:blip r:embed="rId9"/>
        <a:srcRect/>
        <a:stretch>
          <a:fillRect/>
        </a:stretch>
      </xdr:blipFill>
      <xdr:spPr>
        <a:xfrm>
          <a:off x="4895850" y="24298275"/>
          <a:ext cx="0" cy="0"/>
        </a:xfrm>
        <a:prstGeom prst="rect">
          <a:avLst/>
        </a:prstGeom>
        <a:noFill/>
        <a:ln w="9525">
          <a:noFill/>
          <a:miter lim="800000"/>
          <a:headEnd/>
          <a:tailEnd/>
        </a:ln>
      </xdr:spPr>
    </xdr:pic>
    <xdr:clientData/>
  </xdr:twoCellAnchor>
  <xdr:twoCellAnchor editAs="oneCell">
    <xdr:from>
      <xdr:col>10</xdr:col>
      <xdr:colOff>214934</xdr:colOff>
      <xdr:row>145</xdr:row>
      <xdr:rowOff>82826</xdr:rowOff>
    </xdr:from>
    <xdr:to>
      <xdr:col>10</xdr:col>
      <xdr:colOff>927179</xdr:colOff>
      <xdr:row>146</xdr:row>
      <xdr:rowOff>251257</xdr:rowOff>
    </xdr:to>
    <xdr:pic>
      <xdr:nvPicPr>
        <xdr:cNvPr id="29" name="图片 7" descr="HCT-S.jpg"/>
        <xdr:cNvPicPr>
          <a:picLocks noChangeAspect="1"/>
        </xdr:cNvPicPr>
      </xdr:nvPicPr>
      <xdr:blipFill>
        <a:blip r:embed="rId14" cstate="print"/>
        <a:stretch>
          <a:fillRect/>
        </a:stretch>
      </xdr:blipFill>
      <xdr:spPr>
        <a:xfrm>
          <a:off x="13111480" y="25809575"/>
          <a:ext cx="712470" cy="454025"/>
        </a:xfrm>
        <a:prstGeom prst="rect">
          <a:avLst/>
        </a:prstGeom>
      </xdr:spPr>
    </xdr:pic>
    <xdr:clientData/>
  </xdr:twoCellAnchor>
  <xdr:twoCellAnchor editAs="oneCell">
    <xdr:from>
      <xdr:col>10</xdr:col>
      <xdr:colOff>160268</xdr:colOff>
      <xdr:row>139</xdr:row>
      <xdr:rowOff>12011</xdr:rowOff>
    </xdr:from>
    <xdr:to>
      <xdr:col>10</xdr:col>
      <xdr:colOff>869674</xdr:colOff>
      <xdr:row>140</xdr:row>
      <xdr:rowOff>250217</xdr:rowOff>
    </xdr:to>
    <xdr:pic>
      <xdr:nvPicPr>
        <xdr:cNvPr id="30" name="图片 6" descr="HCPF.jpg"/>
        <xdr:cNvPicPr>
          <a:picLocks noChangeAspect="1"/>
        </xdr:cNvPicPr>
      </xdr:nvPicPr>
      <xdr:blipFill>
        <a:blip r:embed="rId15" cstate="print"/>
        <a:stretch>
          <a:fillRect/>
        </a:stretch>
      </xdr:blipFill>
      <xdr:spPr>
        <a:xfrm>
          <a:off x="13056870" y="24023955"/>
          <a:ext cx="709295" cy="524510"/>
        </a:xfrm>
        <a:prstGeom prst="rect">
          <a:avLst/>
        </a:prstGeom>
      </xdr:spPr>
    </xdr:pic>
    <xdr:clientData/>
  </xdr:twoCellAnchor>
  <xdr:twoCellAnchor editAs="oneCell">
    <xdr:from>
      <xdr:col>10</xdr:col>
      <xdr:colOff>196299</xdr:colOff>
      <xdr:row>142</xdr:row>
      <xdr:rowOff>26508</xdr:rowOff>
    </xdr:from>
    <xdr:to>
      <xdr:col>10</xdr:col>
      <xdr:colOff>861391</xdr:colOff>
      <xdr:row>143</xdr:row>
      <xdr:rowOff>253441</xdr:rowOff>
    </xdr:to>
    <xdr:pic>
      <xdr:nvPicPr>
        <xdr:cNvPr id="31" name="图片 8" descr="HGAM.jpg"/>
        <xdr:cNvPicPr>
          <a:picLocks noChangeAspect="1"/>
        </xdr:cNvPicPr>
      </xdr:nvPicPr>
      <xdr:blipFill>
        <a:blip r:embed="rId16" cstate="print"/>
        <a:stretch>
          <a:fillRect/>
        </a:stretch>
      </xdr:blipFill>
      <xdr:spPr>
        <a:xfrm>
          <a:off x="13093065" y="24895810"/>
          <a:ext cx="664845" cy="513080"/>
        </a:xfrm>
        <a:prstGeom prst="rect">
          <a:avLst/>
        </a:prstGeom>
      </xdr:spPr>
    </xdr:pic>
    <xdr:clientData/>
  </xdr:twoCellAnchor>
  <xdr:twoCellAnchor editAs="oneCell">
    <xdr:from>
      <xdr:col>5</xdr:col>
      <xdr:colOff>274982</xdr:colOff>
      <xdr:row>151</xdr:row>
      <xdr:rowOff>12838</xdr:rowOff>
    </xdr:from>
    <xdr:to>
      <xdr:col>6</xdr:col>
      <xdr:colOff>88942</xdr:colOff>
      <xdr:row>153</xdr:row>
      <xdr:rowOff>131975</xdr:rowOff>
    </xdr:to>
    <xdr:pic>
      <xdr:nvPicPr>
        <xdr:cNvPr id="22" name="Picture 1" descr="4"/>
        <xdr:cNvPicPr>
          <a:picLocks noChangeAspect="1" noChangeArrowheads="1"/>
        </xdr:cNvPicPr>
      </xdr:nvPicPr>
      <xdr:blipFill>
        <a:blip r:embed="rId17" cstate="print"/>
        <a:srcRect l="3840" t="8108" r="4686" b="12162"/>
        <a:stretch>
          <a:fillRect/>
        </a:stretch>
      </xdr:blipFill>
      <xdr:spPr>
        <a:xfrm>
          <a:off x="7456805" y="28006675"/>
          <a:ext cx="956945" cy="452120"/>
        </a:xfrm>
        <a:prstGeom prst="rect">
          <a:avLst/>
        </a:prstGeom>
        <a:noFill/>
        <a:ln w="9525">
          <a:noFill/>
          <a:miter lim="800000"/>
          <a:headEnd/>
          <a:tailEnd/>
        </a:ln>
      </xdr:spPr>
    </xdr:pic>
    <xdr:clientData/>
  </xdr:twoCellAnchor>
  <xdr:twoCellAnchor editAs="oneCell">
    <xdr:from>
      <xdr:col>5</xdr:col>
      <xdr:colOff>171450</xdr:colOff>
      <xdr:row>155</xdr:row>
      <xdr:rowOff>103947</xdr:rowOff>
    </xdr:from>
    <xdr:to>
      <xdr:col>6</xdr:col>
      <xdr:colOff>252937</xdr:colOff>
      <xdr:row>159</xdr:row>
      <xdr:rowOff>72235</xdr:rowOff>
    </xdr:to>
    <xdr:pic>
      <xdr:nvPicPr>
        <xdr:cNvPr id="26" name="Picture 2" descr="4"/>
        <xdr:cNvPicPr>
          <a:picLocks noChangeAspect="1" noChangeArrowheads="1"/>
        </xdr:cNvPicPr>
      </xdr:nvPicPr>
      <xdr:blipFill>
        <a:blip r:embed="rId18" cstate="print"/>
        <a:srcRect l="3727" t="6716" r="4348" b="10455"/>
        <a:stretch>
          <a:fillRect/>
        </a:stretch>
      </xdr:blipFill>
      <xdr:spPr>
        <a:xfrm>
          <a:off x="7353300" y="28716605"/>
          <a:ext cx="1224280" cy="587375"/>
        </a:xfrm>
        <a:prstGeom prst="rect">
          <a:avLst/>
        </a:prstGeom>
        <a:noFill/>
        <a:ln w="9525">
          <a:noFill/>
          <a:miter lim="800000"/>
          <a:headEnd/>
          <a:tailEnd/>
        </a:ln>
      </xdr:spPr>
    </xdr:pic>
    <xdr:clientData/>
  </xdr:twoCellAnchor>
  <xdr:twoCellAnchor editAs="oneCell">
    <xdr:from>
      <xdr:col>2</xdr:col>
      <xdr:colOff>192986</xdr:colOff>
      <xdr:row>94</xdr:row>
      <xdr:rowOff>46796</xdr:rowOff>
    </xdr:from>
    <xdr:to>
      <xdr:col>2</xdr:col>
      <xdr:colOff>1606421</xdr:colOff>
      <xdr:row>97</xdr:row>
      <xdr:rowOff>99918</xdr:rowOff>
    </xdr:to>
    <xdr:pic>
      <xdr:nvPicPr>
        <xdr:cNvPr id="2" name="Picture 2"/>
        <xdr:cNvPicPr>
          <a:picLocks noChangeAspect="1" noChangeArrowheads="1"/>
        </xdr:cNvPicPr>
      </xdr:nvPicPr>
      <xdr:blipFill>
        <a:blip r:embed="rId19" cstate="print"/>
        <a:srcRect/>
        <a:stretch>
          <a:fillRect/>
        </a:stretch>
      </xdr:blipFill>
      <xdr:spPr>
        <a:xfrm>
          <a:off x="3345180" y="15086330"/>
          <a:ext cx="1413510" cy="529590"/>
        </a:xfrm>
        <a:prstGeom prst="rect">
          <a:avLst/>
        </a:prstGeom>
        <a:noFill/>
      </xdr:spPr>
    </xdr:pic>
    <xdr:clientData/>
  </xdr:twoCellAnchor>
  <xdr:twoCellAnchor editAs="oneCell">
    <xdr:from>
      <xdr:col>2</xdr:col>
      <xdr:colOff>82828</xdr:colOff>
      <xdr:row>80</xdr:row>
      <xdr:rowOff>16565</xdr:rowOff>
    </xdr:from>
    <xdr:to>
      <xdr:col>2</xdr:col>
      <xdr:colOff>1568529</xdr:colOff>
      <xdr:row>85</xdr:row>
      <xdr:rowOff>82943</xdr:rowOff>
    </xdr:to>
    <xdr:pic>
      <xdr:nvPicPr>
        <xdr:cNvPr id="27" name="Picture 2"/>
        <xdr:cNvPicPr>
          <a:picLocks noChangeAspect="1" noChangeArrowheads="1"/>
        </xdr:cNvPicPr>
      </xdr:nvPicPr>
      <xdr:blipFill>
        <a:blip r:embed="rId20"/>
        <a:srcRect/>
        <a:stretch>
          <a:fillRect/>
        </a:stretch>
      </xdr:blipFill>
      <xdr:spPr>
        <a:xfrm>
          <a:off x="3235325" y="13056235"/>
          <a:ext cx="1485900" cy="780415"/>
        </a:xfrm>
        <a:prstGeom prst="rect">
          <a:avLst/>
        </a:prstGeom>
        <a:noFill/>
      </xdr:spPr>
    </xdr:pic>
    <xdr:clientData/>
  </xdr:twoCellAnchor>
  <xdr:twoCellAnchor>
    <xdr:from>
      <xdr:col>3</xdr:col>
      <xdr:colOff>0</xdr:colOff>
      <xdr:row>129</xdr:row>
      <xdr:rowOff>0</xdr:rowOff>
    </xdr:from>
    <xdr:to>
      <xdr:col>3</xdr:col>
      <xdr:colOff>0</xdr:colOff>
      <xdr:row>129</xdr:row>
      <xdr:rowOff>0</xdr:rowOff>
    </xdr:to>
    <xdr:pic>
      <xdr:nvPicPr>
        <xdr:cNvPr id="121" name="Picture 33" descr="NS01-RC"/>
        <xdr:cNvPicPr>
          <a:picLocks noChangeAspect="1" noChangeArrowheads="1"/>
        </xdr:cNvPicPr>
      </xdr:nvPicPr>
      <xdr:blipFill>
        <a:blip r:embed="rId7"/>
        <a:srcRect/>
        <a:stretch>
          <a:fillRect/>
        </a:stretch>
      </xdr:blipFill>
      <xdr:spPr>
        <a:xfrm>
          <a:off x="4895850" y="20135850"/>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22" name="Picture 36" descr="NS07"/>
        <xdr:cNvPicPr>
          <a:picLocks noChangeAspect="1" noChangeArrowheads="1"/>
        </xdr:cNvPicPr>
      </xdr:nvPicPr>
      <xdr:blipFill>
        <a:blip r:embed="rId8"/>
        <a:srcRect/>
        <a:stretch>
          <a:fillRect/>
        </a:stretch>
      </xdr:blipFill>
      <xdr:spPr>
        <a:xfrm>
          <a:off x="4895850" y="20135850"/>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23" name="Picture 37" descr="NS09"/>
        <xdr:cNvPicPr>
          <a:picLocks noChangeAspect="1" noChangeArrowheads="1"/>
        </xdr:cNvPicPr>
      </xdr:nvPicPr>
      <xdr:blipFill>
        <a:blip r:embed="rId9"/>
        <a:srcRect/>
        <a:stretch>
          <a:fillRect/>
        </a:stretch>
      </xdr:blipFill>
      <xdr:spPr>
        <a:xfrm>
          <a:off x="4895850" y="20135850"/>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124" name="Picture 33" descr="NS01-RC"/>
        <xdr:cNvPicPr>
          <a:picLocks noChangeAspect="1" noChangeArrowheads="1"/>
        </xdr:cNvPicPr>
      </xdr:nvPicPr>
      <xdr:blipFill>
        <a:blip r:embed="rId7"/>
        <a:srcRect/>
        <a:stretch>
          <a:fillRect/>
        </a:stretch>
      </xdr:blipFill>
      <xdr:spPr>
        <a:xfrm>
          <a:off x="4895850" y="24298275"/>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125" name="Picture 36" descr="NS07"/>
        <xdr:cNvPicPr>
          <a:picLocks noChangeAspect="1" noChangeArrowheads="1"/>
        </xdr:cNvPicPr>
      </xdr:nvPicPr>
      <xdr:blipFill>
        <a:blip r:embed="rId8"/>
        <a:srcRect/>
        <a:stretch>
          <a:fillRect/>
        </a:stretch>
      </xdr:blipFill>
      <xdr:spPr>
        <a:xfrm>
          <a:off x="4895850" y="24298275"/>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126" name="Picture 37" descr="NS09"/>
        <xdr:cNvPicPr>
          <a:picLocks noChangeAspect="1" noChangeArrowheads="1"/>
        </xdr:cNvPicPr>
      </xdr:nvPicPr>
      <xdr:blipFill>
        <a:blip r:embed="rId9"/>
        <a:srcRect/>
        <a:stretch>
          <a:fillRect/>
        </a:stretch>
      </xdr:blipFill>
      <xdr:spPr>
        <a:xfrm>
          <a:off x="4895850" y="24298275"/>
          <a:ext cx="0" cy="0"/>
        </a:xfrm>
        <a:prstGeom prst="rect">
          <a:avLst/>
        </a:prstGeom>
        <a:noFill/>
        <a:ln w="9525">
          <a:noFill/>
          <a:miter lim="800000"/>
          <a:headEnd/>
          <a:tailEnd/>
        </a:ln>
      </xdr:spPr>
    </xdr:pic>
    <xdr:clientData/>
  </xdr:twoCellAnchor>
  <xdr:twoCellAnchor editAs="oneCell">
    <xdr:from>
      <xdr:col>2</xdr:col>
      <xdr:colOff>636935</xdr:colOff>
      <xdr:row>88</xdr:row>
      <xdr:rowOff>24847</xdr:rowOff>
    </xdr:from>
    <xdr:to>
      <xdr:col>2</xdr:col>
      <xdr:colOff>968952</xdr:colOff>
      <xdr:row>91</xdr:row>
      <xdr:rowOff>96078</xdr:rowOff>
    </xdr:to>
    <xdr:pic>
      <xdr:nvPicPr>
        <xdr:cNvPr id="38" name="Picture 4"/>
        <xdr:cNvPicPr>
          <a:picLocks noChangeAspect="1" noChangeArrowheads="1"/>
        </xdr:cNvPicPr>
      </xdr:nvPicPr>
      <xdr:blipFill>
        <a:blip r:embed="rId21" cstate="print"/>
        <a:srcRect/>
        <a:stretch>
          <a:fillRect/>
        </a:stretch>
      </xdr:blipFill>
      <xdr:spPr>
        <a:xfrm>
          <a:off x="3789680" y="14207490"/>
          <a:ext cx="331470" cy="499745"/>
        </a:xfrm>
        <a:prstGeom prst="rect">
          <a:avLst/>
        </a:prstGeom>
        <a:noFill/>
      </xdr:spPr>
    </xdr:pic>
    <xdr:clientData/>
  </xdr:twoCellAnchor>
  <xdr:twoCellAnchor editAs="oneCell">
    <xdr:from>
      <xdr:col>10</xdr:col>
      <xdr:colOff>333375</xdr:colOff>
      <xdr:row>147</xdr:row>
      <xdr:rowOff>276225</xdr:rowOff>
    </xdr:from>
    <xdr:to>
      <xdr:col>11</xdr:col>
      <xdr:colOff>19503</xdr:colOff>
      <xdr:row>148</xdr:row>
      <xdr:rowOff>776928</xdr:rowOff>
    </xdr:to>
    <xdr:pic>
      <xdr:nvPicPr>
        <xdr:cNvPr id="3" name="Picture 2"/>
        <xdr:cNvPicPr>
          <a:picLocks noChangeAspect="1"/>
        </xdr:cNvPicPr>
      </xdr:nvPicPr>
      <xdr:blipFill>
        <a:blip r:embed="rId22"/>
        <a:stretch>
          <a:fillRect/>
        </a:stretch>
      </xdr:blipFill>
      <xdr:spPr>
        <a:xfrm>
          <a:off x="13230225" y="26574750"/>
          <a:ext cx="828675" cy="786130"/>
        </a:xfrm>
        <a:prstGeom prst="rect">
          <a:avLst/>
        </a:prstGeom>
      </xdr:spPr>
    </xdr:pic>
    <xdr:clientData/>
  </xdr:twoCellAnchor>
  <xdr:twoCellAnchor editAs="oneCell">
    <xdr:from>
      <xdr:col>2</xdr:col>
      <xdr:colOff>1075912</xdr:colOff>
      <xdr:row>74</xdr:row>
      <xdr:rowOff>88118</xdr:rowOff>
    </xdr:from>
    <xdr:to>
      <xdr:col>3</xdr:col>
      <xdr:colOff>8282</xdr:colOff>
      <xdr:row>79</xdr:row>
      <xdr:rowOff>1657</xdr:rowOff>
    </xdr:to>
    <xdr:pic>
      <xdr:nvPicPr>
        <xdr:cNvPr id="4" name="Picture 3"/>
        <xdr:cNvPicPr>
          <a:picLocks noChangeAspect="1"/>
        </xdr:cNvPicPr>
      </xdr:nvPicPr>
      <xdr:blipFill>
        <a:blip r:embed="rId23"/>
        <a:stretch>
          <a:fillRect/>
        </a:stretch>
      </xdr:blipFill>
      <xdr:spPr>
        <a:xfrm>
          <a:off x="4228465" y="12146280"/>
          <a:ext cx="675640" cy="751840"/>
        </a:xfrm>
        <a:prstGeom prst="rect">
          <a:avLst/>
        </a:prstGeom>
      </xdr:spPr>
    </xdr:pic>
    <xdr:clientData/>
  </xdr:twoCellAnchor>
  <xdr:twoCellAnchor editAs="oneCell">
    <xdr:from>
      <xdr:col>2</xdr:col>
      <xdr:colOff>85725</xdr:colOff>
      <xdr:row>100</xdr:row>
      <xdr:rowOff>142875</xdr:rowOff>
    </xdr:from>
    <xdr:to>
      <xdr:col>2</xdr:col>
      <xdr:colOff>1457444</xdr:colOff>
      <xdr:row>107</xdr:row>
      <xdr:rowOff>57955</xdr:rowOff>
    </xdr:to>
    <xdr:pic>
      <xdr:nvPicPr>
        <xdr:cNvPr id="17" name="Picture 16"/>
        <xdr:cNvPicPr>
          <a:picLocks noChangeAspect="1"/>
        </xdr:cNvPicPr>
      </xdr:nvPicPr>
      <xdr:blipFill>
        <a:blip r:embed="rId24"/>
        <a:stretch>
          <a:fillRect/>
        </a:stretch>
      </xdr:blipFill>
      <xdr:spPr>
        <a:xfrm>
          <a:off x="3238500" y="16087725"/>
          <a:ext cx="1371600" cy="915035"/>
        </a:xfrm>
        <a:prstGeom prst="rect">
          <a:avLst/>
        </a:prstGeom>
      </xdr:spPr>
    </xdr:pic>
    <xdr:clientData/>
  </xdr:twoCellAnchor>
  <xdr:twoCellAnchor editAs="oneCell">
    <xdr:from>
      <xdr:col>2</xdr:col>
      <xdr:colOff>104776</xdr:colOff>
      <xdr:row>111</xdr:row>
      <xdr:rowOff>104775</xdr:rowOff>
    </xdr:from>
    <xdr:to>
      <xdr:col>2</xdr:col>
      <xdr:colOff>1483712</xdr:colOff>
      <xdr:row>119</xdr:row>
      <xdr:rowOff>13666</xdr:rowOff>
    </xdr:to>
    <xdr:pic>
      <xdr:nvPicPr>
        <xdr:cNvPr id="18" name="Picture 17"/>
        <xdr:cNvPicPr>
          <a:picLocks noChangeAspect="1"/>
        </xdr:cNvPicPr>
      </xdr:nvPicPr>
      <xdr:blipFill>
        <a:blip r:embed="rId25"/>
        <a:stretch>
          <a:fillRect/>
        </a:stretch>
      </xdr:blipFill>
      <xdr:spPr>
        <a:xfrm>
          <a:off x="3257550" y="17621250"/>
          <a:ext cx="1378585" cy="1099185"/>
        </a:xfrm>
        <a:prstGeom prst="rect">
          <a:avLst/>
        </a:prstGeom>
      </xdr:spPr>
    </xdr:pic>
    <xdr:clientData/>
  </xdr:twoCellAnchor>
  <xdr:twoCellAnchor editAs="oneCell">
    <xdr:from>
      <xdr:col>2</xdr:col>
      <xdr:colOff>595630</xdr:colOff>
      <xdr:row>121</xdr:row>
      <xdr:rowOff>98425</xdr:rowOff>
    </xdr:from>
    <xdr:to>
      <xdr:col>2</xdr:col>
      <xdr:colOff>1128236</xdr:colOff>
      <xdr:row>125</xdr:row>
      <xdr:rowOff>59912</xdr:rowOff>
    </xdr:to>
    <xdr:pic>
      <xdr:nvPicPr>
        <xdr:cNvPr id="28" name="Picture 27" descr="8db041ab15a69de3b5c22d8adedd95e.jpg"/>
        <xdr:cNvPicPr>
          <a:picLocks noChangeAspect="1"/>
        </xdr:cNvPicPr>
      </xdr:nvPicPr>
      <xdr:blipFill>
        <a:blip r:embed="rId26" cstate="print"/>
        <a:stretch>
          <a:fillRect/>
        </a:stretch>
      </xdr:blipFill>
      <xdr:spPr>
        <a:xfrm>
          <a:off x="3748405" y="19091275"/>
          <a:ext cx="532130" cy="532765"/>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3</xdr:col>
      <xdr:colOff>1</xdr:colOff>
      <xdr:row>20</xdr:row>
      <xdr:rowOff>129623</xdr:rowOff>
    </xdr:from>
    <xdr:to>
      <xdr:col>4</xdr:col>
      <xdr:colOff>9525</xdr:colOff>
      <xdr:row>22</xdr:row>
      <xdr:rowOff>59773</xdr:rowOff>
    </xdr:to>
    <xdr:pic>
      <xdr:nvPicPr>
        <xdr:cNvPr id="2" name="Picture 1" descr="剪辑0000"/>
        <xdr:cNvPicPr>
          <a:picLocks noChangeAspect="1" noChangeArrowheads="1"/>
        </xdr:cNvPicPr>
      </xdr:nvPicPr>
      <xdr:blipFill>
        <a:blip r:embed="rId1" cstate="print"/>
        <a:srcRect/>
        <a:stretch>
          <a:fillRect/>
        </a:stretch>
      </xdr:blipFill>
      <xdr:spPr>
        <a:xfrm>
          <a:off x="3162300" y="2901315"/>
          <a:ext cx="914400" cy="23495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0</xdr:colOff>
      <xdr:row>45</xdr:row>
      <xdr:rowOff>66675</xdr:rowOff>
    </xdr:from>
    <xdr:to>
      <xdr:col>15</xdr:col>
      <xdr:colOff>656231</xdr:colOff>
      <xdr:row>55</xdr:row>
      <xdr:rowOff>47340</xdr:rowOff>
    </xdr:to>
    <xdr:pic>
      <xdr:nvPicPr>
        <xdr:cNvPr id="3" name="Picture 4"/>
        <xdr:cNvPicPr>
          <a:picLocks noChangeAspect="1" noChangeArrowheads="1"/>
        </xdr:cNvPicPr>
      </xdr:nvPicPr>
      <xdr:blipFill>
        <a:blip r:embed="rId1" cstate="print"/>
        <a:srcRect/>
        <a:stretch>
          <a:fillRect/>
        </a:stretch>
      </xdr:blipFill>
      <xdr:spPr>
        <a:xfrm>
          <a:off x="11473815" y="6115050"/>
          <a:ext cx="2611755" cy="1409065"/>
        </a:xfrm>
        <a:prstGeom prst="rect">
          <a:avLst/>
        </a:prstGeom>
        <a:noFill/>
      </xdr:spPr>
    </xdr:pic>
    <xdr:clientData/>
  </xdr:twoCellAnchor>
  <xdr:twoCellAnchor editAs="oneCell">
    <xdr:from>
      <xdr:col>13</xdr:col>
      <xdr:colOff>0</xdr:colOff>
      <xdr:row>56</xdr:row>
      <xdr:rowOff>76200</xdr:rowOff>
    </xdr:from>
    <xdr:to>
      <xdr:col>15</xdr:col>
      <xdr:colOff>713774</xdr:colOff>
      <xdr:row>63</xdr:row>
      <xdr:rowOff>52755</xdr:rowOff>
    </xdr:to>
    <xdr:pic>
      <xdr:nvPicPr>
        <xdr:cNvPr id="4" name="Picture 2"/>
        <xdr:cNvPicPr>
          <a:picLocks noChangeAspect="1" noChangeArrowheads="1"/>
        </xdr:cNvPicPr>
      </xdr:nvPicPr>
      <xdr:blipFill>
        <a:blip r:embed="rId2" cstate="print"/>
        <a:srcRect/>
        <a:stretch>
          <a:fillRect/>
        </a:stretch>
      </xdr:blipFill>
      <xdr:spPr>
        <a:xfrm>
          <a:off x="11473815" y="7696200"/>
          <a:ext cx="2669540" cy="976630"/>
        </a:xfrm>
        <a:prstGeom prst="rect">
          <a:avLst/>
        </a:prstGeom>
        <a:noFill/>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257175</xdr:colOff>
      <xdr:row>7</xdr:row>
      <xdr:rowOff>533400</xdr:rowOff>
    </xdr:from>
    <xdr:to>
      <xdr:col>9</xdr:col>
      <xdr:colOff>1657350</xdr:colOff>
      <xdr:row>14</xdr:row>
      <xdr:rowOff>70827</xdr:rowOff>
    </xdr:to>
    <xdr:pic>
      <xdr:nvPicPr>
        <xdr:cNvPr id="2" name="Picture 97"/>
        <xdr:cNvPicPr>
          <a:picLocks noChangeAspect="1" noChangeArrowheads="1"/>
        </xdr:cNvPicPr>
      </xdr:nvPicPr>
      <xdr:blipFill>
        <a:blip r:embed="rId1" cstate="print"/>
        <a:srcRect/>
        <a:stretch>
          <a:fillRect/>
        </a:stretch>
      </xdr:blipFill>
      <xdr:spPr>
        <a:xfrm>
          <a:off x="9201150" y="1047750"/>
          <a:ext cx="1400175" cy="99441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114299</xdr:colOff>
      <xdr:row>57</xdr:row>
      <xdr:rowOff>38100</xdr:rowOff>
    </xdr:from>
    <xdr:to>
      <xdr:col>9</xdr:col>
      <xdr:colOff>1816757</xdr:colOff>
      <xdr:row>64</xdr:row>
      <xdr:rowOff>66675</xdr:rowOff>
    </xdr:to>
    <xdr:pic>
      <xdr:nvPicPr>
        <xdr:cNvPr id="3" name="Picture 4"/>
        <xdr:cNvPicPr>
          <a:picLocks noChangeAspect="1" noChangeArrowheads="1"/>
        </xdr:cNvPicPr>
      </xdr:nvPicPr>
      <xdr:blipFill>
        <a:blip r:embed="rId2" cstate="print"/>
        <a:srcRect/>
        <a:stretch>
          <a:fillRect/>
        </a:stretch>
      </xdr:blipFill>
      <xdr:spPr>
        <a:xfrm>
          <a:off x="9057640" y="8562975"/>
          <a:ext cx="1703070" cy="109537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133351</xdr:colOff>
      <xdr:row>17</xdr:row>
      <xdr:rowOff>0</xdr:rowOff>
    </xdr:from>
    <xdr:to>
      <xdr:col>9</xdr:col>
      <xdr:colOff>1708299</xdr:colOff>
      <xdr:row>24</xdr:row>
      <xdr:rowOff>28575</xdr:rowOff>
    </xdr:to>
    <xdr:pic>
      <xdr:nvPicPr>
        <xdr:cNvPr id="4" name="Picture 2"/>
        <xdr:cNvPicPr>
          <a:picLocks noChangeAspect="1" noChangeArrowheads="1"/>
        </xdr:cNvPicPr>
      </xdr:nvPicPr>
      <xdr:blipFill>
        <a:blip r:embed="rId3" cstate="print"/>
        <a:srcRect/>
        <a:stretch>
          <a:fillRect/>
        </a:stretch>
      </xdr:blipFill>
      <xdr:spPr>
        <a:xfrm>
          <a:off x="9077325" y="2428875"/>
          <a:ext cx="1574800" cy="109537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190500</xdr:colOff>
      <xdr:row>36</xdr:row>
      <xdr:rowOff>57150</xdr:rowOff>
    </xdr:from>
    <xdr:to>
      <xdr:col>9</xdr:col>
      <xdr:colOff>1830263</xdr:colOff>
      <xdr:row>44</xdr:row>
      <xdr:rowOff>28575</xdr:rowOff>
    </xdr:to>
    <xdr:pic>
      <xdr:nvPicPr>
        <xdr:cNvPr id="9" name="Picture 81"/>
        <xdr:cNvPicPr>
          <a:picLocks noChangeAspect="1" noChangeArrowheads="1"/>
        </xdr:cNvPicPr>
      </xdr:nvPicPr>
      <xdr:blipFill>
        <a:blip r:embed="rId4" cstate="print"/>
        <a:srcRect/>
        <a:stretch>
          <a:fillRect/>
        </a:stretch>
      </xdr:blipFill>
      <xdr:spPr>
        <a:xfrm>
          <a:off x="9134475" y="5381625"/>
          <a:ext cx="1639570" cy="1190625"/>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19</xdr:col>
      <xdr:colOff>39503</xdr:colOff>
      <xdr:row>96</xdr:row>
      <xdr:rowOff>87986</xdr:rowOff>
    </xdr:from>
    <xdr:ext cx="1468857" cy="898344"/>
    <xdr:pic>
      <xdr:nvPicPr>
        <xdr:cNvPr id="2" name="ctl00_ContentPlaceHolder1_ippDataList_ctl04_ippItem_ippImg" descr="http://www.ra.danfoss.com/TechnicalInfo/Approvals/Files/RAPIDFiles/17/Photo/CC01-0006/S125-160-185-c.jpg"/>
        <xdr:cNvPicPr>
          <a:picLocks noChangeAspect="1" noChangeArrowheads="1"/>
        </xdr:cNvPicPr>
      </xdr:nvPicPr>
      <xdr:blipFill>
        <a:blip r:embed="rId1" cstate="print"/>
        <a:srcRect t="4140"/>
        <a:stretch>
          <a:fillRect/>
        </a:stretch>
      </xdr:blipFill>
      <xdr:spPr>
        <a:xfrm>
          <a:off x="18871565" y="15251430"/>
          <a:ext cx="1468755" cy="898525"/>
        </a:xfrm>
        <a:prstGeom prst="rect">
          <a:avLst/>
        </a:prstGeom>
        <a:noFill/>
      </xdr:spPr>
    </xdr:pic>
    <xdr:clientData/>
  </xdr:oneCellAnchor>
  <xdr:oneCellAnchor>
    <xdr:from>
      <xdr:col>19</xdr:col>
      <xdr:colOff>492180</xdr:colOff>
      <xdr:row>247</xdr:row>
      <xdr:rowOff>91426</xdr:rowOff>
    </xdr:from>
    <xdr:ext cx="530085" cy="769965"/>
    <xdr:pic>
      <xdr:nvPicPr>
        <xdr:cNvPr id="3076" name="Picture 4"/>
        <xdr:cNvPicPr>
          <a:picLocks noChangeAspect="1" noChangeArrowheads="1"/>
        </xdr:cNvPicPr>
      </xdr:nvPicPr>
      <xdr:blipFill>
        <a:blip r:embed="rId2"/>
        <a:srcRect l="10092" r="7339" b="3363"/>
        <a:stretch>
          <a:fillRect/>
        </a:stretch>
      </xdr:blipFill>
      <xdr:spPr>
        <a:xfrm>
          <a:off x="19324320" y="37628830"/>
          <a:ext cx="529590" cy="770255"/>
        </a:xfrm>
        <a:prstGeom prst="rect">
          <a:avLst/>
        </a:prstGeom>
        <a:noFill/>
      </xdr:spPr>
    </xdr:pic>
    <xdr:clientData/>
  </xdr:oneCellAnchor>
  <xdr:oneCellAnchor>
    <xdr:from>
      <xdr:col>19</xdr:col>
      <xdr:colOff>432616</xdr:colOff>
      <xdr:row>123</xdr:row>
      <xdr:rowOff>132522</xdr:rowOff>
    </xdr:from>
    <xdr:ext cx="737217" cy="1172688"/>
    <xdr:pic>
      <xdr:nvPicPr>
        <xdr:cNvPr id="3078" name="Picture 6"/>
        <xdr:cNvPicPr>
          <a:picLocks noChangeAspect="1" noChangeArrowheads="1"/>
        </xdr:cNvPicPr>
      </xdr:nvPicPr>
      <xdr:blipFill>
        <a:blip r:embed="rId3" cstate="print"/>
        <a:srcRect/>
        <a:stretch>
          <a:fillRect/>
        </a:stretch>
      </xdr:blipFill>
      <xdr:spPr>
        <a:xfrm>
          <a:off x="19264630" y="19153505"/>
          <a:ext cx="737235" cy="1172845"/>
        </a:xfrm>
        <a:prstGeom prst="rect">
          <a:avLst/>
        </a:prstGeom>
        <a:noFill/>
      </xdr:spPr>
    </xdr:pic>
    <xdr:clientData/>
  </xdr:oneCellAnchor>
  <xdr:oneCellAnchor>
    <xdr:from>
      <xdr:col>19</xdr:col>
      <xdr:colOff>34328</xdr:colOff>
      <xdr:row>215</xdr:row>
      <xdr:rowOff>57978</xdr:rowOff>
    </xdr:from>
    <xdr:ext cx="564608" cy="924660"/>
    <xdr:pic>
      <xdr:nvPicPr>
        <xdr:cNvPr id="3080" name="Picture 8"/>
        <xdr:cNvPicPr>
          <a:picLocks noChangeAspect="1" noChangeArrowheads="1"/>
        </xdr:cNvPicPr>
      </xdr:nvPicPr>
      <xdr:blipFill>
        <a:blip r:embed="rId4" cstate="print"/>
        <a:srcRect/>
        <a:stretch>
          <a:fillRect/>
        </a:stretch>
      </xdr:blipFill>
      <xdr:spPr>
        <a:xfrm>
          <a:off x="18866485" y="32966660"/>
          <a:ext cx="564515" cy="924560"/>
        </a:xfrm>
        <a:prstGeom prst="rect">
          <a:avLst/>
        </a:prstGeom>
        <a:noFill/>
      </xdr:spPr>
    </xdr:pic>
    <xdr:clientData/>
  </xdr:oneCellAnchor>
  <xdr:oneCellAnchor>
    <xdr:from>
      <xdr:col>19</xdr:col>
      <xdr:colOff>755312</xdr:colOff>
      <xdr:row>215</xdr:row>
      <xdr:rowOff>35104</xdr:rowOff>
    </xdr:from>
    <xdr:ext cx="629478" cy="1009749"/>
    <xdr:pic>
      <xdr:nvPicPr>
        <xdr:cNvPr id="3081" name="Picture 9" descr="Sanyo  Conditioning on Scroll Compressors For Air Conditioning  Heat Pumps And Refrigeration"/>
        <xdr:cNvPicPr>
          <a:picLocks noChangeAspect="1" noChangeArrowheads="1"/>
        </xdr:cNvPicPr>
      </xdr:nvPicPr>
      <xdr:blipFill>
        <a:blip r:embed="rId5"/>
        <a:srcRect l="8265" r="63676" b="3438"/>
        <a:stretch>
          <a:fillRect/>
        </a:stretch>
      </xdr:blipFill>
      <xdr:spPr>
        <a:xfrm>
          <a:off x="19587210" y="32943800"/>
          <a:ext cx="629285" cy="1009650"/>
        </a:xfrm>
        <a:prstGeom prst="rect">
          <a:avLst/>
        </a:prstGeom>
        <a:noFill/>
      </xdr:spPr>
    </xdr:pic>
    <xdr:clientData/>
  </xdr:oneCellAnchor>
  <xdr:oneCellAnchor>
    <xdr:from>
      <xdr:col>19</xdr:col>
      <xdr:colOff>34213</xdr:colOff>
      <xdr:row>11</xdr:row>
      <xdr:rowOff>295780</xdr:rowOff>
    </xdr:from>
    <xdr:ext cx="1382113" cy="741619"/>
    <xdr:pic>
      <xdr:nvPicPr>
        <xdr:cNvPr id="1026" name="Picture 2"/>
        <xdr:cNvPicPr>
          <a:picLocks noChangeAspect="1" noChangeArrowheads="1"/>
        </xdr:cNvPicPr>
      </xdr:nvPicPr>
      <xdr:blipFill>
        <a:blip r:embed="rId6" cstate="print"/>
        <a:srcRect/>
        <a:stretch>
          <a:fillRect/>
        </a:stretch>
      </xdr:blipFill>
      <xdr:spPr>
        <a:xfrm>
          <a:off x="18865850" y="2371725"/>
          <a:ext cx="1382395" cy="741045"/>
        </a:xfrm>
        <a:prstGeom prst="rect">
          <a:avLst/>
        </a:prstGeom>
        <a:noFill/>
      </xdr:spPr>
    </xdr:pic>
    <xdr:clientData/>
  </xdr:oneCellAnchor>
  <xdr:oneCellAnchor>
    <xdr:from>
      <xdr:col>19</xdr:col>
      <xdr:colOff>82826</xdr:colOff>
      <xdr:row>28</xdr:row>
      <xdr:rowOff>189393</xdr:rowOff>
    </xdr:from>
    <xdr:ext cx="1507435" cy="1029901"/>
    <xdr:pic>
      <xdr:nvPicPr>
        <xdr:cNvPr id="6" name="Picture 4"/>
        <xdr:cNvPicPr>
          <a:picLocks noChangeAspect="1" noChangeArrowheads="1"/>
        </xdr:cNvPicPr>
      </xdr:nvPicPr>
      <xdr:blipFill>
        <a:blip r:embed="rId7" cstate="print"/>
        <a:srcRect/>
        <a:stretch>
          <a:fillRect/>
        </a:stretch>
      </xdr:blipFill>
      <xdr:spPr>
        <a:xfrm>
          <a:off x="18914745" y="4800600"/>
          <a:ext cx="1507490" cy="1029335"/>
        </a:xfrm>
        <a:prstGeom prst="rect">
          <a:avLst/>
        </a:prstGeom>
        <a:noFill/>
      </xdr:spPr>
    </xdr:pic>
    <xdr:clientData/>
  </xdr:oneCellAnchor>
  <xdr:oneCellAnchor>
    <xdr:from>
      <xdr:col>19</xdr:col>
      <xdr:colOff>190500</xdr:colOff>
      <xdr:row>20</xdr:row>
      <xdr:rowOff>91135</xdr:rowOff>
    </xdr:from>
    <xdr:ext cx="1319722" cy="877419"/>
    <xdr:pic>
      <xdr:nvPicPr>
        <xdr:cNvPr id="7" name="Picture 6"/>
        <xdr:cNvPicPr>
          <a:picLocks noChangeAspect="1" noChangeArrowheads="1"/>
        </xdr:cNvPicPr>
      </xdr:nvPicPr>
      <xdr:blipFill>
        <a:blip r:embed="rId8" cstate="print"/>
        <a:srcRect/>
        <a:stretch>
          <a:fillRect/>
        </a:stretch>
      </xdr:blipFill>
      <xdr:spPr>
        <a:xfrm>
          <a:off x="19022695" y="3605530"/>
          <a:ext cx="1319530" cy="877570"/>
        </a:xfrm>
        <a:prstGeom prst="rect">
          <a:avLst/>
        </a:prstGeom>
        <a:noFill/>
      </xdr:spPr>
    </xdr:pic>
    <xdr:clientData/>
  </xdr:oneCellAnchor>
  <xdr:oneCellAnchor>
    <xdr:from>
      <xdr:col>19</xdr:col>
      <xdr:colOff>157690</xdr:colOff>
      <xdr:row>42</xdr:row>
      <xdr:rowOff>41414</xdr:rowOff>
    </xdr:from>
    <xdr:ext cx="784280" cy="2865782"/>
    <xdr:pic>
      <xdr:nvPicPr>
        <xdr:cNvPr id="5" name="Picture 4"/>
        <xdr:cNvPicPr>
          <a:picLocks noChangeAspect="1"/>
        </xdr:cNvPicPr>
      </xdr:nvPicPr>
      <xdr:blipFill>
        <a:blip r:embed="rId9"/>
        <a:stretch>
          <a:fillRect/>
        </a:stretch>
      </xdr:blipFill>
      <xdr:spPr>
        <a:xfrm>
          <a:off x="18989675" y="6746875"/>
          <a:ext cx="784225" cy="2865755"/>
        </a:xfrm>
        <a:prstGeom prst="rect">
          <a:avLst/>
        </a:prstGeom>
      </xdr:spPr>
    </xdr:pic>
    <xdr:clientData/>
  </xdr:oneCellAnchor>
  <xdr:twoCellAnchor editAs="oneCell">
    <xdr:from>
      <xdr:col>19</xdr:col>
      <xdr:colOff>77698</xdr:colOff>
      <xdr:row>83</xdr:row>
      <xdr:rowOff>24847</xdr:rowOff>
    </xdr:from>
    <xdr:to>
      <xdr:col>19</xdr:col>
      <xdr:colOff>1441172</xdr:colOff>
      <xdr:row>90</xdr:row>
      <xdr:rowOff>140803</xdr:rowOff>
    </xdr:to>
    <xdr:pic>
      <xdr:nvPicPr>
        <xdr:cNvPr id="17" name="Picture 16"/>
        <xdr:cNvPicPr>
          <a:picLocks noChangeAspect="1"/>
        </xdr:cNvPicPr>
      </xdr:nvPicPr>
      <xdr:blipFill>
        <a:blip r:embed="rId10"/>
        <a:srcRect l="7193" t="9325" r="7582" b="5467"/>
        <a:stretch>
          <a:fillRect/>
        </a:stretch>
      </xdr:blipFill>
      <xdr:spPr>
        <a:xfrm>
          <a:off x="18909665" y="13331190"/>
          <a:ext cx="1363345" cy="1115695"/>
        </a:xfrm>
        <a:prstGeom prst="rect">
          <a:avLst/>
        </a:prstGeom>
      </xdr:spPr>
    </xdr:pic>
    <xdr:clientData/>
  </xdr:twoCellAnchor>
  <xdr:twoCellAnchor editAs="oneCell">
    <xdr:from>
      <xdr:col>19</xdr:col>
      <xdr:colOff>265043</xdr:colOff>
      <xdr:row>224</xdr:row>
      <xdr:rowOff>74543</xdr:rowOff>
    </xdr:from>
    <xdr:to>
      <xdr:col>19</xdr:col>
      <xdr:colOff>1250174</xdr:colOff>
      <xdr:row>227</xdr:row>
      <xdr:rowOff>107673</xdr:rowOff>
    </xdr:to>
    <xdr:pic>
      <xdr:nvPicPr>
        <xdr:cNvPr id="18" name="Picture 17"/>
        <xdr:cNvPicPr>
          <a:picLocks noChangeAspect="1" noChangeArrowheads="1"/>
        </xdr:cNvPicPr>
      </xdr:nvPicPr>
      <xdr:blipFill>
        <a:blip r:embed="rId11" cstate="print">
          <a:extLst>
            <a:ext uri="{28A0092B-C50C-407E-A947-70E740481C1C}">
              <a14:useLocalDpi xmlns:a14="http://schemas.microsoft.com/office/drawing/2010/main" val="0"/>
            </a:ext>
          </a:extLst>
        </a:blip>
        <a:srcRect/>
        <a:stretch>
          <a:fillRect/>
        </a:stretch>
      </xdr:blipFill>
      <xdr:spPr>
        <a:xfrm>
          <a:off x="19096990" y="34316670"/>
          <a:ext cx="984885" cy="46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356152</xdr:colOff>
      <xdr:row>229</xdr:row>
      <xdr:rowOff>124659</xdr:rowOff>
    </xdr:from>
    <xdr:to>
      <xdr:col>19</xdr:col>
      <xdr:colOff>1323153</xdr:colOff>
      <xdr:row>236</xdr:row>
      <xdr:rowOff>44253</xdr:rowOff>
    </xdr:to>
    <xdr:pic>
      <xdr:nvPicPr>
        <xdr:cNvPr id="19" name="Picture 18"/>
        <xdr:cNvPicPr>
          <a:picLocks noChangeAspect="1" noChangeArrowheads="1"/>
        </xdr:cNvPicPr>
      </xdr:nvPicPr>
      <xdr:blipFill>
        <a:blip r:embed="rId12" cstate="print">
          <a:extLst>
            <a:ext uri="{28A0092B-C50C-407E-A947-70E740481C1C}">
              <a14:useLocalDpi xmlns:a14="http://schemas.microsoft.com/office/drawing/2010/main" val="0"/>
            </a:ext>
          </a:extLst>
        </a:blip>
        <a:srcRect/>
        <a:stretch>
          <a:fillRect/>
        </a:stretch>
      </xdr:blipFill>
      <xdr:spPr>
        <a:xfrm>
          <a:off x="19187795" y="35081210"/>
          <a:ext cx="967105" cy="9290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182217</xdr:colOff>
      <xdr:row>137</xdr:row>
      <xdr:rowOff>99393</xdr:rowOff>
    </xdr:from>
    <xdr:to>
      <xdr:col>19</xdr:col>
      <xdr:colOff>1392853</xdr:colOff>
      <xdr:row>146</xdr:row>
      <xdr:rowOff>148674</xdr:rowOff>
    </xdr:to>
    <xdr:pic>
      <xdr:nvPicPr>
        <xdr:cNvPr id="20" name="Picture 19"/>
        <xdr:cNvPicPr>
          <a:picLocks noChangeAspect="1" noChangeArrowheads="1"/>
        </xdr:cNvPicPr>
      </xdr:nvPicPr>
      <xdr:blipFill>
        <a:blip r:embed="rId13" cstate="print">
          <a:extLst>
            <a:ext uri="{28A0092B-C50C-407E-A947-70E740481C1C}">
              <a14:useLocalDpi xmlns:a14="http://schemas.microsoft.com/office/drawing/2010/main" val="0"/>
            </a:ext>
          </a:extLst>
        </a:blip>
        <a:srcRect/>
        <a:stretch>
          <a:fillRect/>
        </a:stretch>
      </xdr:blipFill>
      <xdr:spPr>
        <a:xfrm>
          <a:off x="19013805" y="21120735"/>
          <a:ext cx="1210945" cy="13449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19</xdr:col>
      <xdr:colOff>0</xdr:colOff>
      <xdr:row>150</xdr:row>
      <xdr:rowOff>0</xdr:rowOff>
    </xdr:from>
    <xdr:to>
      <xdr:col>19</xdr:col>
      <xdr:colOff>672465</xdr:colOff>
      <xdr:row>152</xdr:row>
      <xdr:rowOff>231140</xdr:rowOff>
    </xdr:to>
    <xdr:pic>
      <xdr:nvPicPr>
        <xdr:cNvPr id="3" name="Picture 2" descr=" "/>
        <xdr:cNvPicPr/>
      </xdr:nvPicPr>
      <xdr:blipFill>
        <a:blip r:embed="rId14"/>
        <a:srcRect/>
        <a:stretch>
          <a:fillRect/>
        </a:stretch>
      </xdr:blipFill>
      <xdr:spPr>
        <a:xfrm>
          <a:off x="18832195" y="22907625"/>
          <a:ext cx="672465" cy="428625"/>
        </a:xfrm>
        <a:prstGeom prst="rect">
          <a:avLst/>
        </a:prstGeom>
        <a:noFill/>
        <a:ln>
          <a:noFill/>
        </a:ln>
        <a:effectLst/>
      </xdr:spPr>
    </xdr:pic>
    <xdr:clientData/>
  </xdr:twoCellAnchor>
  <xdr:twoCellAnchor editAs="oneCell">
    <xdr:from>
      <xdr:col>19</xdr:col>
      <xdr:colOff>99695</xdr:colOff>
      <xdr:row>152</xdr:row>
      <xdr:rowOff>243205</xdr:rowOff>
    </xdr:from>
    <xdr:to>
      <xdr:col>19</xdr:col>
      <xdr:colOff>523875</xdr:colOff>
      <xdr:row>155</xdr:row>
      <xdr:rowOff>114935</xdr:rowOff>
    </xdr:to>
    <xdr:pic>
      <xdr:nvPicPr>
        <xdr:cNvPr id="4" name="Picture 3" descr="WhatsApp Image 2024-12-13 at 1.23.15 PM (2)"/>
        <xdr:cNvPicPr>
          <a:picLocks noChangeAspect="1"/>
        </xdr:cNvPicPr>
      </xdr:nvPicPr>
      <xdr:blipFill>
        <a:blip r:embed="rId15"/>
        <a:stretch>
          <a:fillRect/>
        </a:stretch>
      </xdr:blipFill>
      <xdr:spPr>
        <a:xfrm>
          <a:off x="18931890" y="23336250"/>
          <a:ext cx="424180" cy="400685"/>
        </a:xfrm>
        <a:prstGeom prst="rect">
          <a:avLst/>
        </a:prstGeom>
      </xdr:spPr>
    </xdr:pic>
    <xdr:clientData/>
  </xdr:twoCellAnchor>
  <xdr:twoCellAnchor editAs="oneCell">
    <xdr:from>
      <xdr:col>19</xdr:col>
      <xdr:colOff>60960</xdr:colOff>
      <xdr:row>154</xdr:row>
      <xdr:rowOff>250190</xdr:rowOff>
    </xdr:from>
    <xdr:to>
      <xdr:col>19</xdr:col>
      <xdr:colOff>580390</xdr:colOff>
      <xdr:row>157</xdr:row>
      <xdr:rowOff>44450</xdr:rowOff>
    </xdr:to>
    <xdr:pic>
      <xdr:nvPicPr>
        <xdr:cNvPr id="8" name="Picture 7" descr="WhatsApp Image 2024-12-13 at 1.23.15 PM (1)"/>
        <xdr:cNvPicPr>
          <a:picLocks noChangeAspect="1"/>
        </xdr:cNvPicPr>
      </xdr:nvPicPr>
      <xdr:blipFill>
        <a:blip r:embed="rId16"/>
        <a:stretch>
          <a:fillRect/>
        </a:stretch>
      </xdr:blipFill>
      <xdr:spPr>
        <a:xfrm>
          <a:off x="18893155" y="23622000"/>
          <a:ext cx="519430" cy="61595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200025</xdr:colOff>
      <xdr:row>13</xdr:row>
      <xdr:rowOff>0</xdr:rowOff>
    </xdr:from>
    <xdr:to>
      <xdr:col>13</xdr:col>
      <xdr:colOff>1276350</xdr:colOff>
      <xdr:row>15</xdr:row>
      <xdr:rowOff>51626</xdr:rowOff>
    </xdr:to>
    <xdr:pic>
      <xdr:nvPicPr>
        <xdr:cNvPr id="2" name="Picture 1"/>
        <xdr:cNvPicPr>
          <a:picLocks noChangeAspect="1"/>
        </xdr:cNvPicPr>
      </xdr:nvPicPr>
      <xdr:blipFill>
        <a:blip r:embed="rId1"/>
        <a:stretch>
          <a:fillRect/>
        </a:stretch>
      </xdr:blipFill>
      <xdr:spPr>
        <a:xfrm>
          <a:off x="16282035" y="1730375"/>
          <a:ext cx="1076325" cy="540385"/>
        </a:xfrm>
        <a:prstGeom prst="rect">
          <a:avLst/>
        </a:prstGeom>
      </xdr:spPr>
    </xdr:pic>
    <xdr:clientData/>
  </xdr:twoCellAnchor>
  <xdr:twoCellAnchor editAs="oneCell">
    <xdr:from>
      <xdr:col>13</xdr:col>
      <xdr:colOff>323851</xdr:colOff>
      <xdr:row>94</xdr:row>
      <xdr:rowOff>133350</xdr:rowOff>
    </xdr:from>
    <xdr:to>
      <xdr:col>13</xdr:col>
      <xdr:colOff>1223427</xdr:colOff>
      <xdr:row>104</xdr:row>
      <xdr:rowOff>59577</xdr:rowOff>
    </xdr:to>
    <xdr:pic>
      <xdr:nvPicPr>
        <xdr:cNvPr id="5" name="Picture 4"/>
        <xdr:cNvPicPr>
          <a:picLocks noChangeAspect="1"/>
        </xdr:cNvPicPr>
      </xdr:nvPicPr>
      <xdr:blipFill>
        <a:blip r:embed="rId2"/>
        <a:stretch>
          <a:fillRect/>
        </a:stretch>
      </xdr:blipFill>
      <xdr:spPr>
        <a:xfrm>
          <a:off x="16405860" y="15862300"/>
          <a:ext cx="899160" cy="1449705"/>
        </a:xfrm>
        <a:prstGeom prst="rect">
          <a:avLst/>
        </a:prstGeom>
      </xdr:spPr>
    </xdr:pic>
    <xdr:clientData/>
  </xdr:twoCellAnchor>
  <xdr:twoCellAnchor editAs="oneCell">
    <xdr:from>
      <xdr:col>13</xdr:col>
      <xdr:colOff>341840</xdr:colOff>
      <xdr:row>81</xdr:row>
      <xdr:rowOff>65388</xdr:rowOff>
    </xdr:from>
    <xdr:to>
      <xdr:col>13</xdr:col>
      <xdr:colOff>1219200</xdr:colOff>
      <xdr:row>90</xdr:row>
      <xdr:rowOff>107706</xdr:rowOff>
    </xdr:to>
    <xdr:pic>
      <xdr:nvPicPr>
        <xdr:cNvPr id="7" name="Picture 6"/>
        <xdr:cNvPicPr>
          <a:picLocks noChangeAspect="1"/>
        </xdr:cNvPicPr>
      </xdr:nvPicPr>
      <xdr:blipFill>
        <a:blip r:embed="rId3"/>
        <a:stretch>
          <a:fillRect/>
        </a:stretch>
      </xdr:blipFill>
      <xdr:spPr>
        <a:xfrm>
          <a:off x="16423640" y="13583920"/>
          <a:ext cx="877570" cy="1547495"/>
        </a:xfrm>
        <a:prstGeom prst="rect">
          <a:avLst/>
        </a:prstGeom>
      </xdr:spPr>
    </xdr:pic>
    <xdr:clientData/>
  </xdr:twoCellAnchor>
  <xdr:twoCellAnchor editAs="oneCell">
    <xdr:from>
      <xdr:col>13</xdr:col>
      <xdr:colOff>161924</xdr:colOff>
      <xdr:row>73</xdr:row>
      <xdr:rowOff>56086</xdr:rowOff>
    </xdr:from>
    <xdr:to>
      <xdr:col>13</xdr:col>
      <xdr:colOff>1285875</xdr:colOff>
      <xdr:row>76</xdr:row>
      <xdr:rowOff>104775</xdr:rowOff>
    </xdr:to>
    <xdr:pic>
      <xdr:nvPicPr>
        <xdr:cNvPr id="19" name="Picture 18"/>
        <xdr:cNvPicPr>
          <a:picLocks noChangeAspect="1"/>
        </xdr:cNvPicPr>
      </xdr:nvPicPr>
      <xdr:blipFill>
        <a:blip r:embed="rId4"/>
        <a:stretch>
          <a:fillRect/>
        </a:stretch>
      </xdr:blipFill>
      <xdr:spPr>
        <a:xfrm>
          <a:off x="16243300" y="12117705"/>
          <a:ext cx="1124585" cy="639445"/>
        </a:xfrm>
        <a:prstGeom prst="rect">
          <a:avLst/>
        </a:prstGeom>
      </xdr:spPr>
    </xdr:pic>
    <xdr:clientData/>
  </xdr:twoCellAnchor>
  <xdr:twoCellAnchor editAs="oneCell">
    <xdr:from>
      <xdr:col>13</xdr:col>
      <xdr:colOff>266700</xdr:colOff>
      <xdr:row>10</xdr:row>
      <xdr:rowOff>9525</xdr:rowOff>
    </xdr:from>
    <xdr:to>
      <xdr:col>13</xdr:col>
      <xdr:colOff>1022670</xdr:colOff>
      <xdr:row>11</xdr:row>
      <xdr:rowOff>264458</xdr:rowOff>
    </xdr:to>
    <xdr:pic>
      <xdr:nvPicPr>
        <xdr:cNvPr id="8" name="Picture 7"/>
        <xdr:cNvPicPr>
          <a:picLocks noChangeAspect="1"/>
        </xdr:cNvPicPr>
      </xdr:nvPicPr>
      <xdr:blipFill>
        <a:blip r:embed="rId5"/>
        <a:stretch>
          <a:fillRect/>
        </a:stretch>
      </xdr:blipFill>
      <xdr:spPr>
        <a:xfrm>
          <a:off x="16348710" y="758825"/>
          <a:ext cx="755650" cy="511810"/>
        </a:xfrm>
        <a:prstGeom prst="rect">
          <a:avLst/>
        </a:prstGeom>
      </xdr:spPr>
    </xdr:pic>
    <xdr:clientData/>
  </xdr:twoCellAnchor>
  <xdr:twoCellAnchor editAs="oneCell">
    <xdr:from>
      <xdr:col>13</xdr:col>
      <xdr:colOff>200026</xdr:colOff>
      <xdr:row>14</xdr:row>
      <xdr:rowOff>74580</xdr:rowOff>
    </xdr:from>
    <xdr:to>
      <xdr:col>13</xdr:col>
      <xdr:colOff>1114426</xdr:colOff>
      <xdr:row>18</xdr:row>
      <xdr:rowOff>14033</xdr:rowOff>
    </xdr:to>
    <xdr:pic>
      <xdr:nvPicPr>
        <xdr:cNvPr id="9" name="Picture 8"/>
        <xdr:cNvPicPr>
          <a:picLocks noChangeAspect="1"/>
        </xdr:cNvPicPr>
      </xdr:nvPicPr>
      <xdr:blipFill>
        <a:blip r:embed="rId6"/>
        <a:stretch>
          <a:fillRect/>
        </a:stretch>
      </xdr:blipFill>
      <xdr:spPr>
        <a:xfrm>
          <a:off x="16282035" y="2090420"/>
          <a:ext cx="914400" cy="638175"/>
        </a:xfrm>
        <a:prstGeom prst="rect">
          <a:avLst/>
        </a:prstGeom>
      </xdr:spPr>
    </xdr:pic>
    <xdr:clientData/>
  </xdr:twoCellAnchor>
  <xdr:twoCellAnchor editAs="oneCell">
    <xdr:from>
      <xdr:col>13</xdr:col>
      <xdr:colOff>319887</xdr:colOff>
      <xdr:row>15</xdr:row>
      <xdr:rowOff>114300</xdr:rowOff>
    </xdr:from>
    <xdr:to>
      <xdr:col>13</xdr:col>
      <xdr:colOff>1153820</xdr:colOff>
      <xdr:row>20</xdr:row>
      <xdr:rowOff>38100</xdr:rowOff>
    </xdr:to>
    <xdr:pic>
      <xdr:nvPicPr>
        <xdr:cNvPr id="10" name="Picture 9"/>
        <xdr:cNvPicPr>
          <a:picLocks noChangeAspect="1"/>
        </xdr:cNvPicPr>
      </xdr:nvPicPr>
      <xdr:blipFill>
        <a:blip r:embed="rId7"/>
        <a:srcRect l="13502" t="9002" r="14489" b="7655"/>
        <a:stretch>
          <a:fillRect/>
        </a:stretch>
      </xdr:blipFill>
      <xdr:spPr>
        <a:xfrm>
          <a:off x="16401415" y="2333625"/>
          <a:ext cx="834390" cy="72390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257234</xdr:colOff>
      <xdr:row>245</xdr:row>
      <xdr:rowOff>136892</xdr:rowOff>
    </xdr:from>
    <xdr:to>
      <xdr:col>6</xdr:col>
      <xdr:colOff>1027043</xdr:colOff>
      <xdr:row>251</xdr:row>
      <xdr:rowOff>66261</xdr:rowOff>
    </xdr:to>
    <xdr:pic>
      <xdr:nvPicPr>
        <xdr:cNvPr id="2" name="Picture 2"/>
        <xdr:cNvPicPr>
          <a:picLocks noChangeAspect="1" noChangeArrowheads="1"/>
        </xdr:cNvPicPr>
      </xdr:nvPicPr>
      <xdr:blipFill>
        <a:blip r:embed="rId1" cstate="print"/>
        <a:srcRect/>
        <a:stretch>
          <a:fillRect/>
        </a:stretch>
      </xdr:blipFill>
      <xdr:spPr>
        <a:xfrm>
          <a:off x="7877175" y="45608875"/>
          <a:ext cx="769620" cy="843915"/>
        </a:xfrm>
        <a:prstGeom prst="rect">
          <a:avLst/>
        </a:prstGeom>
        <a:noFill/>
      </xdr:spPr>
    </xdr:pic>
    <xdr:clientData/>
  </xdr:twoCellAnchor>
  <xdr:twoCellAnchor editAs="oneCell">
    <xdr:from>
      <xdr:col>6</xdr:col>
      <xdr:colOff>301519</xdr:colOff>
      <xdr:row>262</xdr:row>
      <xdr:rowOff>74543</xdr:rowOff>
    </xdr:from>
    <xdr:to>
      <xdr:col>6</xdr:col>
      <xdr:colOff>1002197</xdr:colOff>
      <xdr:row>267</xdr:row>
      <xdr:rowOff>16566</xdr:rowOff>
    </xdr:to>
    <xdr:pic>
      <xdr:nvPicPr>
        <xdr:cNvPr id="3" name="Picture 4"/>
        <xdr:cNvPicPr>
          <a:picLocks noChangeAspect="1" noChangeArrowheads="1"/>
        </xdr:cNvPicPr>
      </xdr:nvPicPr>
      <xdr:blipFill>
        <a:blip r:embed="rId2" cstate="print"/>
        <a:srcRect/>
        <a:stretch>
          <a:fillRect/>
        </a:stretch>
      </xdr:blipFill>
      <xdr:spPr>
        <a:xfrm>
          <a:off x="7920990" y="48280320"/>
          <a:ext cx="701040" cy="694690"/>
        </a:xfrm>
        <a:prstGeom prst="rect">
          <a:avLst/>
        </a:prstGeom>
        <a:noFill/>
      </xdr:spPr>
    </xdr:pic>
    <xdr:clientData/>
  </xdr:twoCellAnchor>
  <xdr:twoCellAnchor editAs="oneCell">
    <xdr:from>
      <xdr:col>6</xdr:col>
      <xdr:colOff>559315</xdr:colOff>
      <xdr:row>134</xdr:row>
      <xdr:rowOff>52446</xdr:rowOff>
    </xdr:from>
    <xdr:to>
      <xdr:col>6</xdr:col>
      <xdr:colOff>993977</xdr:colOff>
      <xdr:row>134</xdr:row>
      <xdr:rowOff>377067</xdr:rowOff>
    </xdr:to>
    <xdr:pic>
      <xdr:nvPicPr>
        <xdr:cNvPr id="5" name="Picture 4" descr="2012-11-27 10.16.05.jpg"/>
        <xdr:cNvPicPr>
          <a:picLocks noChangeAspect="1"/>
        </xdr:cNvPicPr>
      </xdr:nvPicPr>
      <xdr:blipFill>
        <a:blip r:embed="rId3" cstate="print"/>
        <a:stretch>
          <a:fillRect/>
        </a:stretch>
      </xdr:blipFill>
      <xdr:spPr>
        <a:xfrm>
          <a:off x="8178800" y="23245445"/>
          <a:ext cx="434975" cy="324485"/>
        </a:xfrm>
        <a:prstGeom prst="rect">
          <a:avLst/>
        </a:prstGeom>
      </xdr:spPr>
    </xdr:pic>
    <xdr:clientData/>
  </xdr:twoCellAnchor>
  <xdr:twoCellAnchor editAs="oneCell">
    <xdr:from>
      <xdr:col>6</xdr:col>
      <xdr:colOff>584475</xdr:colOff>
      <xdr:row>132</xdr:row>
      <xdr:rowOff>68188</xdr:rowOff>
    </xdr:from>
    <xdr:to>
      <xdr:col>6</xdr:col>
      <xdr:colOff>993915</xdr:colOff>
      <xdr:row>133</xdr:row>
      <xdr:rowOff>157369</xdr:rowOff>
    </xdr:to>
    <xdr:pic>
      <xdr:nvPicPr>
        <xdr:cNvPr id="8" name="Picture 7" descr="2012-11-27 10.14.27.jpg"/>
        <xdr:cNvPicPr>
          <a:picLocks noChangeAspect="1"/>
        </xdr:cNvPicPr>
      </xdr:nvPicPr>
      <xdr:blipFill>
        <a:blip r:embed="rId4" cstate="print"/>
        <a:stretch>
          <a:fillRect/>
        </a:stretch>
      </xdr:blipFill>
      <xdr:spPr>
        <a:xfrm>
          <a:off x="8204200" y="22718395"/>
          <a:ext cx="409575" cy="431800"/>
        </a:xfrm>
        <a:prstGeom prst="rect">
          <a:avLst/>
        </a:prstGeom>
      </xdr:spPr>
    </xdr:pic>
    <xdr:clientData/>
  </xdr:twoCellAnchor>
  <xdr:twoCellAnchor editAs="oneCell">
    <xdr:from>
      <xdr:col>6</xdr:col>
      <xdr:colOff>443291</xdr:colOff>
      <xdr:row>116</xdr:row>
      <xdr:rowOff>101381</xdr:rowOff>
    </xdr:from>
    <xdr:to>
      <xdr:col>6</xdr:col>
      <xdr:colOff>1044438</xdr:colOff>
      <xdr:row>116</xdr:row>
      <xdr:rowOff>453634</xdr:rowOff>
    </xdr:to>
    <xdr:pic>
      <xdr:nvPicPr>
        <xdr:cNvPr id="15" name="Picture 12"/>
        <xdr:cNvPicPr>
          <a:picLocks noChangeAspect="1" noChangeArrowheads="1"/>
        </xdr:cNvPicPr>
      </xdr:nvPicPr>
      <xdr:blipFill>
        <a:blip r:embed="rId5" cstate="print"/>
        <a:srcRect/>
        <a:stretch>
          <a:fillRect/>
        </a:stretch>
      </xdr:blipFill>
      <xdr:spPr>
        <a:xfrm>
          <a:off x="8063230" y="19655790"/>
          <a:ext cx="600710" cy="352425"/>
        </a:xfrm>
        <a:prstGeom prst="rect">
          <a:avLst/>
        </a:prstGeom>
        <a:noFill/>
      </xdr:spPr>
    </xdr:pic>
    <xdr:clientData/>
  </xdr:twoCellAnchor>
  <xdr:twoCellAnchor editAs="oneCell">
    <xdr:from>
      <xdr:col>6</xdr:col>
      <xdr:colOff>649869</xdr:colOff>
      <xdr:row>179</xdr:row>
      <xdr:rowOff>107674</xdr:rowOff>
    </xdr:from>
    <xdr:to>
      <xdr:col>6</xdr:col>
      <xdr:colOff>1082122</xdr:colOff>
      <xdr:row>179</xdr:row>
      <xdr:rowOff>333663</xdr:rowOff>
    </xdr:to>
    <xdr:pic>
      <xdr:nvPicPr>
        <xdr:cNvPr id="22" name="Picture 28"/>
        <xdr:cNvPicPr>
          <a:picLocks noChangeAspect="1" noChangeArrowheads="1"/>
        </xdr:cNvPicPr>
      </xdr:nvPicPr>
      <xdr:blipFill>
        <a:blip r:embed="rId6" cstate="print"/>
        <a:srcRect/>
        <a:stretch>
          <a:fillRect/>
        </a:stretch>
      </xdr:blipFill>
      <xdr:spPr>
        <a:xfrm>
          <a:off x="8269605" y="32235140"/>
          <a:ext cx="432435" cy="226060"/>
        </a:xfrm>
        <a:prstGeom prst="rect">
          <a:avLst/>
        </a:prstGeom>
        <a:noFill/>
      </xdr:spPr>
    </xdr:pic>
    <xdr:clientData/>
  </xdr:twoCellAnchor>
  <xdr:twoCellAnchor editAs="oneCell">
    <xdr:from>
      <xdr:col>6</xdr:col>
      <xdr:colOff>605815</xdr:colOff>
      <xdr:row>178</xdr:row>
      <xdr:rowOff>140390</xdr:rowOff>
    </xdr:from>
    <xdr:to>
      <xdr:col>6</xdr:col>
      <xdr:colOff>1013376</xdr:colOff>
      <xdr:row>178</xdr:row>
      <xdr:rowOff>437949</xdr:rowOff>
    </xdr:to>
    <xdr:pic>
      <xdr:nvPicPr>
        <xdr:cNvPr id="23" name="Picture 30"/>
        <xdr:cNvPicPr>
          <a:picLocks noChangeAspect="1" noChangeArrowheads="1"/>
        </xdr:cNvPicPr>
      </xdr:nvPicPr>
      <xdr:blipFill>
        <a:blip r:embed="rId7" cstate="print"/>
        <a:srcRect/>
        <a:stretch>
          <a:fillRect/>
        </a:stretch>
      </xdr:blipFill>
      <xdr:spPr>
        <a:xfrm>
          <a:off x="8225790" y="31772860"/>
          <a:ext cx="407035" cy="297180"/>
        </a:xfrm>
        <a:prstGeom prst="rect">
          <a:avLst/>
        </a:prstGeom>
        <a:noFill/>
      </xdr:spPr>
    </xdr:pic>
    <xdr:clientData/>
  </xdr:twoCellAnchor>
  <xdr:twoCellAnchor editAs="oneCell">
    <xdr:from>
      <xdr:col>6</xdr:col>
      <xdr:colOff>380127</xdr:colOff>
      <xdr:row>270</xdr:row>
      <xdr:rowOff>99394</xdr:rowOff>
    </xdr:from>
    <xdr:to>
      <xdr:col>6</xdr:col>
      <xdr:colOff>1151284</xdr:colOff>
      <xdr:row>275</xdr:row>
      <xdr:rowOff>62062</xdr:rowOff>
    </xdr:to>
    <xdr:pic>
      <xdr:nvPicPr>
        <xdr:cNvPr id="25" name="Picture 34"/>
        <xdr:cNvPicPr>
          <a:picLocks noChangeAspect="1" noChangeArrowheads="1"/>
        </xdr:cNvPicPr>
      </xdr:nvPicPr>
      <xdr:blipFill>
        <a:blip r:embed="rId8" cstate="print"/>
        <a:srcRect/>
        <a:stretch>
          <a:fillRect/>
        </a:stretch>
      </xdr:blipFill>
      <xdr:spPr>
        <a:xfrm>
          <a:off x="7999730" y="49505235"/>
          <a:ext cx="771525" cy="724535"/>
        </a:xfrm>
        <a:prstGeom prst="rect">
          <a:avLst/>
        </a:prstGeom>
        <a:noFill/>
      </xdr:spPr>
    </xdr:pic>
    <xdr:clientData/>
  </xdr:twoCellAnchor>
  <xdr:twoCellAnchor editAs="oneCell">
    <xdr:from>
      <xdr:col>6</xdr:col>
      <xdr:colOff>376223</xdr:colOff>
      <xdr:row>278</xdr:row>
      <xdr:rowOff>49695</xdr:rowOff>
    </xdr:from>
    <xdr:to>
      <xdr:col>6</xdr:col>
      <xdr:colOff>1197830</xdr:colOff>
      <xdr:row>290</xdr:row>
      <xdr:rowOff>149085</xdr:rowOff>
    </xdr:to>
    <xdr:pic>
      <xdr:nvPicPr>
        <xdr:cNvPr id="26" name="Picture 36"/>
        <xdr:cNvPicPr>
          <a:picLocks noChangeAspect="1" noChangeArrowheads="1"/>
        </xdr:cNvPicPr>
      </xdr:nvPicPr>
      <xdr:blipFill>
        <a:blip r:embed="rId9" cstate="print"/>
        <a:srcRect/>
        <a:stretch>
          <a:fillRect/>
        </a:stretch>
      </xdr:blipFill>
      <xdr:spPr>
        <a:xfrm>
          <a:off x="7995920" y="50674905"/>
          <a:ext cx="821690" cy="708660"/>
        </a:xfrm>
        <a:prstGeom prst="rect">
          <a:avLst/>
        </a:prstGeom>
        <a:noFill/>
      </xdr:spPr>
    </xdr:pic>
    <xdr:clientData/>
  </xdr:twoCellAnchor>
  <xdr:twoCellAnchor editAs="oneCell">
    <xdr:from>
      <xdr:col>6</xdr:col>
      <xdr:colOff>414130</xdr:colOff>
      <xdr:row>333</xdr:row>
      <xdr:rowOff>107973</xdr:rowOff>
    </xdr:from>
    <xdr:to>
      <xdr:col>6</xdr:col>
      <xdr:colOff>1154820</xdr:colOff>
      <xdr:row>339</xdr:row>
      <xdr:rowOff>41414</xdr:rowOff>
    </xdr:to>
    <xdr:pic>
      <xdr:nvPicPr>
        <xdr:cNvPr id="28" name="Picture 1"/>
        <xdr:cNvPicPr>
          <a:picLocks noChangeAspect="1" noChangeArrowheads="1"/>
        </xdr:cNvPicPr>
      </xdr:nvPicPr>
      <xdr:blipFill>
        <a:blip r:embed="rId10"/>
        <a:srcRect/>
        <a:stretch>
          <a:fillRect/>
        </a:stretch>
      </xdr:blipFill>
      <xdr:spPr>
        <a:xfrm>
          <a:off x="8034020" y="57877075"/>
          <a:ext cx="740410" cy="847725"/>
        </a:xfrm>
        <a:prstGeom prst="rect">
          <a:avLst/>
        </a:prstGeom>
        <a:noFill/>
      </xdr:spPr>
    </xdr:pic>
    <xdr:clientData/>
  </xdr:twoCellAnchor>
  <xdr:twoCellAnchor editAs="oneCell">
    <xdr:from>
      <xdr:col>6</xdr:col>
      <xdr:colOff>152025</xdr:colOff>
      <xdr:row>328</xdr:row>
      <xdr:rowOff>82828</xdr:rowOff>
    </xdr:from>
    <xdr:to>
      <xdr:col>6</xdr:col>
      <xdr:colOff>1358349</xdr:colOff>
      <xdr:row>332</xdr:row>
      <xdr:rowOff>32496</xdr:rowOff>
    </xdr:to>
    <xdr:pic>
      <xdr:nvPicPr>
        <xdr:cNvPr id="30" name="Picture 3"/>
        <xdr:cNvPicPr>
          <a:picLocks noChangeAspect="1" noChangeArrowheads="1"/>
        </xdr:cNvPicPr>
      </xdr:nvPicPr>
      <xdr:blipFill>
        <a:blip r:embed="rId11"/>
        <a:srcRect/>
        <a:stretch>
          <a:fillRect/>
        </a:stretch>
      </xdr:blipFill>
      <xdr:spPr>
        <a:xfrm>
          <a:off x="7771765" y="57089675"/>
          <a:ext cx="1206500" cy="559435"/>
        </a:xfrm>
        <a:prstGeom prst="rect">
          <a:avLst/>
        </a:prstGeom>
        <a:noFill/>
      </xdr:spPr>
    </xdr:pic>
    <xdr:clientData/>
  </xdr:twoCellAnchor>
  <xdr:twoCellAnchor editAs="oneCell">
    <xdr:from>
      <xdr:col>6</xdr:col>
      <xdr:colOff>299830</xdr:colOff>
      <xdr:row>83</xdr:row>
      <xdr:rowOff>32302</xdr:rowOff>
    </xdr:from>
    <xdr:to>
      <xdr:col>6</xdr:col>
      <xdr:colOff>1408545</xdr:colOff>
      <xdr:row>92</xdr:row>
      <xdr:rowOff>41414</xdr:rowOff>
    </xdr:to>
    <xdr:pic>
      <xdr:nvPicPr>
        <xdr:cNvPr id="9" name="Picture 8"/>
        <xdr:cNvPicPr>
          <a:picLocks noChangeAspect="1"/>
        </xdr:cNvPicPr>
      </xdr:nvPicPr>
      <xdr:blipFill>
        <a:blip r:embed="rId12" cstate="print"/>
        <a:stretch>
          <a:fillRect/>
        </a:stretch>
      </xdr:blipFill>
      <xdr:spPr>
        <a:xfrm>
          <a:off x="7919720" y="12061825"/>
          <a:ext cx="1108710" cy="1381125"/>
        </a:xfrm>
        <a:prstGeom prst="rect">
          <a:avLst/>
        </a:prstGeom>
      </xdr:spPr>
    </xdr:pic>
    <xdr:clientData/>
  </xdr:twoCellAnchor>
  <xdr:twoCellAnchor editAs="oneCell">
    <xdr:from>
      <xdr:col>6</xdr:col>
      <xdr:colOff>500985</xdr:colOff>
      <xdr:row>136</xdr:row>
      <xdr:rowOff>33128</xdr:rowOff>
    </xdr:from>
    <xdr:to>
      <xdr:col>6</xdr:col>
      <xdr:colOff>982144</xdr:colOff>
      <xdr:row>138</xdr:row>
      <xdr:rowOff>165651</xdr:rowOff>
    </xdr:to>
    <xdr:pic>
      <xdr:nvPicPr>
        <xdr:cNvPr id="1030" name="Picture 6"/>
        <xdr:cNvPicPr>
          <a:picLocks noChangeAspect="1" noChangeArrowheads="1"/>
        </xdr:cNvPicPr>
      </xdr:nvPicPr>
      <xdr:blipFill>
        <a:blip r:embed="rId13" cstate="print"/>
        <a:srcRect/>
        <a:stretch>
          <a:fillRect/>
        </a:stretch>
      </xdr:blipFill>
      <xdr:spPr>
        <a:xfrm rot="5400000">
          <a:off x="8094980" y="24394795"/>
          <a:ext cx="532765" cy="481330"/>
        </a:xfrm>
        <a:prstGeom prst="rect">
          <a:avLst/>
        </a:prstGeom>
        <a:noFill/>
      </xdr:spPr>
    </xdr:pic>
    <xdr:clientData/>
  </xdr:twoCellAnchor>
  <xdr:twoCellAnchor editAs="oneCell">
    <xdr:from>
      <xdr:col>6</xdr:col>
      <xdr:colOff>483173</xdr:colOff>
      <xdr:row>141</xdr:row>
      <xdr:rowOff>106585</xdr:rowOff>
    </xdr:from>
    <xdr:to>
      <xdr:col>6</xdr:col>
      <xdr:colOff>1068455</xdr:colOff>
      <xdr:row>145</xdr:row>
      <xdr:rowOff>24848</xdr:rowOff>
    </xdr:to>
    <xdr:pic>
      <xdr:nvPicPr>
        <xdr:cNvPr id="1034" name="Picture 10"/>
        <xdr:cNvPicPr>
          <a:picLocks noChangeAspect="1" noChangeArrowheads="1"/>
        </xdr:cNvPicPr>
      </xdr:nvPicPr>
      <xdr:blipFill>
        <a:blip r:embed="rId14" cstate="print"/>
        <a:srcRect/>
        <a:stretch>
          <a:fillRect/>
        </a:stretch>
      </xdr:blipFill>
      <xdr:spPr>
        <a:xfrm rot="5400000">
          <a:off x="8060055" y="25485725"/>
          <a:ext cx="670560" cy="584835"/>
        </a:xfrm>
        <a:prstGeom prst="rect">
          <a:avLst/>
        </a:prstGeom>
        <a:noFill/>
      </xdr:spPr>
    </xdr:pic>
    <xdr:clientData/>
  </xdr:twoCellAnchor>
  <xdr:twoCellAnchor editAs="oneCell">
    <xdr:from>
      <xdr:col>6</xdr:col>
      <xdr:colOff>480392</xdr:colOff>
      <xdr:row>117</xdr:row>
      <xdr:rowOff>34789</xdr:rowOff>
    </xdr:from>
    <xdr:to>
      <xdr:col>6</xdr:col>
      <xdr:colOff>1039180</xdr:colOff>
      <xdr:row>121</xdr:row>
      <xdr:rowOff>18223</xdr:rowOff>
    </xdr:to>
    <xdr:pic>
      <xdr:nvPicPr>
        <xdr:cNvPr id="19" name="Picture 18"/>
        <xdr:cNvPicPr>
          <a:picLocks noChangeAspect="1"/>
        </xdr:cNvPicPr>
      </xdr:nvPicPr>
      <xdr:blipFill>
        <a:blip r:embed="rId15"/>
        <a:stretch>
          <a:fillRect/>
        </a:stretch>
      </xdr:blipFill>
      <xdr:spPr>
        <a:xfrm>
          <a:off x="8100060" y="20093940"/>
          <a:ext cx="558800" cy="593090"/>
        </a:xfrm>
        <a:prstGeom prst="rect">
          <a:avLst/>
        </a:prstGeom>
      </xdr:spPr>
    </xdr:pic>
    <xdr:clientData/>
  </xdr:twoCellAnchor>
  <xdr:twoCellAnchor editAs="oneCell">
    <xdr:from>
      <xdr:col>6</xdr:col>
      <xdr:colOff>530087</xdr:colOff>
      <xdr:row>122</xdr:row>
      <xdr:rowOff>99391</xdr:rowOff>
    </xdr:from>
    <xdr:to>
      <xdr:col>6</xdr:col>
      <xdr:colOff>996012</xdr:colOff>
      <xdr:row>126</xdr:row>
      <xdr:rowOff>49695</xdr:rowOff>
    </xdr:to>
    <xdr:pic>
      <xdr:nvPicPr>
        <xdr:cNvPr id="31" name="Picture 30"/>
        <xdr:cNvPicPr>
          <a:picLocks noChangeAspect="1"/>
        </xdr:cNvPicPr>
      </xdr:nvPicPr>
      <xdr:blipFill>
        <a:blip r:embed="rId16"/>
        <a:stretch>
          <a:fillRect/>
        </a:stretch>
      </xdr:blipFill>
      <xdr:spPr>
        <a:xfrm>
          <a:off x="8149590" y="20920710"/>
          <a:ext cx="466090" cy="617220"/>
        </a:xfrm>
        <a:prstGeom prst="rect">
          <a:avLst/>
        </a:prstGeom>
      </xdr:spPr>
    </xdr:pic>
    <xdr:clientData/>
  </xdr:twoCellAnchor>
  <xdr:twoCellAnchor editAs="oneCell">
    <xdr:from>
      <xdr:col>6</xdr:col>
      <xdr:colOff>223632</xdr:colOff>
      <xdr:row>190</xdr:row>
      <xdr:rowOff>93985</xdr:rowOff>
    </xdr:from>
    <xdr:to>
      <xdr:col>6</xdr:col>
      <xdr:colOff>1321463</xdr:colOff>
      <xdr:row>191</xdr:row>
      <xdr:rowOff>259022</xdr:rowOff>
    </xdr:to>
    <xdr:pic>
      <xdr:nvPicPr>
        <xdr:cNvPr id="46" name="Picture 45"/>
        <xdr:cNvPicPr>
          <a:picLocks noChangeAspect="1"/>
        </xdr:cNvPicPr>
      </xdr:nvPicPr>
      <xdr:blipFill>
        <a:blip r:embed="rId17"/>
        <a:stretch>
          <a:fillRect/>
        </a:stretch>
      </xdr:blipFill>
      <xdr:spPr>
        <a:xfrm>
          <a:off x="7843520" y="34717355"/>
          <a:ext cx="1097915" cy="488315"/>
        </a:xfrm>
        <a:prstGeom prst="rect">
          <a:avLst/>
        </a:prstGeom>
      </xdr:spPr>
    </xdr:pic>
    <xdr:clientData/>
  </xdr:twoCellAnchor>
  <xdr:twoCellAnchor editAs="oneCell">
    <xdr:from>
      <xdr:col>6</xdr:col>
      <xdr:colOff>448567</xdr:colOff>
      <xdr:row>173</xdr:row>
      <xdr:rowOff>0</xdr:rowOff>
    </xdr:from>
    <xdr:to>
      <xdr:col>6</xdr:col>
      <xdr:colOff>1195501</xdr:colOff>
      <xdr:row>174</xdr:row>
      <xdr:rowOff>99611</xdr:rowOff>
    </xdr:to>
    <xdr:pic>
      <xdr:nvPicPr>
        <xdr:cNvPr id="47" name="Picture 46"/>
        <xdr:cNvPicPr>
          <a:picLocks noChangeAspect="1"/>
        </xdr:cNvPicPr>
      </xdr:nvPicPr>
      <xdr:blipFill>
        <a:blip r:embed="rId18"/>
        <a:srcRect l="10669" t="10670" r="3970" b="19900"/>
        <a:stretch>
          <a:fillRect/>
        </a:stretch>
      </xdr:blipFill>
      <xdr:spPr>
        <a:xfrm>
          <a:off x="8068310" y="30403800"/>
          <a:ext cx="746760" cy="337185"/>
        </a:xfrm>
        <a:prstGeom prst="rect">
          <a:avLst/>
        </a:prstGeom>
      </xdr:spPr>
    </xdr:pic>
    <xdr:clientData/>
  </xdr:twoCellAnchor>
  <xdr:twoCellAnchor editAs="oneCell">
    <xdr:from>
      <xdr:col>6</xdr:col>
      <xdr:colOff>505719</xdr:colOff>
      <xdr:row>175</xdr:row>
      <xdr:rowOff>62143</xdr:rowOff>
    </xdr:from>
    <xdr:to>
      <xdr:col>6</xdr:col>
      <xdr:colOff>1166957</xdr:colOff>
      <xdr:row>177</xdr:row>
      <xdr:rowOff>47564</xdr:rowOff>
    </xdr:to>
    <xdr:pic>
      <xdr:nvPicPr>
        <xdr:cNvPr id="48" name="Picture 47"/>
        <xdr:cNvPicPr>
          <a:picLocks noChangeAspect="1"/>
        </xdr:cNvPicPr>
      </xdr:nvPicPr>
      <xdr:blipFill>
        <a:blip r:embed="rId19"/>
        <a:stretch>
          <a:fillRect/>
        </a:stretch>
      </xdr:blipFill>
      <xdr:spPr>
        <a:xfrm>
          <a:off x="8125460" y="30855920"/>
          <a:ext cx="661035" cy="642620"/>
        </a:xfrm>
        <a:prstGeom prst="rect">
          <a:avLst/>
        </a:prstGeom>
      </xdr:spPr>
    </xdr:pic>
    <xdr:clientData/>
  </xdr:twoCellAnchor>
  <xdr:twoCellAnchor editAs="oneCell">
    <xdr:from>
      <xdr:col>6</xdr:col>
      <xdr:colOff>321296</xdr:colOff>
      <xdr:row>189</xdr:row>
      <xdr:rowOff>41414</xdr:rowOff>
    </xdr:from>
    <xdr:to>
      <xdr:col>6</xdr:col>
      <xdr:colOff>1166683</xdr:colOff>
      <xdr:row>190</xdr:row>
      <xdr:rowOff>0</xdr:rowOff>
    </xdr:to>
    <xdr:pic>
      <xdr:nvPicPr>
        <xdr:cNvPr id="49" name="Picture 48"/>
        <xdr:cNvPicPr>
          <a:picLocks noChangeAspect="1"/>
        </xdr:cNvPicPr>
      </xdr:nvPicPr>
      <xdr:blipFill>
        <a:blip r:embed="rId20"/>
        <a:srcRect l="14767" t="9186" b="12288"/>
        <a:stretch>
          <a:fillRect/>
        </a:stretch>
      </xdr:blipFill>
      <xdr:spPr>
        <a:xfrm>
          <a:off x="7940675" y="34159825"/>
          <a:ext cx="845820" cy="463550"/>
        </a:xfrm>
        <a:prstGeom prst="rect">
          <a:avLst/>
        </a:prstGeom>
      </xdr:spPr>
    </xdr:pic>
    <xdr:clientData/>
  </xdr:twoCellAnchor>
  <xdr:twoCellAnchor editAs="oneCell">
    <xdr:from>
      <xdr:col>6</xdr:col>
      <xdr:colOff>392097</xdr:colOff>
      <xdr:row>192</xdr:row>
      <xdr:rowOff>67699</xdr:rowOff>
    </xdr:from>
    <xdr:to>
      <xdr:col>6</xdr:col>
      <xdr:colOff>1163259</xdr:colOff>
      <xdr:row>193</xdr:row>
      <xdr:rowOff>131630</xdr:rowOff>
    </xdr:to>
    <xdr:pic>
      <xdr:nvPicPr>
        <xdr:cNvPr id="50" name="Picture 49"/>
        <xdr:cNvPicPr>
          <a:picLocks noChangeAspect="1"/>
        </xdr:cNvPicPr>
      </xdr:nvPicPr>
      <xdr:blipFill>
        <a:blip r:embed="rId21"/>
        <a:srcRect l="4785" t="15661" r="9949" b="28438"/>
        <a:stretch>
          <a:fillRect/>
        </a:stretch>
      </xdr:blipFill>
      <xdr:spPr>
        <a:xfrm>
          <a:off x="8011795" y="35357435"/>
          <a:ext cx="770890" cy="359410"/>
        </a:xfrm>
        <a:prstGeom prst="rect">
          <a:avLst/>
        </a:prstGeom>
      </xdr:spPr>
    </xdr:pic>
    <xdr:clientData/>
  </xdr:twoCellAnchor>
  <xdr:twoCellAnchor editAs="oneCell">
    <xdr:from>
      <xdr:col>6</xdr:col>
      <xdr:colOff>408852</xdr:colOff>
      <xdr:row>180</xdr:row>
      <xdr:rowOff>90631</xdr:rowOff>
    </xdr:from>
    <xdr:to>
      <xdr:col>6</xdr:col>
      <xdr:colOff>1237483</xdr:colOff>
      <xdr:row>182</xdr:row>
      <xdr:rowOff>124858</xdr:rowOff>
    </xdr:to>
    <xdr:pic>
      <xdr:nvPicPr>
        <xdr:cNvPr id="51" name="Picture 50"/>
        <xdr:cNvPicPr>
          <a:picLocks noChangeAspect="1"/>
        </xdr:cNvPicPr>
      </xdr:nvPicPr>
      <xdr:blipFill>
        <a:blip r:embed="rId22"/>
        <a:stretch>
          <a:fillRect/>
        </a:stretch>
      </xdr:blipFill>
      <xdr:spPr>
        <a:xfrm flipH="1">
          <a:off x="8028305" y="32703770"/>
          <a:ext cx="828675" cy="472440"/>
        </a:xfrm>
        <a:prstGeom prst="rect">
          <a:avLst/>
        </a:prstGeom>
      </xdr:spPr>
    </xdr:pic>
    <xdr:clientData/>
  </xdr:twoCellAnchor>
  <xdr:twoCellAnchor editAs="oneCell">
    <xdr:from>
      <xdr:col>6</xdr:col>
      <xdr:colOff>5715</xdr:colOff>
      <xdr:row>311</xdr:row>
      <xdr:rowOff>49530</xdr:rowOff>
    </xdr:from>
    <xdr:to>
      <xdr:col>6</xdr:col>
      <xdr:colOff>1560330</xdr:colOff>
      <xdr:row>327</xdr:row>
      <xdr:rowOff>29523</xdr:rowOff>
    </xdr:to>
    <xdr:pic>
      <xdr:nvPicPr>
        <xdr:cNvPr id="32" name="Picture 31"/>
        <xdr:cNvPicPr>
          <a:picLocks noChangeAspect="1"/>
        </xdr:cNvPicPr>
      </xdr:nvPicPr>
      <xdr:blipFill>
        <a:blip r:embed="rId23"/>
        <a:stretch>
          <a:fillRect/>
        </a:stretch>
      </xdr:blipFill>
      <xdr:spPr>
        <a:xfrm>
          <a:off x="7625715" y="54465855"/>
          <a:ext cx="1554480" cy="2418080"/>
        </a:xfrm>
        <a:prstGeom prst="rect">
          <a:avLst/>
        </a:prstGeom>
      </xdr:spPr>
    </xdr:pic>
    <xdr:clientData/>
  </xdr:twoCellAnchor>
  <xdr:twoCellAnchor editAs="oneCell">
    <xdr:from>
      <xdr:col>6</xdr:col>
      <xdr:colOff>196320</xdr:colOff>
      <xdr:row>9</xdr:row>
      <xdr:rowOff>8283</xdr:rowOff>
    </xdr:from>
    <xdr:to>
      <xdr:col>6</xdr:col>
      <xdr:colOff>1273013</xdr:colOff>
      <xdr:row>16</xdr:row>
      <xdr:rowOff>41368</xdr:rowOff>
    </xdr:to>
    <xdr:pic>
      <xdr:nvPicPr>
        <xdr:cNvPr id="54" name="Picture 53"/>
        <xdr:cNvPicPr>
          <a:picLocks noChangeAspect="1"/>
        </xdr:cNvPicPr>
      </xdr:nvPicPr>
      <xdr:blipFill>
        <a:blip r:embed="rId24"/>
        <a:stretch>
          <a:fillRect/>
        </a:stretch>
      </xdr:blipFill>
      <xdr:spPr>
        <a:xfrm>
          <a:off x="7816215" y="760730"/>
          <a:ext cx="1076325" cy="1099820"/>
        </a:xfrm>
        <a:prstGeom prst="rect">
          <a:avLst/>
        </a:prstGeom>
      </xdr:spPr>
    </xdr:pic>
    <xdr:clientData/>
  </xdr:twoCellAnchor>
  <xdr:twoCellAnchor editAs="oneCell">
    <xdr:from>
      <xdr:col>6</xdr:col>
      <xdr:colOff>296121</xdr:colOff>
      <xdr:row>37</xdr:row>
      <xdr:rowOff>111507</xdr:rowOff>
    </xdr:from>
    <xdr:to>
      <xdr:col>6</xdr:col>
      <xdr:colOff>1259911</xdr:colOff>
      <xdr:row>44</xdr:row>
      <xdr:rowOff>31689</xdr:rowOff>
    </xdr:to>
    <xdr:pic>
      <xdr:nvPicPr>
        <xdr:cNvPr id="55" name="Picture 54"/>
        <xdr:cNvPicPr>
          <a:picLocks noChangeAspect="1"/>
        </xdr:cNvPicPr>
      </xdr:nvPicPr>
      <xdr:blipFill>
        <a:blip r:embed="rId25"/>
        <a:stretch>
          <a:fillRect/>
        </a:stretch>
      </xdr:blipFill>
      <xdr:spPr>
        <a:xfrm>
          <a:off x="7915910" y="5130800"/>
          <a:ext cx="963930" cy="986790"/>
        </a:xfrm>
        <a:prstGeom prst="rect">
          <a:avLst/>
        </a:prstGeom>
      </xdr:spPr>
    </xdr:pic>
    <xdr:clientData/>
  </xdr:twoCellAnchor>
  <xdr:twoCellAnchor editAs="oneCell">
    <xdr:from>
      <xdr:col>6</xdr:col>
      <xdr:colOff>281610</xdr:colOff>
      <xdr:row>23</xdr:row>
      <xdr:rowOff>50106</xdr:rowOff>
    </xdr:from>
    <xdr:to>
      <xdr:col>6</xdr:col>
      <xdr:colOff>1426453</xdr:colOff>
      <xdr:row>31</xdr:row>
      <xdr:rowOff>2253</xdr:rowOff>
    </xdr:to>
    <xdr:pic>
      <xdr:nvPicPr>
        <xdr:cNvPr id="56" name="Picture 55"/>
        <xdr:cNvPicPr>
          <a:picLocks noChangeAspect="1"/>
        </xdr:cNvPicPr>
      </xdr:nvPicPr>
      <xdr:blipFill>
        <a:blip r:embed="rId26"/>
        <a:stretch>
          <a:fillRect/>
        </a:stretch>
      </xdr:blipFill>
      <xdr:spPr>
        <a:xfrm>
          <a:off x="7901305" y="2935605"/>
          <a:ext cx="1144905" cy="1171575"/>
        </a:xfrm>
        <a:prstGeom prst="rect">
          <a:avLst/>
        </a:prstGeom>
      </xdr:spPr>
    </xdr:pic>
    <xdr:clientData/>
  </xdr:twoCellAnchor>
  <xdr:twoCellAnchor editAs="oneCell">
    <xdr:from>
      <xdr:col>6</xdr:col>
      <xdr:colOff>140807</xdr:colOff>
      <xdr:row>164</xdr:row>
      <xdr:rowOff>149086</xdr:rowOff>
    </xdr:from>
    <xdr:to>
      <xdr:col>6</xdr:col>
      <xdr:colOff>1600809</xdr:colOff>
      <xdr:row>169</xdr:row>
      <xdr:rowOff>88528</xdr:rowOff>
    </xdr:to>
    <xdr:pic>
      <xdr:nvPicPr>
        <xdr:cNvPr id="13" name="Picture 12"/>
        <xdr:cNvPicPr>
          <a:picLocks noChangeAspect="1"/>
        </xdr:cNvPicPr>
      </xdr:nvPicPr>
      <xdr:blipFill>
        <a:blip r:embed="rId27"/>
        <a:stretch>
          <a:fillRect/>
        </a:stretch>
      </xdr:blipFill>
      <xdr:spPr>
        <a:xfrm>
          <a:off x="7760335" y="29180790"/>
          <a:ext cx="1459865" cy="701675"/>
        </a:xfrm>
        <a:prstGeom prst="rect">
          <a:avLst/>
        </a:prstGeom>
      </xdr:spPr>
    </xdr:pic>
    <xdr:clientData/>
  </xdr:twoCellAnchor>
  <xdr:twoCellAnchor editAs="oneCell">
    <xdr:from>
      <xdr:col>6</xdr:col>
      <xdr:colOff>422233</xdr:colOff>
      <xdr:row>104</xdr:row>
      <xdr:rowOff>151303</xdr:rowOff>
    </xdr:from>
    <xdr:to>
      <xdr:col>6</xdr:col>
      <xdr:colOff>952501</xdr:colOff>
      <xdr:row>106</xdr:row>
      <xdr:rowOff>266614</xdr:rowOff>
    </xdr:to>
    <xdr:pic>
      <xdr:nvPicPr>
        <xdr:cNvPr id="53" name="Picture 52"/>
        <xdr:cNvPicPr>
          <a:picLocks noChangeAspect="1"/>
        </xdr:cNvPicPr>
      </xdr:nvPicPr>
      <xdr:blipFill>
        <a:blip r:embed="rId28"/>
        <a:srcRect l="12857" t="9918" r="15876" b="7794"/>
        <a:stretch>
          <a:fillRect/>
        </a:stretch>
      </xdr:blipFill>
      <xdr:spPr>
        <a:xfrm>
          <a:off x="8041640" y="15600680"/>
          <a:ext cx="530860" cy="610235"/>
        </a:xfrm>
        <a:prstGeom prst="rect">
          <a:avLst/>
        </a:prstGeom>
      </xdr:spPr>
    </xdr:pic>
    <xdr:clientData/>
  </xdr:twoCellAnchor>
  <xdr:twoCellAnchor editAs="oneCell">
    <xdr:from>
      <xdr:col>6</xdr:col>
      <xdr:colOff>492258</xdr:colOff>
      <xdr:row>102</xdr:row>
      <xdr:rowOff>24848</xdr:rowOff>
    </xdr:from>
    <xdr:to>
      <xdr:col>6</xdr:col>
      <xdr:colOff>961232</xdr:colOff>
      <xdr:row>103</xdr:row>
      <xdr:rowOff>278474</xdr:rowOff>
    </xdr:to>
    <xdr:pic>
      <xdr:nvPicPr>
        <xdr:cNvPr id="57" name="Picture 56"/>
        <xdr:cNvPicPr>
          <a:picLocks noChangeAspect="1"/>
        </xdr:cNvPicPr>
      </xdr:nvPicPr>
      <xdr:blipFill>
        <a:blip r:embed="rId29"/>
        <a:stretch>
          <a:fillRect/>
        </a:stretch>
      </xdr:blipFill>
      <xdr:spPr>
        <a:xfrm>
          <a:off x="8112125" y="14950440"/>
          <a:ext cx="468630" cy="472440"/>
        </a:xfrm>
        <a:prstGeom prst="rect">
          <a:avLst/>
        </a:prstGeom>
      </xdr:spPr>
    </xdr:pic>
    <xdr:clientData/>
  </xdr:twoCellAnchor>
  <xdr:twoCellAnchor editAs="oneCell">
    <xdr:from>
      <xdr:col>6</xdr:col>
      <xdr:colOff>526956</xdr:colOff>
      <xdr:row>107</xdr:row>
      <xdr:rowOff>51407</xdr:rowOff>
    </xdr:from>
    <xdr:to>
      <xdr:col>6</xdr:col>
      <xdr:colOff>919462</xdr:colOff>
      <xdr:row>107</xdr:row>
      <xdr:rowOff>633928</xdr:rowOff>
    </xdr:to>
    <xdr:pic>
      <xdr:nvPicPr>
        <xdr:cNvPr id="58" name="Picture 57"/>
        <xdr:cNvPicPr>
          <a:picLocks noChangeAspect="1"/>
        </xdr:cNvPicPr>
      </xdr:nvPicPr>
      <xdr:blipFill>
        <a:blip r:embed="rId30"/>
        <a:srcRect l="22180" t="7577" r="21478" b="8804"/>
        <a:stretch>
          <a:fillRect/>
        </a:stretch>
      </xdr:blipFill>
      <xdr:spPr>
        <a:xfrm>
          <a:off x="8146415" y="16338550"/>
          <a:ext cx="392430" cy="582930"/>
        </a:xfrm>
        <a:prstGeom prst="rect">
          <a:avLst/>
        </a:prstGeom>
      </xdr:spPr>
    </xdr:pic>
    <xdr:clientData/>
  </xdr:twoCellAnchor>
  <xdr:twoCellAnchor editAs="oneCell">
    <xdr:from>
      <xdr:col>6</xdr:col>
      <xdr:colOff>364434</xdr:colOff>
      <xdr:row>109</xdr:row>
      <xdr:rowOff>60923</xdr:rowOff>
    </xdr:from>
    <xdr:to>
      <xdr:col>6</xdr:col>
      <xdr:colOff>1097561</xdr:colOff>
      <xdr:row>110</xdr:row>
      <xdr:rowOff>271181</xdr:rowOff>
    </xdr:to>
    <xdr:pic>
      <xdr:nvPicPr>
        <xdr:cNvPr id="59" name="Picture 58"/>
        <xdr:cNvPicPr>
          <a:picLocks noChangeAspect="1"/>
        </xdr:cNvPicPr>
      </xdr:nvPicPr>
      <xdr:blipFill>
        <a:blip r:embed="rId31"/>
        <a:stretch>
          <a:fillRect/>
        </a:stretch>
      </xdr:blipFill>
      <xdr:spPr>
        <a:xfrm>
          <a:off x="7983855" y="17681575"/>
          <a:ext cx="733425" cy="553720"/>
        </a:xfrm>
        <a:prstGeom prst="rect">
          <a:avLst/>
        </a:prstGeom>
      </xdr:spPr>
    </xdr:pic>
    <xdr:clientData/>
  </xdr:twoCellAnchor>
  <xdr:twoCellAnchor editAs="oneCell">
    <xdr:from>
      <xdr:col>6</xdr:col>
      <xdr:colOff>573307</xdr:colOff>
      <xdr:row>112</xdr:row>
      <xdr:rowOff>54893</xdr:rowOff>
    </xdr:from>
    <xdr:to>
      <xdr:col>6</xdr:col>
      <xdr:colOff>1209260</xdr:colOff>
      <xdr:row>115</xdr:row>
      <xdr:rowOff>99391</xdr:rowOff>
    </xdr:to>
    <xdr:pic>
      <xdr:nvPicPr>
        <xdr:cNvPr id="60" name="Picture 59"/>
        <xdr:cNvPicPr>
          <a:picLocks noChangeAspect="1"/>
        </xdr:cNvPicPr>
      </xdr:nvPicPr>
      <xdr:blipFill>
        <a:blip r:embed="rId32"/>
        <a:srcRect l="21835" t="33613" r="4729" b="32499"/>
        <a:stretch>
          <a:fillRect/>
        </a:stretch>
      </xdr:blipFill>
      <xdr:spPr>
        <a:xfrm>
          <a:off x="8192770" y="18999835"/>
          <a:ext cx="636270" cy="501650"/>
        </a:xfrm>
        <a:prstGeom prst="rect">
          <a:avLst/>
        </a:prstGeom>
      </xdr:spPr>
    </xdr:pic>
    <xdr:clientData/>
  </xdr:twoCellAnchor>
  <xdr:twoCellAnchor editAs="oneCell">
    <xdr:from>
      <xdr:col>6</xdr:col>
      <xdr:colOff>471798</xdr:colOff>
      <xdr:row>111</xdr:row>
      <xdr:rowOff>50796</xdr:rowOff>
    </xdr:from>
    <xdr:to>
      <xdr:col>6</xdr:col>
      <xdr:colOff>996471</xdr:colOff>
      <xdr:row>111</xdr:row>
      <xdr:rowOff>575469</xdr:rowOff>
    </xdr:to>
    <xdr:pic>
      <xdr:nvPicPr>
        <xdr:cNvPr id="61" name="Picture 60"/>
        <xdr:cNvPicPr>
          <a:picLocks noChangeAspect="1"/>
        </xdr:cNvPicPr>
      </xdr:nvPicPr>
      <xdr:blipFill>
        <a:blip r:embed="rId33"/>
        <a:stretch>
          <a:fillRect/>
        </a:stretch>
      </xdr:blipFill>
      <xdr:spPr>
        <a:xfrm>
          <a:off x="8091170" y="18319115"/>
          <a:ext cx="525145" cy="525145"/>
        </a:xfrm>
        <a:prstGeom prst="rect">
          <a:avLst/>
        </a:prstGeom>
      </xdr:spPr>
    </xdr:pic>
    <xdr:clientData/>
  </xdr:twoCellAnchor>
  <xdr:twoCellAnchor editAs="oneCell">
    <xdr:from>
      <xdr:col>6</xdr:col>
      <xdr:colOff>496957</xdr:colOff>
      <xdr:row>99</xdr:row>
      <xdr:rowOff>49694</xdr:rowOff>
    </xdr:from>
    <xdr:to>
      <xdr:col>6</xdr:col>
      <xdr:colOff>906436</xdr:colOff>
      <xdr:row>101</xdr:row>
      <xdr:rowOff>124239</xdr:rowOff>
    </xdr:to>
    <xdr:pic>
      <xdr:nvPicPr>
        <xdr:cNvPr id="64" name="Picture 63"/>
        <xdr:cNvPicPr>
          <a:picLocks noChangeAspect="1"/>
        </xdr:cNvPicPr>
      </xdr:nvPicPr>
      <xdr:blipFill>
        <a:blip r:embed="rId34"/>
        <a:srcRect l="14268" t="13589" b="8141"/>
        <a:stretch>
          <a:fillRect/>
        </a:stretch>
      </xdr:blipFill>
      <xdr:spPr>
        <a:xfrm>
          <a:off x="8116570" y="14518005"/>
          <a:ext cx="409575" cy="379095"/>
        </a:xfrm>
        <a:prstGeom prst="rect">
          <a:avLst/>
        </a:prstGeom>
      </xdr:spPr>
    </xdr:pic>
    <xdr:clientData/>
  </xdr:twoCellAnchor>
  <xdr:twoCellAnchor editAs="oneCell">
    <xdr:from>
      <xdr:col>6</xdr:col>
      <xdr:colOff>430695</xdr:colOff>
      <xdr:row>135</xdr:row>
      <xdr:rowOff>41412</xdr:rowOff>
    </xdr:from>
    <xdr:to>
      <xdr:col>6</xdr:col>
      <xdr:colOff>1076927</xdr:colOff>
      <xdr:row>135</xdr:row>
      <xdr:rowOff>712030</xdr:rowOff>
    </xdr:to>
    <xdr:pic>
      <xdr:nvPicPr>
        <xdr:cNvPr id="4" name="Picture 3"/>
        <xdr:cNvPicPr>
          <a:picLocks noChangeAspect="1"/>
        </xdr:cNvPicPr>
      </xdr:nvPicPr>
      <xdr:blipFill>
        <a:blip r:embed="rId35"/>
        <a:stretch>
          <a:fillRect/>
        </a:stretch>
      </xdr:blipFill>
      <xdr:spPr>
        <a:xfrm>
          <a:off x="8050530" y="23663275"/>
          <a:ext cx="645795" cy="670560"/>
        </a:xfrm>
        <a:prstGeom prst="rect">
          <a:avLst/>
        </a:prstGeom>
      </xdr:spPr>
    </xdr:pic>
    <xdr:clientData/>
  </xdr:twoCellAnchor>
  <xdr:twoCellAnchor editAs="oneCell">
    <xdr:from>
      <xdr:col>6</xdr:col>
      <xdr:colOff>346138</xdr:colOff>
      <xdr:row>46</xdr:row>
      <xdr:rowOff>99391</xdr:rowOff>
    </xdr:from>
    <xdr:to>
      <xdr:col>6</xdr:col>
      <xdr:colOff>1199246</xdr:colOff>
      <xdr:row>52</xdr:row>
      <xdr:rowOff>82769</xdr:rowOff>
    </xdr:to>
    <xdr:pic>
      <xdr:nvPicPr>
        <xdr:cNvPr id="45" name="Picture 44"/>
        <xdr:cNvPicPr>
          <a:picLocks noChangeAspect="1"/>
        </xdr:cNvPicPr>
      </xdr:nvPicPr>
      <xdr:blipFill>
        <a:blip r:embed="rId36"/>
        <a:stretch>
          <a:fillRect/>
        </a:stretch>
      </xdr:blipFill>
      <xdr:spPr>
        <a:xfrm>
          <a:off x="7966075" y="6490335"/>
          <a:ext cx="852805" cy="897890"/>
        </a:xfrm>
        <a:prstGeom prst="rect">
          <a:avLst/>
        </a:prstGeom>
      </xdr:spPr>
    </xdr:pic>
    <xdr:clientData/>
  </xdr:twoCellAnchor>
  <xdr:twoCellAnchor editAs="oneCell">
    <xdr:from>
      <xdr:col>6</xdr:col>
      <xdr:colOff>347870</xdr:colOff>
      <xdr:row>108</xdr:row>
      <xdr:rowOff>0</xdr:rowOff>
    </xdr:from>
    <xdr:to>
      <xdr:col>6</xdr:col>
      <xdr:colOff>1018762</xdr:colOff>
      <xdr:row>109</xdr:row>
      <xdr:rowOff>0</xdr:rowOff>
    </xdr:to>
    <xdr:pic>
      <xdr:nvPicPr>
        <xdr:cNvPr id="38" name="Picture 37"/>
        <xdr:cNvPicPr>
          <a:picLocks noChangeAspect="1"/>
        </xdr:cNvPicPr>
      </xdr:nvPicPr>
      <xdr:blipFill>
        <a:blip r:embed="rId37"/>
        <a:stretch>
          <a:fillRect/>
        </a:stretch>
      </xdr:blipFill>
      <xdr:spPr>
        <a:xfrm>
          <a:off x="7967345" y="16954500"/>
          <a:ext cx="671195" cy="666750"/>
        </a:xfrm>
        <a:prstGeom prst="rect">
          <a:avLst/>
        </a:prstGeom>
      </xdr:spPr>
    </xdr:pic>
    <xdr:clientData/>
  </xdr:twoCellAnchor>
  <xdr:twoCellAnchor editAs="oneCell">
    <xdr:from>
      <xdr:col>6</xdr:col>
      <xdr:colOff>288937</xdr:colOff>
      <xdr:row>148</xdr:row>
      <xdr:rowOff>49696</xdr:rowOff>
    </xdr:from>
    <xdr:to>
      <xdr:col>6</xdr:col>
      <xdr:colOff>1014302</xdr:colOff>
      <xdr:row>152</xdr:row>
      <xdr:rowOff>129017</xdr:rowOff>
    </xdr:to>
    <xdr:pic>
      <xdr:nvPicPr>
        <xdr:cNvPr id="10" name="Picture 9"/>
        <xdr:cNvPicPr>
          <a:picLocks noChangeAspect="1"/>
        </xdr:cNvPicPr>
      </xdr:nvPicPr>
      <xdr:blipFill>
        <a:blip r:embed="rId38"/>
        <a:stretch>
          <a:fillRect/>
        </a:stretch>
      </xdr:blipFill>
      <xdr:spPr>
        <a:xfrm>
          <a:off x="7908925" y="26595705"/>
          <a:ext cx="725170" cy="736600"/>
        </a:xfrm>
        <a:prstGeom prst="rect">
          <a:avLst/>
        </a:prstGeom>
      </xdr:spPr>
    </xdr:pic>
    <xdr:clientData/>
  </xdr:twoCellAnchor>
  <xdr:twoCellAnchor editAs="oneCell">
    <xdr:from>
      <xdr:col>6</xdr:col>
      <xdr:colOff>265044</xdr:colOff>
      <xdr:row>156</xdr:row>
      <xdr:rowOff>101301</xdr:rowOff>
    </xdr:from>
    <xdr:to>
      <xdr:col>6</xdr:col>
      <xdr:colOff>1049025</xdr:colOff>
      <xdr:row>161</xdr:row>
      <xdr:rowOff>139847</xdr:rowOff>
    </xdr:to>
    <xdr:pic>
      <xdr:nvPicPr>
        <xdr:cNvPr id="11" name="Picture 10"/>
        <xdr:cNvPicPr>
          <a:picLocks noChangeAspect="1"/>
        </xdr:cNvPicPr>
      </xdr:nvPicPr>
      <xdr:blipFill>
        <a:blip r:embed="rId39"/>
        <a:stretch>
          <a:fillRect/>
        </a:stretch>
      </xdr:blipFill>
      <xdr:spPr>
        <a:xfrm>
          <a:off x="7884795" y="27913965"/>
          <a:ext cx="784225" cy="800735"/>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15</xdr:col>
      <xdr:colOff>138733</xdr:colOff>
      <xdr:row>31</xdr:row>
      <xdr:rowOff>48453</xdr:rowOff>
    </xdr:from>
    <xdr:to>
      <xdr:col>15</xdr:col>
      <xdr:colOff>1253984</xdr:colOff>
      <xdr:row>34</xdr:row>
      <xdr:rowOff>74088</xdr:rowOff>
    </xdr:to>
    <xdr:pic>
      <xdr:nvPicPr>
        <xdr:cNvPr id="1026" name="Picture 2"/>
        <xdr:cNvPicPr>
          <a:picLocks noChangeAspect="1" noChangeArrowheads="1"/>
        </xdr:cNvPicPr>
      </xdr:nvPicPr>
      <xdr:blipFill>
        <a:blip r:embed="rId1" cstate="print"/>
        <a:srcRect/>
        <a:stretch>
          <a:fillRect/>
        </a:stretch>
      </xdr:blipFill>
      <xdr:spPr>
        <a:xfrm>
          <a:off x="17921605" y="4620260"/>
          <a:ext cx="1115060" cy="635000"/>
        </a:xfrm>
        <a:prstGeom prst="rect">
          <a:avLst/>
        </a:prstGeom>
        <a:noFill/>
      </xdr:spPr>
    </xdr:pic>
    <xdr:clientData/>
  </xdr:twoCellAnchor>
  <xdr:twoCellAnchor editAs="oneCell">
    <xdr:from>
      <xdr:col>15</xdr:col>
      <xdr:colOff>1407214</xdr:colOff>
      <xdr:row>31</xdr:row>
      <xdr:rowOff>28091</xdr:rowOff>
    </xdr:from>
    <xdr:to>
      <xdr:col>15</xdr:col>
      <xdr:colOff>2440488</xdr:colOff>
      <xdr:row>34</xdr:row>
      <xdr:rowOff>9507</xdr:rowOff>
    </xdr:to>
    <xdr:pic>
      <xdr:nvPicPr>
        <xdr:cNvPr id="1028" name="Picture 4"/>
        <xdr:cNvPicPr>
          <a:picLocks noChangeAspect="1" noChangeArrowheads="1"/>
        </xdr:cNvPicPr>
      </xdr:nvPicPr>
      <xdr:blipFill>
        <a:blip r:embed="rId2" cstate="print"/>
        <a:srcRect/>
        <a:stretch>
          <a:fillRect/>
        </a:stretch>
      </xdr:blipFill>
      <xdr:spPr>
        <a:xfrm>
          <a:off x="19190335" y="4599940"/>
          <a:ext cx="1033145" cy="590550"/>
        </a:xfrm>
        <a:prstGeom prst="rect">
          <a:avLst/>
        </a:prstGeom>
        <a:noFill/>
      </xdr:spPr>
    </xdr:pic>
    <xdr:clientData/>
  </xdr:twoCellAnchor>
  <xdr:twoCellAnchor editAs="oneCell">
    <xdr:from>
      <xdr:col>15</xdr:col>
      <xdr:colOff>480391</xdr:colOff>
      <xdr:row>35</xdr:row>
      <xdr:rowOff>18188</xdr:rowOff>
    </xdr:from>
    <xdr:to>
      <xdr:col>15</xdr:col>
      <xdr:colOff>1847850</xdr:colOff>
      <xdr:row>38</xdr:row>
      <xdr:rowOff>238125</xdr:rowOff>
    </xdr:to>
    <xdr:pic>
      <xdr:nvPicPr>
        <xdr:cNvPr id="1034" name="Picture 10"/>
        <xdr:cNvPicPr>
          <a:picLocks noChangeAspect="1" noChangeArrowheads="1"/>
        </xdr:cNvPicPr>
      </xdr:nvPicPr>
      <xdr:blipFill>
        <a:blip r:embed="rId3" cstate="print"/>
        <a:srcRect/>
        <a:stretch>
          <a:fillRect/>
        </a:stretch>
      </xdr:blipFill>
      <xdr:spPr>
        <a:xfrm>
          <a:off x="18263235" y="5589905"/>
          <a:ext cx="1367790" cy="1391920"/>
        </a:xfrm>
        <a:prstGeom prst="rect">
          <a:avLst/>
        </a:prstGeom>
        <a:noFill/>
      </xdr:spPr>
    </xdr:pic>
    <xdr:clientData/>
  </xdr:twoCellAnchor>
  <xdr:twoCellAnchor editAs="oneCell">
    <xdr:from>
      <xdr:col>15</xdr:col>
      <xdr:colOff>502610</xdr:colOff>
      <xdr:row>50</xdr:row>
      <xdr:rowOff>117051</xdr:rowOff>
    </xdr:from>
    <xdr:to>
      <xdr:col>15</xdr:col>
      <xdr:colOff>1046630</xdr:colOff>
      <xdr:row>51</xdr:row>
      <xdr:rowOff>112106</xdr:rowOff>
    </xdr:to>
    <xdr:pic>
      <xdr:nvPicPr>
        <xdr:cNvPr id="1036" name="Picture 12"/>
        <xdr:cNvPicPr>
          <a:picLocks noChangeAspect="1" noChangeArrowheads="1"/>
        </xdr:cNvPicPr>
      </xdr:nvPicPr>
      <xdr:blipFill>
        <a:blip r:embed="rId4" cstate="print"/>
        <a:srcRect/>
        <a:stretch>
          <a:fillRect/>
        </a:stretch>
      </xdr:blipFill>
      <xdr:spPr>
        <a:xfrm>
          <a:off x="18285460" y="11518265"/>
          <a:ext cx="544195" cy="956945"/>
        </a:xfrm>
        <a:prstGeom prst="rect">
          <a:avLst/>
        </a:prstGeom>
        <a:noFill/>
      </xdr:spPr>
    </xdr:pic>
    <xdr:clientData/>
  </xdr:twoCellAnchor>
  <xdr:twoCellAnchor editAs="oneCell">
    <xdr:from>
      <xdr:col>15</xdr:col>
      <xdr:colOff>176005</xdr:colOff>
      <xdr:row>55</xdr:row>
      <xdr:rowOff>37816</xdr:rowOff>
    </xdr:from>
    <xdr:to>
      <xdr:col>15</xdr:col>
      <xdr:colOff>676841</xdr:colOff>
      <xdr:row>57</xdr:row>
      <xdr:rowOff>285750</xdr:rowOff>
    </xdr:to>
    <xdr:pic>
      <xdr:nvPicPr>
        <xdr:cNvPr id="1038" name="Picture 14"/>
        <xdr:cNvPicPr>
          <a:picLocks noChangeAspect="1" noChangeArrowheads="1"/>
        </xdr:cNvPicPr>
      </xdr:nvPicPr>
      <xdr:blipFill>
        <a:blip r:embed="rId5" cstate="print"/>
        <a:srcRect/>
        <a:stretch>
          <a:fillRect/>
        </a:stretch>
      </xdr:blipFill>
      <xdr:spPr>
        <a:xfrm>
          <a:off x="17959070" y="15725140"/>
          <a:ext cx="500380" cy="1029335"/>
        </a:xfrm>
        <a:prstGeom prst="rect">
          <a:avLst/>
        </a:prstGeom>
        <a:noFill/>
      </xdr:spPr>
    </xdr:pic>
    <xdr:clientData/>
  </xdr:twoCellAnchor>
  <xdr:twoCellAnchor editAs="oneCell">
    <xdr:from>
      <xdr:col>15</xdr:col>
      <xdr:colOff>1125607</xdr:colOff>
      <xdr:row>54</xdr:row>
      <xdr:rowOff>655941</xdr:rowOff>
    </xdr:from>
    <xdr:to>
      <xdr:col>15</xdr:col>
      <xdr:colOff>1657350</xdr:colOff>
      <xdr:row>57</xdr:row>
      <xdr:rowOff>304412</xdr:rowOff>
    </xdr:to>
    <xdr:pic>
      <xdr:nvPicPr>
        <xdr:cNvPr id="2051" name="Picture 3"/>
        <xdr:cNvPicPr>
          <a:picLocks noChangeAspect="1" noChangeArrowheads="1"/>
        </xdr:cNvPicPr>
      </xdr:nvPicPr>
      <xdr:blipFill>
        <a:blip r:embed="rId6" cstate="print"/>
        <a:srcRect/>
        <a:stretch>
          <a:fillRect/>
        </a:stretch>
      </xdr:blipFill>
      <xdr:spPr>
        <a:xfrm rot="5400000">
          <a:off x="18626455" y="15958820"/>
          <a:ext cx="1096010" cy="531495"/>
        </a:xfrm>
        <a:prstGeom prst="rect">
          <a:avLst/>
        </a:prstGeom>
        <a:noFill/>
      </xdr:spPr>
    </xdr:pic>
    <xdr:clientData/>
  </xdr:twoCellAnchor>
  <xdr:twoCellAnchor editAs="oneCell">
    <xdr:from>
      <xdr:col>15</xdr:col>
      <xdr:colOff>453058</xdr:colOff>
      <xdr:row>54</xdr:row>
      <xdr:rowOff>15736</xdr:rowOff>
    </xdr:from>
    <xdr:to>
      <xdr:col>15</xdr:col>
      <xdr:colOff>1688493</xdr:colOff>
      <xdr:row>54</xdr:row>
      <xdr:rowOff>593173</xdr:rowOff>
    </xdr:to>
    <xdr:pic>
      <xdr:nvPicPr>
        <xdr:cNvPr id="2053" name="Picture 5"/>
        <xdr:cNvPicPr>
          <a:picLocks noChangeAspect="1" noChangeArrowheads="1"/>
        </xdr:cNvPicPr>
      </xdr:nvPicPr>
      <xdr:blipFill>
        <a:blip r:embed="rId7" cstate="print"/>
        <a:srcRect/>
        <a:stretch>
          <a:fillRect/>
        </a:stretch>
      </xdr:blipFill>
      <xdr:spPr>
        <a:xfrm>
          <a:off x="18235930" y="15036165"/>
          <a:ext cx="1235710" cy="577850"/>
        </a:xfrm>
        <a:prstGeom prst="rect">
          <a:avLst/>
        </a:prstGeom>
        <a:noFill/>
      </xdr:spPr>
    </xdr:pic>
    <xdr:clientData/>
  </xdr:twoCellAnchor>
  <xdr:twoCellAnchor editAs="oneCell">
    <xdr:from>
      <xdr:col>15</xdr:col>
      <xdr:colOff>801598</xdr:colOff>
      <xdr:row>70</xdr:row>
      <xdr:rowOff>99219</xdr:rowOff>
    </xdr:from>
    <xdr:to>
      <xdr:col>15</xdr:col>
      <xdr:colOff>2026789</xdr:colOff>
      <xdr:row>72</xdr:row>
      <xdr:rowOff>365045</xdr:rowOff>
    </xdr:to>
    <xdr:pic>
      <xdr:nvPicPr>
        <xdr:cNvPr id="2055" name="Picture 7"/>
        <xdr:cNvPicPr>
          <a:picLocks noChangeAspect="1" noChangeArrowheads="1"/>
        </xdr:cNvPicPr>
      </xdr:nvPicPr>
      <xdr:blipFill>
        <a:blip r:embed="rId8" cstate="print"/>
        <a:srcRect/>
        <a:stretch>
          <a:fillRect/>
        </a:stretch>
      </xdr:blipFill>
      <xdr:spPr>
        <a:xfrm>
          <a:off x="18584545" y="26978610"/>
          <a:ext cx="1224915" cy="1046480"/>
        </a:xfrm>
        <a:prstGeom prst="rect">
          <a:avLst/>
        </a:prstGeom>
        <a:noFill/>
      </xdr:spPr>
    </xdr:pic>
    <xdr:clientData/>
  </xdr:twoCellAnchor>
  <xdr:twoCellAnchor editAs="oneCell">
    <xdr:from>
      <xdr:col>2</xdr:col>
      <xdr:colOff>1345511</xdr:colOff>
      <xdr:row>123</xdr:row>
      <xdr:rowOff>11031</xdr:rowOff>
    </xdr:from>
    <xdr:to>
      <xdr:col>4</xdr:col>
      <xdr:colOff>654740</xdr:colOff>
      <xdr:row>137</xdr:row>
      <xdr:rowOff>56323</xdr:rowOff>
    </xdr:to>
    <xdr:pic>
      <xdr:nvPicPr>
        <xdr:cNvPr id="2050" name="Picture 2"/>
        <xdr:cNvPicPr>
          <a:picLocks noChangeAspect="1" noChangeArrowheads="1"/>
        </xdr:cNvPicPr>
      </xdr:nvPicPr>
      <xdr:blipFill>
        <a:blip r:embed="rId9" cstate="print"/>
        <a:srcRect/>
        <a:stretch>
          <a:fillRect/>
        </a:stretch>
      </xdr:blipFill>
      <xdr:spPr>
        <a:xfrm>
          <a:off x="4316730" y="37872670"/>
          <a:ext cx="2367280" cy="2178685"/>
        </a:xfrm>
        <a:prstGeom prst="rect">
          <a:avLst/>
        </a:prstGeom>
        <a:noFill/>
      </xdr:spPr>
    </xdr:pic>
    <xdr:clientData/>
  </xdr:twoCellAnchor>
  <xdr:twoCellAnchor editAs="oneCell">
    <xdr:from>
      <xdr:col>15</xdr:col>
      <xdr:colOff>793012</xdr:colOff>
      <xdr:row>80</xdr:row>
      <xdr:rowOff>48455</xdr:rowOff>
    </xdr:from>
    <xdr:to>
      <xdr:col>15</xdr:col>
      <xdr:colOff>1949617</xdr:colOff>
      <xdr:row>85</xdr:row>
      <xdr:rowOff>108246</xdr:rowOff>
    </xdr:to>
    <xdr:pic>
      <xdr:nvPicPr>
        <xdr:cNvPr id="3" name="Picture 2"/>
        <xdr:cNvPicPr>
          <a:picLocks noChangeAspect="1" noChangeArrowheads="1"/>
        </xdr:cNvPicPr>
      </xdr:nvPicPr>
      <xdr:blipFill>
        <a:blip r:embed="rId10" cstate="print"/>
        <a:srcRect/>
        <a:stretch>
          <a:fillRect/>
        </a:stretch>
      </xdr:blipFill>
      <xdr:spPr>
        <a:xfrm rot="5400000">
          <a:off x="18743295" y="30579695"/>
          <a:ext cx="821690" cy="1156970"/>
        </a:xfrm>
        <a:prstGeom prst="rect">
          <a:avLst/>
        </a:prstGeom>
        <a:noFill/>
      </xdr:spPr>
    </xdr:pic>
    <xdr:clientData/>
  </xdr:twoCellAnchor>
  <xdr:twoCellAnchor editAs="oneCell">
    <xdr:from>
      <xdr:col>15</xdr:col>
      <xdr:colOff>1380711</xdr:colOff>
      <xdr:row>50</xdr:row>
      <xdr:rowOff>64191</xdr:rowOff>
    </xdr:from>
    <xdr:to>
      <xdr:col>15</xdr:col>
      <xdr:colOff>2085146</xdr:colOff>
      <xdr:row>51</xdr:row>
      <xdr:rowOff>95250</xdr:rowOff>
    </xdr:to>
    <xdr:pic>
      <xdr:nvPicPr>
        <xdr:cNvPr id="18" name="Picture 2"/>
        <xdr:cNvPicPr>
          <a:picLocks noChangeAspect="1" noChangeArrowheads="1"/>
        </xdr:cNvPicPr>
      </xdr:nvPicPr>
      <xdr:blipFill>
        <a:blip r:embed="rId11" cstate="print"/>
        <a:srcRect/>
        <a:stretch>
          <a:fillRect/>
        </a:stretch>
      </xdr:blipFill>
      <xdr:spPr>
        <a:xfrm>
          <a:off x="19163665" y="11465560"/>
          <a:ext cx="704215" cy="993140"/>
        </a:xfrm>
        <a:prstGeom prst="rect">
          <a:avLst/>
        </a:prstGeom>
        <a:noFill/>
      </xdr:spPr>
    </xdr:pic>
    <xdr:clientData/>
  </xdr:twoCellAnchor>
  <xdr:twoCellAnchor editAs="oneCell">
    <xdr:from>
      <xdr:col>15</xdr:col>
      <xdr:colOff>497426</xdr:colOff>
      <xdr:row>64</xdr:row>
      <xdr:rowOff>172277</xdr:rowOff>
    </xdr:from>
    <xdr:to>
      <xdr:col>15</xdr:col>
      <xdr:colOff>1246117</xdr:colOff>
      <xdr:row>64</xdr:row>
      <xdr:rowOff>859735</xdr:rowOff>
    </xdr:to>
    <xdr:pic>
      <xdr:nvPicPr>
        <xdr:cNvPr id="4" name="Picture 2"/>
        <xdr:cNvPicPr>
          <a:picLocks noChangeAspect="1" noChangeArrowheads="1"/>
        </xdr:cNvPicPr>
      </xdr:nvPicPr>
      <xdr:blipFill>
        <a:blip r:embed="rId12" cstate="print"/>
        <a:srcRect/>
        <a:stretch>
          <a:fillRect/>
        </a:stretch>
      </xdr:blipFill>
      <xdr:spPr>
        <a:xfrm>
          <a:off x="18280380" y="23194010"/>
          <a:ext cx="748665" cy="687070"/>
        </a:xfrm>
        <a:prstGeom prst="rect">
          <a:avLst/>
        </a:prstGeom>
        <a:noFill/>
      </xdr:spPr>
    </xdr:pic>
    <xdr:clientData/>
  </xdr:twoCellAnchor>
  <xdr:twoCellAnchor editAs="oneCell">
    <xdr:from>
      <xdr:col>15</xdr:col>
      <xdr:colOff>428211</xdr:colOff>
      <xdr:row>66</xdr:row>
      <xdr:rowOff>235226</xdr:rowOff>
    </xdr:from>
    <xdr:to>
      <xdr:col>15</xdr:col>
      <xdr:colOff>1256472</xdr:colOff>
      <xdr:row>66</xdr:row>
      <xdr:rowOff>715597</xdr:rowOff>
    </xdr:to>
    <xdr:pic>
      <xdr:nvPicPr>
        <xdr:cNvPr id="20" name="Picture 2"/>
        <xdr:cNvPicPr>
          <a:picLocks noChangeAspect="1" noChangeArrowheads="1"/>
        </xdr:cNvPicPr>
      </xdr:nvPicPr>
      <xdr:blipFill>
        <a:blip r:embed="rId13" cstate="print"/>
        <a:srcRect/>
        <a:stretch>
          <a:fillRect/>
        </a:stretch>
      </xdr:blipFill>
      <xdr:spPr>
        <a:xfrm>
          <a:off x="18211165" y="25047575"/>
          <a:ext cx="828040" cy="480060"/>
        </a:xfrm>
        <a:prstGeom prst="rect">
          <a:avLst/>
        </a:prstGeom>
        <a:noFill/>
      </xdr:spPr>
    </xdr:pic>
    <xdr:clientData/>
  </xdr:twoCellAnchor>
  <xdr:twoCellAnchor>
    <xdr:from>
      <xdr:col>15</xdr:col>
      <xdr:colOff>276224</xdr:colOff>
      <xdr:row>61</xdr:row>
      <xdr:rowOff>152399</xdr:rowOff>
    </xdr:from>
    <xdr:to>
      <xdr:col>15</xdr:col>
      <xdr:colOff>1712100</xdr:colOff>
      <xdr:row>61</xdr:row>
      <xdr:rowOff>1019174</xdr:rowOff>
    </xdr:to>
    <xdr:pic>
      <xdr:nvPicPr>
        <xdr:cNvPr id="23" name="Picture 2"/>
        <xdr:cNvPicPr>
          <a:picLocks noChangeAspect="1" noChangeArrowheads="1"/>
        </xdr:cNvPicPr>
      </xdr:nvPicPr>
      <xdr:blipFill>
        <a:blip r:embed="rId14" cstate="print"/>
        <a:srcRect l="11111" t="9436" r="13132"/>
        <a:stretch>
          <a:fillRect/>
        </a:stretch>
      </xdr:blipFill>
      <xdr:spPr>
        <a:xfrm flipH="1">
          <a:off x="18058765" y="20582890"/>
          <a:ext cx="1436370" cy="866775"/>
        </a:xfrm>
        <a:prstGeom prst="rect">
          <a:avLst/>
        </a:prstGeom>
        <a:noFill/>
        <a:ln w="9525">
          <a:noFill/>
          <a:miter lim="800000"/>
          <a:headEnd/>
          <a:tailEnd/>
        </a:ln>
      </xdr:spPr>
    </xdr:pic>
    <xdr:clientData/>
  </xdr:twoCellAnchor>
  <xdr:twoCellAnchor editAs="oneCell">
    <xdr:from>
      <xdr:col>15</xdr:col>
      <xdr:colOff>466725</xdr:colOff>
      <xdr:row>58</xdr:row>
      <xdr:rowOff>123825</xdr:rowOff>
    </xdr:from>
    <xdr:to>
      <xdr:col>15</xdr:col>
      <xdr:colOff>1087092</xdr:colOff>
      <xdr:row>58</xdr:row>
      <xdr:rowOff>860977</xdr:rowOff>
    </xdr:to>
    <xdr:pic>
      <xdr:nvPicPr>
        <xdr:cNvPr id="24" name="Picture 23" descr="Image result for IWAKI  PUMP ES-B11VC-230N1"/>
        <xdr:cNvPicPr>
          <a:picLocks noChangeAspect="1" noChangeArrowheads="1"/>
        </xdr:cNvPicPr>
      </xdr:nvPicPr>
      <xdr:blipFill>
        <a:blip r:embed="rId15" cstate="print">
          <a:extLst>
            <a:ext uri="{28A0092B-C50C-407E-A947-70E740481C1C}">
              <a14:useLocalDpi xmlns:a14="http://schemas.microsoft.com/office/drawing/2010/main" val="0"/>
            </a:ext>
          </a:extLst>
        </a:blip>
        <a:srcRect/>
        <a:stretch>
          <a:fillRect/>
        </a:stretch>
      </xdr:blipFill>
      <xdr:spPr>
        <a:xfrm>
          <a:off x="18249900" y="16983075"/>
          <a:ext cx="619760"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361950</xdr:colOff>
      <xdr:row>59</xdr:row>
      <xdr:rowOff>295275</xdr:rowOff>
    </xdr:from>
    <xdr:to>
      <xdr:col>15</xdr:col>
      <xdr:colOff>1493445</xdr:colOff>
      <xdr:row>59</xdr:row>
      <xdr:rowOff>875636</xdr:rowOff>
    </xdr:to>
    <xdr:pic>
      <xdr:nvPicPr>
        <xdr:cNvPr id="25" name="Picture 24"/>
        <xdr:cNvPicPr>
          <a:picLocks noChangeAspect="1"/>
        </xdr:cNvPicPr>
      </xdr:nvPicPr>
      <xdr:blipFill>
        <a:blip r:embed="rId16"/>
        <a:stretch>
          <a:fillRect/>
        </a:stretch>
      </xdr:blipFill>
      <xdr:spPr>
        <a:xfrm>
          <a:off x="18145125" y="18345150"/>
          <a:ext cx="1130935" cy="579755"/>
        </a:xfrm>
        <a:prstGeom prst="rect">
          <a:avLst/>
        </a:prstGeom>
      </xdr:spPr>
    </xdr:pic>
    <xdr:clientData/>
  </xdr:twoCellAnchor>
  <xdr:twoCellAnchor editAs="oneCell">
    <xdr:from>
      <xdr:col>15</xdr:col>
      <xdr:colOff>247650</xdr:colOff>
      <xdr:row>9</xdr:row>
      <xdr:rowOff>19050</xdr:rowOff>
    </xdr:from>
    <xdr:to>
      <xdr:col>15</xdr:col>
      <xdr:colOff>2276219</xdr:colOff>
      <xdr:row>17</xdr:row>
      <xdr:rowOff>148005</xdr:rowOff>
    </xdr:to>
    <xdr:pic>
      <xdr:nvPicPr>
        <xdr:cNvPr id="35" name="Picture 34" descr="Image result for ice flake scraper"/>
        <xdr:cNvPicPr>
          <a:picLocks noChangeAspect="1" noChangeArrowheads="1"/>
        </xdr:cNvPicPr>
      </xdr:nvPicPr>
      <xdr:blipFill>
        <a:blip r:embed="rId17" cstate="print">
          <a:extLst>
            <a:ext uri="{28A0092B-C50C-407E-A947-70E740481C1C}">
              <a14:useLocalDpi xmlns:a14="http://schemas.microsoft.com/office/drawing/2010/main" val="0"/>
            </a:ext>
          </a:extLst>
        </a:blip>
        <a:srcRect l="3080" t="8899" r="3515" b="11629"/>
        <a:stretch>
          <a:fillRect/>
        </a:stretch>
      </xdr:blipFill>
      <xdr:spPr>
        <a:xfrm>
          <a:off x="18030825" y="1143000"/>
          <a:ext cx="2028190" cy="14433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514350</xdr:colOff>
      <xdr:row>45</xdr:row>
      <xdr:rowOff>180975</xdr:rowOff>
    </xdr:from>
    <xdr:to>
      <xdr:col>15</xdr:col>
      <xdr:colOff>1681621</xdr:colOff>
      <xdr:row>47</xdr:row>
      <xdr:rowOff>123860</xdr:rowOff>
    </xdr:to>
    <xdr:pic>
      <xdr:nvPicPr>
        <xdr:cNvPr id="37" name="Picture 36"/>
        <xdr:cNvPicPr>
          <a:picLocks noChangeAspect="1"/>
        </xdr:cNvPicPr>
      </xdr:nvPicPr>
      <xdr:blipFill>
        <a:blip r:embed="rId18"/>
        <a:stretch>
          <a:fillRect/>
        </a:stretch>
      </xdr:blipFill>
      <xdr:spPr>
        <a:xfrm rot="16200000" flipH="1">
          <a:off x="18742660" y="9184005"/>
          <a:ext cx="276225" cy="1167130"/>
        </a:xfrm>
        <a:prstGeom prst="rect">
          <a:avLst/>
        </a:prstGeom>
      </xdr:spPr>
    </xdr:pic>
    <xdr:clientData/>
  </xdr:twoCellAnchor>
  <xdr:twoCellAnchor editAs="oneCell">
    <xdr:from>
      <xdr:col>15</xdr:col>
      <xdr:colOff>444504</xdr:colOff>
      <xdr:row>62</xdr:row>
      <xdr:rowOff>161925</xdr:rowOff>
    </xdr:from>
    <xdr:to>
      <xdr:col>15</xdr:col>
      <xdr:colOff>1725013</xdr:colOff>
      <xdr:row>62</xdr:row>
      <xdr:rowOff>682136</xdr:rowOff>
    </xdr:to>
    <xdr:pic>
      <xdr:nvPicPr>
        <xdr:cNvPr id="40" name="Picture 39" descr="Image result for float valve"/>
        <xdr:cNvPicPr>
          <a:picLocks noChangeAspect="1" noChangeArrowheads="1"/>
        </xdr:cNvPicPr>
      </xdr:nvPicPr>
      <xdr:blipFill>
        <a:blip r:embed="rId19" cstate="print">
          <a:extLst>
            <a:ext uri="{28A0092B-C50C-407E-A947-70E740481C1C}">
              <a14:useLocalDpi xmlns:a14="http://schemas.microsoft.com/office/drawing/2010/main" val="0"/>
            </a:ext>
          </a:extLst>
        </a:blip>
        <a:srcRect t="19633" b="25212"/>
        <a:stretch>
          <a:fillRect/>
        </a:stretch>
      </xdr:blipFill>
      <xdr:spPr>
        <a:xfrm>
          <a:off x="18227675" y="21669375"/>
          <a:ext cx="1280160" cy="5200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314325</xdr:colOff>
      <xdr:row>63</xdr:row>
      <xdr:rowOff>70211</xdr:rowOff>
    </xdr:from>
    <xdr:to>
      <xdr:col>15</xdr:col>
      <xdr:colOff>1863174</xdr:colOff>
      <xdr:row>63</xdr:row>
      <xdr:rowOff>691146</xdr:rowOff>
    </xdr:to>
    <xdr:pic>
      <xdr:nvPicPr>
        <xdr:cNvPr id="41" name="Picture 40" descr="Image result for float valve"/>
        <xdr:cNvPicPr>
          <a:picLocks noChangeAspect="1" noChangeArrowheads="1"/>
        </xdr:cNvPicPr>
      </xdr:nvPicPr>
      <xdr:blipFill>
        <a:blip r:embed="rId20" cstate="print">
          <a:extLst>
            <a:ext uri="{28A0092B-C50C-407E-A947-70E740481C1C}">
              <a14:useLocalDpi xmlns:a14="http://schemas.microsoft.com/office/drawing/2010/main" val="0"/>
            </a:ext>
          </a:extLst>
        </a:blip>
        <a:srcRect l="1303" t="30756" r="2237" b="30141"/>
        <a:stretch>
          <a:fillRect/>
        </a:stretch>
      </xdr:blipFill>
      <xdr:spPr>
        <a:xfrm>
          <a:off x="18097500" y="22348825"/>
          <a:ext cx="1548765" cy="621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428625</xdr:colOff>
      <xdr:row>89</xdr:row>
      <xdr:rowOff>57150</xdr:rowOff>
    </xdr:from>
    <xdr:to>
      <xdr:col>15</xdr:col>
      <xdr:colOff>2245390</xdr:colOff>
      <xdr:row>97</xdr:row>
      <xdr:rowOff>69449</xdr:rowOff>
    </xdr:to>
    <xdr:pic>
      <xdr:nvPicPr>
        <xdr:cNvPr id="2" name="Picture 1"/>
        <xdr:cNvPicPr>
          <a:picLocks noChangeAspect="1"/>
        </xdr:cNvPicPr>
      </xdr:nvPicPr>
      <xdr:blipFill>
        <a:blip r:embed="rId21"/>
        <a:stretch>
          <a:fillRect/>
        </a:stretch>
      </xdr:blipFill>
      <xdr:spPr>
        <a:xfrm>
          <a:off x="18211800" y="32127825"/>
          <a:ext cx="1816735" cy="1231265"/>
        </a:xfrm>
        <a:prstGeom prst="rect">
          <a:avLst/>
        </a:prstGeom>
      </xdr:spPr>
    </xdr:pic>
    <xdr:clientData/>
  </xdr:twoCellAnchor>
  <xdr:twoCellAnchor editAs="oneCell">
    <xdr:from>
      <xdr:col>15</xdr:col>
      <xdr:colOff>523875</xdr:colOff>
      <xdr:row>60</xdr:row>
      <xdr:rowOff>190500</xdr:rowOff>
    </xdr:from>
    <xdr:to>
      <xdr:col>15</xdr:col>
      <xdr:colOff>1487126</xdr:colOff>
      <xdr:row>60</xdr:row>
      <xdr:rowOff>909890</xdr:rowOff>
    </xdr:to>
    <xdr:pic>
      <xdr:nvPicPr>
        <xdr:cNvPr id="6" name="Picture 5"/>
        <xdr:cNvPicPr>
          <a:picLocks noChangeAspect="1"/>
        </xdr:cNvPicPr>
      </xdr:nvPicPr>
      <xdr:blipFill>
        <a:blip r:embed="rId22"/>
        <a:stretch>
          <a:fillRect/>
        </a:stretch>
      </xdr:blipFill>
      <xdr:spPr>
        <a:xfrm>
          <a:off x="18307050" y="19431000"/>
          <a:ext cx="962660" cy="718820"/>
        </a:xfrm>
        <a:prstGeom prst="rect">
          <a:avLst/>
        </a:prstGeom>
      </xdr:spPr>
    </xdr:pic>
    <xdr:clientData/>
  </xdr:twoCellAnchor>
  <xdr:twoCellAnchor editAs="oneCell">
    <xdr:from>
      <xdr:col>5</xdr:col>
      <xdr:colOff>123825</xdr:colOff>
      <xdr:row>119</xdr:row>
      <xdr:rowOff>28575</xdr:rowOff>
    </xdr:from>
    <xdr:to>
      <xdr:col>8</xdr:col>
      <xdr:colOff>1060326</xdr:colOff>
      <xdr:row>140</xdr:row>
      <xdr:rowOff>16659</xdr:rowOff>
    </xdr:to>
    <xdr:pic>
      <xdr:nvPicPr>
        <xdr:cNvPr id="7" name="Picture 6"/>
        <xdr:cNvPicPr>
          <a:picLocks noChangeAspect="1"/>
        </xdr:cNvPicPr>
      </xdr:nvPicPr>
      <xdr:blipFill>
        <a:blip r:embed="rId23"/>
        <a:stretch>
          <a:fillRect/>
        </a:stretch>
      </xdr:blipFill>
      <xdr:spPr>
        <a:xfrm>
          <a:off x="7981950" y="37280850"/>
          <a:ext cx="4431665" cy="3188335"/>
        </a:xfrm>
        <a:prstGeom prst="rect">
          <a:avLst/>
        </a:prstGeom>
      </xdr:spPr>
    </xdr:pic>
    <xdr:clientData/>
  </xdr:twoCellAnchor>
  <xdr:twoCellAnchor editAs="oneCell">
    <xdr:from>
      <xdr:col>15</xdr:col>
      <xdr:colOff>163195</xdr:colOff>
      <xdr:row>103</xdr:row>
      <xdr:rowOff>122555</xdr:rowOff>
    </xdr:from>
    <xdr:to>
      <xdr:col>15</xdr:col>
      <xdr:colOff>2200910</xdr:colOff>
      <xdr:row>111</xdr:row>
      <xdr:rowOff>67310</xdr:rowOff>
    </xdr:to>
    <xdr:pic>
      <xdr:nvPicPr>
        <xdr:cNvPr id="5" name="Picture 4"/>
        <xdr:cNvPicPr>
          <a:picLocks noChangeAspect="1"/>
        </xdr:cNvPicPr>
      </xdr:nvPicPr>
      <xdr:blipFill>
        <a:blip r:embed="rId24"/>
        <a:srcRect/>
        <a:stretch>
          <a:fillRect/>
        </a:stretch>
      </xdr:blipFill>
      <xdr:spPr>
        <a:xfrm rot="5400000">
          <a:off x="18383250" y="33889950"/>
          <a:ext cx="1163955" cy="2037715"/>
        </a:xfrm>
        <a:prstGeom prst="rect">
          <a:avLst/>
        </a:prstGeom>
      </xdr:spPr>
    </xdr:pic>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1495425</xdr:colOff>
      <xdr:row>41</xdr:row>
      <xdr:rowOff>28575</xdr:rowOff>
    </xdr:from>
    <xdr:to>
      <xdr:col>7</xdr:col>
      <xdr:colOff>57150</xdr:colOff>
      <xdr:row>55</xdr:row>
      <xdr:rowOff>71436</xdr:rowOff>
    </xdr:to>
    <xdr:pic>
      <xdr:nvPicPr>
        <xdr:cNvPr id="3" name="Picture 2"/>
        <xdr:cNvPicPr>
          <a:picLocks noChangeAspect="1"/>
        </xdr:cNvPicPr>
      </xdr:nvPicPr>
      <xdr:blipFill>
        <a:blip r:embed="rId1"/>
        <a:stretch>
          <a:fillRect/>
        </a:stretch>
      </xdr:blipFill>
      <xdr:spPr>
        <a:xfrm>
          <a:off x="4772025" y="9001125"/>
          <a:ext cx="4371975" cy="2176145"/>
        </a:xfrm>
        <a:prstGeom prst="rect">
          <a:avLst/>
        </a:prstGeom>
      </xdr:spPr>
    </xdr:pic>
    <xdr:clientData/>
  </xdr:twoCellAnchor>
  <xdr:twoCellAnchor editAs="oneCell">
    <xdr:from>
      <xdr:col>0</xdr:col>
      <xdr:colOff>257176</xdr:colOff>
      <xdr:row>60</xdr:row>
      <xdr:rowOff>66675</xdr:rowOff>
    </xdr:from>
    <xdr:to>
      <xdr:col>2</xdr:col>
      <xdr:colOff>273752</xdr:colOff>
      <xdr:row>73</xdr:row>
      <xdr:rowOff>57761</xdr:rowOff>
    </xdr:to>
    <xdr:pic>
      <xdr:nvPicPr>
        <xdr:cNvPr id="6" name="Picture 5"/>
        <xdr:cNvPicPr>
          <a:picLocks noChangeAspect="1"/>
        </xdr:cNvPicPr>
      </xdr:nvPicPr>
      <xdr:blipFill>
        <a:blip r:embed="rId2"/>
        <a:stretch>
          <a:fillRect/>
        </a:stretch>
      </xdr:blipFill>
      <xdr:spPr>
        <a:xfrm>
          <a:off x="257175" y="11934825"/>
          <a:ext cx="3293110" cy="1971675"/>
        </a:xfrm>
        <a:prstGeom prst="rect">
          <a:avLst/>
        </a:prstGeom>
      </xdr:spPr>
    </xdr:pic>
    <xdr:clientData/>
  </xdr:twoCellAnchor>
  <xdr:twoCellAnchor editAs="oneCell">
    <xdr:from>
      <xdr:col>0</xdr:col>
      <xdr:colOff>47625</xdr:colOff>
      <xdr:row>39</xdr:row>
      <xdr:rowOff>142875</xdr:rowOff>
    </xdr:from>
    <xdr:to>
      <xdr:col>2</xdr:col>
      <xdr:colOff>581355</xdr:colOff>
      <xdr:row>56</xdr:row>
      <xdr:rowOff>57748</xdr:rowOff>
    </xdr:to>
    <xdr:pic>
      <xdr:nvPicPr>
        <xdr:cNvPr id="8" name="Picture 7"/>
        <xdr:cNvPicPr>
          <a:picLocks noChangeAspect="1"/>
        </xdr:cNvPicPr>
      </xdr:nvPicPr>
      <xdr:blipFill>
        <a:blip r:embed="rId3"/>
        <a:stretch>
          <a:fillRect/>
        </a:stretch>
      </xdr:blipFill>
      <xdr:spPr>
        <a:xfrm>
          <a:off x="47625" y="8810625"/>
          <a:ext cx="3810000" cy="2505075"/>
        </a:xfrm>
        <a:prstGeom prst="rect">
          <a:avLst/>
        </a:prstGeom>
      </xdr:spPr>
    </xdr:pic>
    <xdr:clientData/>
  </xdr:twoCellAnchor>
  <xdr:twoCellAnchor editAs="oneCell">
    <xdr:from>
      <xdr:col>4</xdr:col>
      <xdr:colOff>179193</xdr:colOff>
      <xdr:row>27</xdr:row>
      <xdr:rowOff>49240</xdr:rowOff>
    </xdr:from>
    <xdr:to>
      <xdr:col>4</xdr:col>
      <xdr:colOff>966582</xdr:colOff>
      <xdr:row>28</xdr:row>
      <xdr:rowOff>204805</xdr:rowOff>
    </xdr:to>
    <xdr:pic>
      <xdr:nvPicPr>
        <xdr:cNvPr id="5" name="Picture 4"/>
        <xdr:cNvPicPr>
          <a:picLocks noChangeAspect="1"/>
        </xdr:cNvPicPr>
      </xdr:nvPicPr>
      <xdr:blipFill>
        <a:blip r:embed="rId4"/>
        <a:srcRect t="19757" b="19237"/>
        <a:stretch>
          <a:fillRect/>
        </a:stretch>
      </xdr:blipFill>
      <xdr:spPr>
        <a:xfrm>
          <a:off x="7008495" y="6287770"/>
          <a:ext cx="787400" cy="593725"/>
        </a:xfrm>
        <a:prstGeom prst="rect">
          <a:avLst/>
        </a:prstGeom>
      </xdr:spPr>
    </xdr:pic>
    <xdr:clientData/>
  </xdr:twoCellAnchor>
  <xdr:twoCellAnchor editAs="oneCell">
    <xdr:from>
      <xdr:col>4</xdr:col>
      <xdr:colOff>190500</xdr:colOff>
      <xdr:row>24</xdr:row>
      <xdr:rowOff>211619</xdr:rowOff>
    </xdr:from>
    <xdr:to>
      <xdr:col>4</xdr:col>
      <xdr:colOff>944219</xdr:colOff>
      <xdr:row>25</xdr:row>
      <xdr:rowOff>252640</xdr:rowOff>
    </xdr:to>
    <xdr:pic>
      <xdr:nvPicPr>
        <xdr:cNvPr id="7" name="Picture 6"/>
        <xdr:cNvPicPr>
          <a:picLocks noChangeAspect="1"/>
        </xdr:cNvPicPr>
      </xdr:nvPicPr>
      <xdr:blipFill>
        <a:blip r:embed="rId5"/>
        <a:srcRect t="15356" b="19791"/>
        <a:stretch>
          <a:fillRect/>
        </a:stretch>
      </xdr:blipFill>
      <xdr:spPr>
        <a:xfrm>
          <a:off x="7019925" y="5059680"/>
          <a:ext cx="753110" cy="554990"/>
        </a:xfrm>
        <a:prstGeom prst="rect">
          <a:avLst/>
        </a:prstGeom>
      </xdr:spPr>
    </xdr:pic>
    <xdr:clientData/>
  </xdr:twoCellAnchor>
  <xdr:twoCellAnchor editAs="oneCell">
    <xdr:from>
      <xdr:col>4</xdr:col>
      <xdr:colOff>252207</xdr:colOff>
      <xdr:row>22</xdr:row>
      <xdr:rowOff>47625</xdr:rowOff>
    </xdr:from>
    <xdr:to>
      <xdr:col>4</xdr:col>
      <xdr:colOff>815424</xdr:colOff>
      <xdr:row>23</xdr:row>
      <xdr:rowOff>514381</xdr:rowOff>
    </xdr:to>
    <xdr:pic>
      <xdr:nvPicPr>
        <xdr:cNvPr id="9" name="Picture 8"/>
        <xdr:cNvPicPr>
          <a:picLocks noChangeAspect="1"/>
        </xdr:cNvPicPr>
      </xdr:nvPicPr>
      <xdr:blipFill>
        <a:blip r:embed="rId6"/>
        <a:srcRect l="23019" r="26415"/>
        <a:stretch>
          <a:fillRect/>
        </a:stretch>
      </xdr:blipFill>
      <xdr:spPr>
        <a:xfrm>
          <a:off x="7081520" y="3914775"/>
          <a:ext cx="563245" cy="904875"/>
        </a:xfrm>
        <a:prstGeom prst="rect">
          <a:avLst/>
        </a:prstGeom>
      </xdr:spPr>
    </xdr:pic>
    <xdr:clientData/>
  </xdr:twoCellAnchor>
</xdr:wsDr>
</file>

<file path=xl/drawings/drawing16.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1933575</xdr:colOff>
      <xdr:row>7</xdr:row>
      <xdr:rowOff>9525</xdr:rowOff>
    </xdr:from>
    <xdr:to>
      <xdr:col>1</xdr:col>
      <xdr:colOff>1933575</xdr:colOff>
      <xdr:row>9</xdr:row>
      <xdr:rowOff>23191</xdr:rowOff>
    </xdr:to>
    <xdr:pic>
      <xdr:nvPicPr>
        <xdr:cNvPr id="2" name="ctl00_logoimage" descr="Danfoss Logo"/>
        <xdr:cNvPicPr>
          <a:picLocks noChangeAspect="1" noChangeArrowheads="1"/>
        </xdr:cNvPicPr>
      </xdr:nvPicPr>
      <xdr:blipFill>
        <a:blip r:embed="rId1"/>
        <a:srcRect/>
        <a:stretch>
          <a:fillRect/>
        </a:stretch>
      </xdr:blipFill>
      <xdr:spPr>
        <a:xfrm>
          <a:off x="2619375" y="466725"/>
          <a:ext cx="0" cy="441960"/>
        </a:xfrm>
        <a:prstGeom prst="rect">
          <a:avLst/>
        </a:prstGeom>
        <a:noFill/>
        <a:ln w="9525">
          <a:noFill/>
          <a:miter lim="800000"/>
          <a:headEnd/>
          <a:tailEnd/>
        </a:ln>
      </xdr:spPr>
    </xdr:pic>
    <xdr:clientData/>
  </xdr:twoCellAnchor>
  <xdr:twoCellAnchor editAs="oneCell">
    <xdr:from>
      <xdr:col>5</xdr:col>
      <xdr:colOff>494986</xdr:colOff>
      <xdr:row>99</xdr:row>
      <xdr:rowOff>32519</xdr:rowOff>
    </xdr:from>
    <xdr:to>
      <xdr:col>5</xdr:col>
      <xdr:colOff>1084356</xdr:colOff>
      <xdr:row>99</xdr:row>
      <xdr:rowOff>525781</xdr:rowOff>
    </xdr:to>
    <xdr:pic>
      <xdr:nvPicPr>
        <xdr:cNvPr id="12" name="Picture 11" descr="danfoss_oil_pressure_control.jpg"/>
        <xdr:cNvPicPr>
          <a:picLocks noChangeAspect="1"/>
        </xdr:cNvPicPr>
      </xdr:nvPicPr>
      <xdr:blipFill>
        <a:blip r:embed="rId2" cstate="print"/>
        <a:stretch>
          <a:fillRect/>
        </a:stretch>
      </xdr:blipFill>
      <xdr:spPr>
        <a:xfrm rot="5400000">
          <a:off x="7067550" y="14764385"/>
          <a:ext cx="492760" cy="589280"/>
        </a:xfrm>
        <a:prstGeom prst="rect">
          <a:avLst/>
        </a:prstGeom>
      </xdr:spPr>
    </xdr:pic>
    <xdr:clientData/>
  </xdr:twoCellAnchor>
  <xdr:twoCellAnchor editAs="oneCell">
    <xdr:from>
      <xdr:col>5</xdr:col>
      <xdr:colOff>295276</xdr:colOff>
      <xdr:row>104</xdr:row>
      <xdr:rowOff>209559</xdr:rowOff>
    </xdr:from>
    <xdr:to>
      <xdr:col>5</xdr:col>
      <xdr:colOff>987136</xdr:colOff>
      <xdr:row>106</xdr:row>
      <xdr:rowOff>104218</xdr:rowOff>
    </xdr:to>
    <xdr:pic>
      <xdr:nvPicPr>
        <xdr:cNvPr id="13" name="Picture 12" descr="danfoss_temp_control.jpg"/>
        <xdr:cNvPicPr>
          <a:picLocks noChangeAspect="1"/>
        </xdr:cNvPicPr>
      </xdr:nvPicPr>
      <xdr:blipFill>
        <a:blip r:embed="rId3" cstate="print"/>
        <a:srcRect l="9698" r="7548"/>
        <a:stretch>
          <a:fillRect/>
        </a:stretch>
      </xdr:blipFill>
      <xdr:spPr>
        <a:xfrm rot="5400000">
          <a:off x="6927215" y="16645255"/>
          <a:ext cx="476250" cy="691515"/>
        </a:xfrm>
        <a:prstGeom prst="rect">
          <a:avLst/>
        </a:prstGeom>
      </xdr:spPr>
    </xdr:pic>
    <xdr:clientData/>
  </xdr:twoCellAnchor>
  <xdr:twoCellAnchor editAs="oneCell">
    <xdr:from>
      <xdr:col>5</xdr:col>
      <xdr:colOff>158197</xdr:colOff>
      <xdr:row>187</xdr:row>
      <xdr:rowOff>155528</xdr:rowOff>
    </xdr:from>
    <xdr:to>
      <xdr:col>5</xdr:col>
      <xdr:colOff>811958</xdr:colOff>
      <xdr:row>188</xdr:row>
      <xdr:rowOff>271338</xdr:rowOff>
    </xdr:to>
    <xdr:pic>
      <xdr:nvPicPr>
        <xdr:cNvPr id="19" name="Picture 18" descr="refco_ratchet_wrench.jpg"/>
        <xdr:cNvPicPr>
          <a:picLocks noChangeAspect="1"/>
        </xdr:cNvPicPr>
      </xdr:nvPicPr>
      <xdr:blipFill>
        <a:blip r:embed="rId4" cstate="print"/>
        <a:stretch>
          <a:fillRect/>
        </a:stretch>
      </xdr:blipFill>
      <xdr:spPr>
        <a:xfrm>
          <a:off x="6682740" y="34738945"/>
          <a:ext cx="653415" cy="468630"/>
        </a:xfrm>
        <a:prstGeom prst="rect">
          <a:avLst/>
        </a:prstGeom>
      </xdr:spPr>
    </xdr:pic>
    <xdr:clientData/>
  </xdr:twoCellAnchor>
  <xdr:twoCellAnchor editAs="oneCell">
    <xdr:from>
      <xdr:col>5</xdr:col>
      <xdr:colOff>1214636</xdr:colOff>
      <xdr:row>104</xdr:row>
      <xdr:rowOff>276225</xdr:rowOff>
    </xdr:from>
    <xdr:to>
      <xdr:col>5</xdr:col>
      <xdr:colOff>1768666</xdr:colOff>
      <xdr:row>106</xdr:row>
      <xdr:rowOff>100965</xdr:rowOff>
    </xdr:to>
    <xdr:pic>
      <xdr:nvPicPr>
        <xdr:cNvPr id="25" name="Picture 24"/>
        <xdr:cNvPicPr>
          <a:picLocks noChangeAspect="1"/>
        </xdr:cNvPicPr>
      </xdr:nvPicPr>
      <xdr:blipFill>
        <a:blip r:embed="rId5" cstate="print">
          <a:extLst>
            <a:ext uri="{28A0092B-C50C-407E-A947-70E740481C1C}">
              <a14:useLocalDpi xmlns:a14="http://schemas.microsoft.com/office/drawing/2010/main" val="0"/>
            </a:ext>
          </a:extLst>
        </a:blip>
        <a:stretch>
          <a:fillRect/>
        </a:stretch>
      </xdr:blipFill>
      <xdr:spPr>
        <a:xfrm>
          <a:off x="7738745" y="16819880"/>
          <a:ext cx="554355" cy="406400"/>
        </a:xfrm>
        <a:prstGeom prst="rect">
          <a:avLst/>
        </a:prstGeom>
      </xdr:spPr>
    </xdr:pic>
    <xdr:clientData/>
  </xdr:twoCellAnchor>
  <xdr:twoCellAnchor editAs="oneCell">
    <xdr:from>
      <xdr:col>5</xdr:col>
      <xdr:colOff>247650</xdr:colOff>
      <xdr:row>62</xdr:row>
      <xdr:rowOff>57150</xdr:rowOff>
    </xdr:from>
    <xdr:to>
      <xdr:col>5</xdr:col>
      <xdr:colOff>869026</xdr:colOff>
      <xdr:row>67</xdr:row>
      <xdr:rowOff>85723</xdr:rowOff>
    </xdr:to>
    <xdr:pic>
      <xdr:nvPicPr>
        <xdr:cNvPr id="1025" name="Picture 1" descr="http://files.danfoss.com/images/IMG107328005444.jpg?w=200&amp;h=142&amp;mode=pad"/>
        <xdr:cNvPicPr>
          <a:picLocks noChangeAspect="1" noChangeArrowheads="1"/>
        </xdr:cNvPicPr>
      </xdr:nvPicPr>
      <xdr:blipFill>
        <a:blip r:embed="rId6"/>
        <a:srcRect l="26500" t="7042" r="25500" b="8451"/>
        <a:stretch>
          <a:fillRect/>
        </a:stretch>
      </xdr:blipFill>
      <xdr:spPr>
        <a:xfrm>
          <a:off x="6772275" y="8515350"/>
          <a:ext cx="621030" cy="742315"/>
        </a:xfrm>
        <a:prstGeom prst="rect">
          <a:avLst/>
        </a:prstGeom>
        <a:noFill/>
      </xdr:spPr>
    </xdr:pic>
    <xdr:clientData/>
  </xdr:twoCellAnchor>
  <xdr:twoCellAnchor editAs="oneCell">
    <xdr:from>
      <xdr:col>5</xdr:col>
      <xdr:colOff>876300</xdr:colOff>
      <xdr:row>57</xdr:row>
      <xdr:rowOff>276225</xdr:rowOff>
    </xdr:from>
    <xdr:to>
      <xdr:col>5</xdr:col>
      <xdr:colOff>1513789</xdr:colOff>
      <xdr:row>64</xdr:row>
      <xdr:rowOff>51433</xdr:rowOff>
    </xdr:to>
    <xdr:pic>
      <xdr:nvPicPr>
        <xdr:cNvPr id="1026" name="Picture 2" descr="http://files.danfoss.com/images/IMG107328012446.jpg?w=200&amp;h=142&amp;mode=pad"/>
        <xdr:cNvPicPr>
          <a:picLocks noChangeAspect="1" noChangeArrowheads="1"/>
        </xdr:cNvPicPr>
      </xdr:nvPicPr>
      <xdr:blipFill>
        <a:blip r:embed="rId7"/>
        <a:srcRect l="25991" t="4464" r="25830" b="9821"/>
        <a:stretch>
          <a:fillRect/>
        </a:stretch>
      </xdr:blipFill>
      <xdr:spPr>
        <a:xfrm>
          <a:off x="7400925" y="7886700"/>
          <a:ext cx="636905" cy="908050"/>
        </a:xfrm>
        <a:prstGeom prst="rect">
          <a:avLst/>
        </a:prstGeom>
        <a:noFill/>
      </xdr:spPr>
    </xdr:pic>
    <xdr:clientData/>
  </xdr:twoCellAnchor>
  <xdr:twoCellAnchor editAs="oneCell">
    <xdr:from>
      <xdr:col>5</xdr:col>
      <xdr:colOff>57149</xdr:colOff>
      <xdr:row>10</xdr:row>
      <xdr:rowOff>180974</xdr:rowOff>
    </xdr:from>
    <xdr:to>
      <xdr:col>5</xdr:col>
      <xdr:colOff>1594734</xdr:colOff>
      <xdr:row>18</xdr:row>
      <xdr:rowOff>34289</xdr:rowOff>
    </xdr:to>
    <xdr:pic>
      <xdr:nvPicPr>
        <xdr:cNvPr id="1027" name="Picture 3" descr="http://files.danfoss.com/images/IMG107322765635.jpg?w=200&amp;h=142&amp;mode=pad"/>
        <xdr:cNvPicPr>
          <a:picLocks noChangeAspect="1" noChangeArrowheads="1"/>
        </xdr:cNvPicPr>
      </xdr:nvPicPr>
      <xdr:blipFill>
        <a:blip r:embed="rId8"/>
        <a:srcRect/>
        <a:stretch>
          <a:fillRect/>
        </a:stretch>
      </xdr:blipFill>
      <xdr:spPr>
        <a:xfrm>
          <a:off x="6581140" y="1171575"/>
          <a:ext cx="1537970" cy="1033780"/>
        </a:xfrm>
        <a:prstGeom prst="rect">
          <a:avLst/>
        </a:prstGeom>
        <a:noFill/>
      </xdr:spPr>
    </xdr:pic>
    <xdr:clientData/>
  </xdr:twoCellAnchor>
  <xdr:twoCellAnchor editAs="oneCell">
    <xdr:from>
      <xdr:col>5</xdr:col>
      <xdr:colOff>318324</xdr:colOff>
      <xdr:row>68</xdr:row>
      <xdr:rowOff>186504</xdr:rowOff>
    </xdr:from>
    <xdr:to>
      <xdr:col>5</xdr:col>
      <xdr:colOff>1010185</xdr:colOff>
      <xdr:row>72</xdr:row>
      <xdr:rowOff>51619</xdr:rowOff>
    </xdr:to>
    <xdr:pic>
      <xdr:nvPicPr>
        <xdr:cNvPr id="1028" name="Picture 4" descr="http://www.ra.danfoss.com/TechnicalInfo/Approvals/Files/RAPIDFiles/01/Drawing/68B8000/68B8000.gif"/>
        <xdr:cNvPicPr>
          <a:picLocks noChangeAspect="1" noChangeArrowheads="1"/>
        </xdr:cNvPicPr>
      </xdr:nvPicPr>
      <xdr:blipFill>
        <a:blip r:embed="rId9"/>
        <a:srcRect/>
        <a:stretch>
          <a:fillRect/>
        </a:stretch>
      </xdr:blipFill>
      <xdr:spPr>
        <a:xfrm rot="16200000">
          <a:off x="6948170" y="9352280"/>
          <a:ext cx="480695" cy="691515"/>
        </a:xfrm>
        <a:prstGeom prst="rect">
          <a:avLst/>
        </a:prstGeom>
        <a:noFill/>
      </xdr:spPr>
    </xdr:pic>
    <xdr:clientData/>
  </xdr:twoCellAnchor>
  <xdr:twoCellAnchor editAs="oneCell">
    <xdr:from>
      <xdr:col>5</xdr:col>
      <xdr:colOff>203338</xdr:colOff>
      <xdr:row>41</xdr:row>
      <xdr:rowOff>116027</xdr:rowOff>
    </xdr:from>
    <xdr:to>
      <xdr:col>5</xdr:col>
      <xdr:colOff>1554500</xdr:colOff>
      <xdr:row>49</xdr:row>
      <xdr:rowOff>55068</xdr:rowOff>
    </xdr:to>
    <xdr:pic>
      <xdr:nvPicPr>
        <xdr:cNvPr id="1029" name="Picture 5" descr="http://files.danfoss.com/images/IMG107328093465.jpg?w=200&amp;h=142&amp;mode=pad"/>
        <xdr:cNvPicPr>
          <a:picLocks noChangeAspect="1" noChangeArrowheads="1"/>
        </xdr:cNvPicPr>
      </xdr:nvPicPr>
      <xdr:blipFill>
        <a:blip r:embed="rId10"/>
        <a:srcRect l="5960" r="9934"/>
        <a:stretch>
          <a:fillRect/>
        </a:stretch>
      </xdr:blipFill>
      <xdr:spPr>
        <a:xfrm>
          <a:off x="6727825" y="5573395"/>
          <a:ext cx="1351280" cy="1082040"/>
        </a:xfrm>
        <a:prstGeom prst="rect">
          <a:avLst/>
        </a:prstGeom>
        <a:noFill/>
      </xdr:spPr>
    </xdr:pic>
    <xdr:clientData/>
  </xdr:twoCellAnchor>
  <xdr:twoCellAnchor editAs="oneCell">
    <xdr:from>
      <xdr:col>5</xdr:col>
      <xdr:colOff>366721</xdr:colOff>
      <xdr:row>97</xdr:row>
      <xdr:rowOff>24653</xdr:rowOff>
    </xdr:from>
    <xdr:to>
      <xdr:col>5</xdr:col>
      <xdr:colOff>1225267</xdr:colOff>
      <xdr:row>99</xdr:row>
      <xdr:rowOff>232594</xdr:rowOff>
    </xdr:to>
    <xdr:pic>
      <xdr:nvPicPr>
        <xdr:cNvPr id="1030" name="Picture 6" descr="http://files.danfoss.com/images/IMG107648830787.jpg?w=200&amp;h=142&amp;mode=pad"/>
        <xdr:cNvPicPr>
          <a:picLocks noChangeAspect="1" noChangeArrowheads="1"/>
        </xdr:cNvPicPr>
      </xdr:nvPicPr>
      <xdr:blipFill>
        <a:blip r:embed="rId11"/>
        <a:srcRect l="29000" r="29500"/>
        <a:stretch>
          <a:fillRect/>
        </a:stretch>
      </xdr:blipFill>
      <xdr:spPr>
        <a:xfrm rot="16200000">
          <a:off x="7073265" y="14336395"/>
          <a:ext cx="494030" cy="858520"/>
        </a:xfrm>
        <a:prstGeom prst="rect">
          <a:avLst/>
        </a:prstGeom>
        <a:noFill/>
      </xdr:spPr>
    </xdr:pic>
    <xdr:clientData/>
  </xdr:twoCellAnchor>
  <xdr:twoCellAnchor editAs="oneCell">
    <xdr:from>
      <xdr:col>5</xdr:col>
      <xdr:colOff>687456</xdr:colOff>
      <xdr:row>54</xdr:row>
      <xdr:rowOff>0</xdr:rowOff>
    </xdr:from>
    <xdr:to>
      <xdr:col>5</xdr:col>
      <xdr:colOff>1471180</xdr:colOff>
      <xdr:row>57</xdr:row>
      <xdr:rowOff>51946</xdr:rowOff>
    </xdr:to>
    <xdr:pic>
      <xdr:nvPicPr>
        <xdr:cNvPr id="1031" name="Picture 7" descr="http://files.danfoss.com/images/IMG107318758164.jpg?w=200&amp;h=142&amp;mode=pad"/>
        <xdr:cNvPicPr>
          <a:picLocks noChangeAspect="1" noChangeArrowheads="1"/>
        </xdr:cNvPicPr>
      </xdr:nvPicPr>
      <xdr:blipFill>
        <a:blip r:embed="rId12"/>
        <a:srcRect l="8000" t="11972" r="9500" b="13380"/>
        <a:stretch>
          <a:fillRect/>
        </a:stretch>
      </xdr:blipFill>
      <xdr:spPr>
        <a:xfrm>
          <a:off x="7211695" y="7315200"/>
          <a:ext cx="783590" cy="480060"/>
        </a:xfrm>
        <a:prstGeom prst="rect">
          <a:avLst/>
        </a:prstGeom>
        <a:noFill/>
      </xdr:spPr>
    </xdr:pic>
    <xdr:clientData/>
  </xdr:twoCellAnchor>
  <xdr:twoCellAnchor editAs="oneCell">
    <xdr:from>
      <xdr:col>5</xdr:col>
      <xdr:colOff>386715</xdr:colOff>
      <xdr:row>74</xdr:row>
      <xdr:rowOff>68580</xdr:rowOff>
    </xdr:from>
    <xdr:to>
      <xdr:col>5</xdr:col>
      <xdr:colOff>1369060</xdr:colOff>
      <xdr:row>77</xdr:row>
      <xdr:rowOff>175895</xdr:rowOff>
    </xdr:to>
    <xdr:pic>
      <xdr:nvPicPr>
        <xdr:cNvPr id="1032" name="Picture 8" descr="http://files.danfoss.com/images/IMG107331185702.jpg?w=200&amp;h=142&amp;mode=pad"/>
        <xdr:cNvPicPr>
          <a:picLocks noChangeAspect="1" noChangeArrowheads="1"/>
        </xdr:cNvPicPr>
      </xdr:nvPicPr>
      <xdr:blipFill>
        <a:blip r:embed="rId13"/>
        <a:srcRect l="5464" t="16109" r="6557" b="23859"/>
        <a:stretch>
          <a:fillRect/>
        </a:stretch>
      </xdr:blipFill>
      <xdr:spPr>
        <a:xfrm>
          <a:off x="6911340" y="10241280"/>
          <a:ext cx="982345" cy="535940"/>
        </a:xfrm>
        <a:prstGeom prst="rect">
          <a:avLst/>
        </a:prstGeom>
        <a:noFill/>
      </xdr:spPr>
    </xdr:pic>
    <xdr:clientData/>
  </xdr:twoCellAnchor>
  <xdr:twoCellAnchor editAs="oneCell">
    <xdr:from>
      <xdr:col>5</xdr:col>
      <xdr:colOff>572770</xdr:colOff>
      <xdr:row>94</xdr:row>
      <xdr:rowOff>77470</xdr:rowOff>
    </xdr:from>
    <xdr:to>
      <xdr:col>5</xdr:col>
      <xdr:colOff>1208807</xdr:colOff>
      <xdr:row>98</xdr:row>
      <xdr:rowOff>2918</xdr:rowOff>
    </xdr:to>
    <xdr:pic>
      <xdr:nvPicPr>
        <xdr:cNvPr id="1035" name="Picture 11" descr="http://files.danfoss.com/images/IMG107325979085.jpg?w=200&amp;h=142&amp;mode=pad"/>
        <xdr:cNvPicPr>
          <a:picLocks noChangeAspect="1" noChangeArrowheads="1"/>
        </xdr:cNvPicPr>
      </xdr:nvPicPr>
      <xdr:blipFill>
        <a:blip r:embed="rId14"/>
        <a:srcRect l="12022" t="6522" r="10804" b="7609"/>
        <a:stretch>
          <a:fillRect/>
        </a:stretch>
      </xdr:blipFill>
      <xdr:spPr>
        <a:xfrm>
          <a:off x="7097395" y="14143355"/>
          <a:ext cx="635635" cy="496570"/>
        </a:xfrm>
        <a:prstGeom prst="rect">
          <a:avLst/>
        </a:prstGeom>
        <a:noFill/>
      </xdr:spPr>
    </xdr:pic>
    <xdr:clientData/>
  </xdr:twoCellAnchor>
  <xdr:twoCellAnchor editAs="oneCell">
    <xdr:from>
      <xdr:col>5</xdr:col>
      <xdr:colOff>66675</xdr:colOff>
      <xdr:row>33</xdr:row>
      <xdr:rowOff>104776</xdr:rowOff>
    </xdr:from>
    <xdr:to>
      <xdr:col>5</xdr:col>
      <xdr:colOff>1579194</xdr:colOff>
      <xdr:row>39</xdr:row>
      <xdr:rowOff>74296</xdr:rowOff>
    </xdr:to>
    <xdr:pic>
      <xdr:nvPicPr>
        <xdr:cNvPr id="1036" name="Picture 12" descr="http://files.danfoss.com/images/IMG107320511361.jpg?w=200&amp;h=142&amp;mode=pad"/>
        <xdr:cNvPicPr>
          <a:picLocks noChangeAspect="1" noChangeArrowheads="1"/>
        </xdr:cNvPicPr>
      </xdr:nvPicPr>
      <xdr:blipFill>
        <a:blip r:embed="rId15"/>
        <a:srcRect t="11972" b="13380"/>
        <a:stretch>
          <a:fillRect/>
        </a:stretch>
      </xdr:blipFill>
      <xdr:spPr>
        <a:xfrm>
          <a:off x="6591300" y="4419600"/>
          <a:ext cx="1511935" cy="826770"/>
        </a:xfrm>
        <a:prstGeom prst="rect">
          <a:avLst/>
        </a:prstGeom>
        <a:noFill/>
      </xdr:spPr>
    </xdr:pic>
    <xdr:clientData/>
  </xdr:twoCellAnchor>
  <xdr:twoCellAnchor editAs="oneCell">
    <xdr:from>
      <xdr:col>5</xdr:col>
      <xdr:colOff>340415</xdr:colOff>
      <xdr:row>79</xdr:row>
      <xdr:rowOff>71231</xdr:rowOff>
    </xdr:from>
    <xdr:to>
      <xdr:col>5</xdr:col>
      <xdr:colOff>1562426</xdr:colOff>
      <xdr:row>83</xdr:row>
      <xdr:rowOff>69327</xdr:rowOff>
    </xdr:to>
    <xdr:pic>
      <xdr:nvPicPr>
        <xdr:cNvPr id="1038" name="Picture 14" descr="http://files.danfoss.com/images/IMG108236630838.jpg?w=200&amp;h=142&amp;mode=pad"/>
        <xdr:cNvPicPr>
          <a:picLocks noChangeAspect="1" noChangeArrowheads="1"/>
        </xdr:cNvPicPr>
      </xdr:nvPicPr>
      <xdr:blipFill>
        <a:blip r:embed="rId16"/>
        <a:srcRect l="14000" r="16000" b="2817"/>
        <a:stretch>
          <a:fillRect/>
        </a:stretch>
      </xdr:blipFill>
      <xdr:spPr>
        <a:xfrm>
          <a:off x="6864985" y="11254105"/>
          <a:ext cx="1221740" cy="1161415"/>
        </a:xfrm>
        <a:prstGeom prst="rect">
          <a:avLst/>
        </a:prstGeom>
        <a:noFill/>
      </xdr:spPr>
    </xdr:pic>
    <xdr:clientData/>
  </xdr:twoCellAnchor>
  <xdr:twoCellAnchor editAs="oneCell">
    <xdr:from>
      <xdr:col>5</xdr:col>
      <xdr:colOff>209550</xdr:colOff>
      <xdr:row>100</xdr:row>
      <xdr:rowOff>47625</xdr:rowOff>
    </xdr:from>
    <xdr:to>
      <xdr:col>5</xdr:col>
      <xdr:colOff>854443</xdr:colOff>
      <xdr:row>101</xdr:row>
      <xdr:rowOff>190498</xdr:rowOff>
    </xdr:to>
    <xdr:pic>
      <xdr:nvPicPr>
        <xdr:cNvPr id="1042" name="Picture 18" descr="http://files.danfoss.com/images/IMG107320542366.jpg?w=200&amp;h=142&amp;mode=pad"/>
        <xdr:cNvPicPr>
          <a:picLocks noChangeAspect="1" noChangeArrowheads="1"/>
        </xdr:cNvPicPr>
      </xdr:nvPicPr>
      <xdr:blipFill>
        <a:blip r:embed="rId17"/>
        <a:srcRect l="9500" t="8451" r="6500" b="9859"/>
        <a:stretch>
          <a:fillRect/>
        </a:stretch>
      </xdr:blipFill>
      <xdr:spPr>
        <a:xfrm>
          <a:off x="6734175" y="15427960"/>
          <a:ext cx="644525" cy="433070"/>
        </a:xfrm>
        <a:prstGeom prst="rect">
          <a:avLst/>
        </a:prstGeom>
        <a:noFill/>
      </xdr:spPr>
    </xdr:pic>
    <xdr:clientData/>
  </xdr:twoCellAnchor>
  <xdr:twoCellAnchor editAs="oneCell">
    <xdr:from>
      <xdr:col>5</xdr:col>
      <xdr:colOff>1000125</xdr:colOff>
      <xdr:row>100</xdr:row>
      <xdr:rowOff>101728</xdr:rowOff>
    </xdr:from>
    <xdr:to>
      <xdr:col>5</xdr:col>
      <xdr:colOff>1779052</xdr:colOff>
      <xdr:row>102</xdr:row>
      <xdr:rowOff>66676</xdr:rowOff>
    </xdr:to>
    <xdr:pic>
      <xdr:nvPicPr>
        <xdr:cNvPr id="1043" name="Picture 19" descr="http://files.danfoss.com/images/IMG107322586622.jpg?w=200&amp;h=142&amp;mode=pad"/>
        <xdr:cNvPicPr>
          <a:picLocks noChangeAspect="1" noChangeArrowheads="1"/>
        </xdr:cNvPicPr>
      </xdr:nvPicPr>
      <xdr:blipFill>
        <a:blip r:embed="rId18"/>
        <a:srcRect/>
        <a:stretch>
          <a:fillRect/>
        </a:stretch>
      </xdr:blipFill>
      <xdr:spPr>
        <a:xfrm>
          <a:off x="7524750" y="15481935"/>
          <a:ext cx="778510" cy="546735"/>
        </a:xfrm>
        <a:prstGeom prst="rect">
          <a:avLst/>
        </a:prstGeom>
        <a:noFill/>
      </xdr:spPr>
    </xdr:pic>
    <xdr:clientData/>
  </xdr:twoCellAnchor>
  <xdr:twoCellAnchor editAs="oneCell">
    <xdr:from>
      <xdr:col>5</xdr:col>
      <xdr:colOff>1027457</xdr:colOff>
      <xdr:row>187</xdr:row>
      <xdr:rowOff>176834</xdr:rowOff>
    </xdr:from>
    <xdr:to>
      <xdr:col>5</xdr:col>
      <xdr:colOff>1674584</xdr:colOff>
      <xdr:row>188</xdr:row>
      <xdr:rowOff>295358</xdr:rowOff>
    </xdr:to>
    <xdr:pic>
      <xdr:nvPicPr>
        <xdr:cNvPr id="1048" name="Picture 24" descr="RFA-127-C"/>
        <xdr:cNvPicPr>
          <a:picLocks noChangeAspect="1" noChangeArrowheads="1"/>
        </xdr:cNvPicPr>
      </xdr:nvPicPr>
      <xdr:blipFill>
        <a:blip r:embed="rId19"/>
        <a:srcRect/>
        <a:stretch>
          <a:fillRect/>
        </a:stretch>
      </xdr:blipFill>
      <xdr:spPr>
        <a:xfrm>
          <a:off x="7552055" y="34760535"/>
          <a:ext cx="647065" cy="471170"/>
        </a:xfrm>
        <a:prstGeom prst="rect">
          <a:avLst/>
        </a:prstGeom>
        <a:noFill/>
      </xdr:spPr>
    </xdr:pic>
    <xdr:clientData/>
  </xdr:twoCellAnchor>
  <xdr:twoCellAnchor editAs="oneCell">
    <xdr:from>
      <xdr:col>5</xdr:col>
      <xdr:colOff>314325</xdr:colOff>
      <xdr:row>155</xdr:row>
      <xdr:rowOff>85724</xdr:rowOff>
    </xdr:from>
    <xdr:to>
      <xdr:col>5</xdr:col>
      <xdr:colOff>1643820</xdr:colOff>
      <xdr:row>159</xdr:row>
      <xdr:rowOff>49531</xdr:rowOff>
    </xdr:to>
    <xdr:pic>
      <xdr:nvPicPr>
        <xdr:cNvPr id="1050" name="Picture 26" descr="Vibration Absorber - Stainless Steel"/>
        <xdr:cNvPicPr>
          <a:picLocks noChangeAspect="1" noChangeArrowheads="1"/>
        </xdr:cNvPicPr>
      </xdr:nvPicPr>
      <xdr:blipFill>
        <a:blip r:embed="rId20"/>
        <a:srcRect/>
        <a:stretch>
          <a:fillRect/>
        </a:stretch>
      </xdr:blipFill>
      <xdr:spPr>
        <a:xfrm>
          <a:off x="6838950" y="27604720"/>
          <a:ext cx="1329055" cy="535940"/>
        </a:xfrm>
        <a:prstGeom prst="rect">
          <a:avLst/>
        </a:prstGeom>
        <a:noFill/>
      </xdr:spPr>
    </xdr:pic>
    <xdr:clientData/>
  </xdr:twoCellAnchor>
  <xdr:twoCellAnchor editAs="oneCell">
    <xdr:from>
      <xdr:col>5</xdr:col>
      <xdr:colOff>339725</xdr:colOff>
      <xdr:row>212</xdr:row>
      <xdr:rowOff>56515</xdr:rowOff>
    </xdr:from>
    <xdr:to>
      <xdr:col>5</xdr:col>
      <xdr:colOff>1539522</xdr:colOff>
      <xdr:row>218</xdr:row>
      <xdr:rowOff>130343</xdr:rowOff>
    </xdr:to>
    <xdr:pic>
      <xdr:nvPicPr>
        <xdr:cNvPr id="2050" name="Picture 2"/>
        <xdr:cNvPicPr>
          <a:picLocks noChangeAspect="1" noChangeArrowheads="1"/>
        </xdr:cNvPicPr>
      </xdr:nvPicPr>
      <xdr:blipFill>
        <a:blip r:embed="rId21"/>
        <a:srcRect/>
        <a:stretch>
          <a:fillRect/>
        </a:stretch>
      </xdr:blipFill>
      <xdr:spPr>
        <a:xfrm>
          <a:off x="6864350" y="38879145"/>
          <a:ext cx="1199515" cy="930910"/>
        </a:xfrm>
        <a:prstGeom prst="rect">
          <a:avLst/>
        </a:prstGeom>
        <a:noFill/>
      </xdr:spPr>
    </xdr:pic>
    <xdr:clientData/>
  </xdr:twoCellAnchor>
  <xdr:twoCellAnchor editAs="oneCell">
    <xdr:from>
      <xdr:col>5</xdr:col>
      <xdr:colOff>609095</xdr:colOff>
      <xdr:row>150</xdr:row>
      <xdr:rowOff>242388</xdr:rowOff>
    </xdr:from>
    <xdr:to>
      <xdr:col>5</xdr:col>
      <xdr:colOff>1311112</xdr:colOff>
      <xdr:row>151</xdr:row>
      <xdr:rowOff>342899</xdr:rowOff>
    </xdr:to>
    <xdr:pic>
      <xdr:nvPicPr>
        <xdr:cNvPr id="10" name="Picture 4" descr="Image result for saginomiya pic"/>
        <xdr:cNvPicPr>
          <a:picLocks noChangeAspect="1" noChangeArrowheads="1"/>
        </xdr:cNvPicPr>
      </xdr:nvPicPr>
      <xdr:blipFill>
        <a:blip r:embed="rId22"/>
        <a:srcRect/>
        <a:stretch>
          <a:fillRect/>
        </a:stretch>
      </xdr:blipFill>
      <xdr:spPr>
        <a:xfrm>
          <a:off x="7133590" y="26304240"/>
          <a:ext cx="701675" cy="633730"/>
        </a:xfrm>
        <a:prstGeom prst="rect">
          <a:avLst/>
        </a:prstGeom>
        <a:noFill/>
      </xdr:spPr>
    </xdr:pic>
    <xdr:clientData/>
  </xdr:twoCellAnchor>
  <xdr:twoCellAnchor editAs="oneCell">
    <xdr:from>
      <xdr:col>5</xdr:col>
      <xdr:colOff>447676</xdr:colOff>
      <xdr:row>127</xdr:row>
      <xdr:rowOff>209550</xdr:rowOff>
    </xdr:from>
    <xdr:to>
      <xdr:col>5</xdr:col>
      <xdr:colOff>1363231</xdr:colOff>
      <xdr:row>134</xdr:row>
      <xdr:rowOff>45969</xdr:rowOff>
    </xdr:to>
    <xdr:pic>
      <xdr:nvPicPr>
        <xdr:cNvPr id="21" name="Picture 9" descr="http://www.fareastrefhk.com/upfiles/61907790FEDDFCD6CE7FFFCFE43F5BD2/C3DD97E370DD6580F6CEE3E9757F3EB1/image/201403/20140325095355_6562.jpg"/>
        <xdr:cNvPicPr>
          <a:picLocks noChangeAspect="1" noChangeArrowheads="1"/>
        </xdr:cNvPicPr>
      </xdr:nvPicPr>
      <xdr:blipFill>
        <a:blip r:embed="rId23" cstate="print"/>
        <a:srcRect/>
        <a:stretch>
          <a:fillRect/>
        </a:stretch>
      </xdr:blipFill>
      <xdr:spPr>
        <a:xfrm>
          <a:off x="6972300" y="21654770"/>
          <a:ext cx="915035" cy="1617345"/>
        </a:xfrm>
        <a:prstGeom prst="rect">
          <a:avLst/>
        </a:prstGeom>
        <a:noFill/>
      </xdr:spPr>
    </xdr:pic>
    <xdr:clientData/>
  </xdr:twoCellAnchor>
  <xdr:twoCellAnchor editAs="oneCell">
    <xdr:from>
      <xdr:col>5</xdr:col>
      <xdr:colOff>576860</xdr:colOff>
      <xdr:row>130</xdr:row>
      <xdr:rowOff>84897</xdr:rowOff>
    </xdr:from>
    <xdr:to>
      <xdr:col>5</xdr:col>
      <xdr:colOff>1410851</xdr:colOff>
      <xdr:row>137</xdr:row>
      <xdr:rowOff>107672</xdr:rowOff>
    </xdr:to>
    <xdr:pic>
      <xdr:nvPicPr>
        <xdr:cNvPr id="23" name="Picture 12" descr="http://www.saginomiya.co.jp/auto/gif/whx.gif"/>
        <xdr:cNvPicPr>
          <a:picLocks noChangeAspect="1" noChangeArrowheads="1"/>
        </xdr:cNvPicPr>
      </xdr:nvPicPr>
      <xdr:blipFill>
        <a:blip r:embed="rId24"/>
        <a:srcRect l="7770" t="5392" r="6381" b="4902"/>
        <a:stretch>
          <a:fillRect/>
        </a:stretch>
      </xdr:blipFill>
      <xdr:spPr>
        <a:xfrm>
          <a:off x="7101205" y="22739350"/>
          <a:ext cx="833755" cy="1022985"/>
        </a:xfrm>
        <a:prstGeom prst="rect">
          <a:avLst/>
        </a:prstGeom>
        <a:noFill/>
      </xdr:spPr>
    </xdr:pic>
    <xdr:clientData/>
  </xdr:twoCellAnchor>
  <xdr:twoCellAnchor editAs="oneCell">
    <xdr:from>
      <xdr:col>5</xdr:col>
      <xdr:colOff>518389</xdr:colOff>
      <xdr:row>139</xdr:row>
      <xdr:rowOff>138732</xdr:rowOff>
    </xdr:from>
    <xdr:to>
      <xdr:col>5</xdr:col>
      <xdr:colOff>1534647</xdr:colOff>
      <xdr:row>148</xdr:row>
      <xdr:rowOff>112508</xdr:rowOff>
    </xdr:to>
    <xdr:pic>
      <xdr:nvPicPr>
        <xdr:cNvPr id="27" name="Picture 16"/>
        <xdr:cNvPicPr>
          <a:picLocks noChangeAspect="1" noChangeArrowheads="1"/>
        </xdr:cNvPicPr>
      </xdr:nvPicPr>
      <xdr:blipFill>
        <a:blip r:embed="rId25"/>
        <a:srcRect/>
        <a:stretch>
          <a:fillRect/>
        </a:stretch>
      </xdr:blipFill>
      <xdr:spPr>
        <a:xfrm>
          <a:off x="7042785" y="24079200"/>
          <a:ext cx="1016000" cy="1513840"/>
        </a:xfrm>
        <a:prstGeom prst="rect">
          <a:avLst/>
        </a:prstGeom>
        <a:noFill/>
      </xdr:spPr>
    </xdr:pic>
    <xdr:clientData/>
  </xdr:twoCellAnchor>
  <xdr:oneCellAnchor>
    <xdr:from>
      <xdr:col>1</xdr:col>
      <xdr:colOff>1933575</xdr:colOff>
      <xdr:row>8</xdr:row>
      <xdr:rowOff>9525</xdr:rowOff>
    </xdr:from>
    <xdr:ext cx="0" cy="295275"/>
    <xdr:pic>
      <xdr:nvPicPr>
        <xdr:cNvPr id="220" name="ctl00_logoimage" descr="Danfoss Logo"/>
        <xdr:cNvPicPr>
          <a:picLocks noChangeAspect="1" noChangeArrowheads="1"/>
        </xdr:cNvPicPr>
      </xdr:nvPicPr>
      <xdr:blipFill>
        <a:blip r:embed="rId1"/>
        <a:srcRect/>
        <a:stretch>
          <a:fillRect/>
        </a:stretch>
      </xdr:blipFill>
      <xdr:spPr>
        <a:xfrm>
          <a:off x="2619375" y="752475"/>
          <a:ext cx="0" cy="295275"/>
        </a:xfrm>
        <a:prstGeom prst="rect">
          <a:avLst/>
        </a:prstGeom>
        <a:noFill/>
        <a:ln w="9525">
          <a:noFill/>
          <a:miter lim="800000"/>
          <a:headEnd/>
          <a:tailEnd/>
        </a:ln>
      </xdr:spPr>
    </xdr:pic>
    <xdr:clientData/>
  </xdr:oneCellAnchor>
  <xdr:oneCellAnchor>
    <xdr:from>
      <xdr:col>1</xdr:col>
      <xdr:colOff>1933575</xdr:colOff>
      <xdr:row>9</xdr:row>
      <xdr:rowOff>9525</xdr:rowOff>
    </xdr:from>
    <xdr:ext cx="0" cy="295275"/>
    <xdr:pic>
      <xdr:nvPicPr>
        <xdr:cNvPr id="221" name="ctl00_logoimage" descr="Danfoss Logo"/>
        <xdr:cNvPicPr>
          <a:picLocks noChangeAspect="1" noChangeArrowheads="1"/>
        </xdr:cNvPicPr>
      </xdr:nvPicPr>
      <xdr:blipFill>
        <a:blip r:embed="rId1"/>
        <a:srcRect/>
        <a:stretch>
          <a:fillRect/>
        </a:stretch>
      </xdr:blipFill>
      <xdr:spPr>
        <a:xfrm>
          <a:off x="2619375" y="895350"/>
          <a:ext cx="0" cy="295275"/>
        </a:xfrm>
        <a:prstGeom prst="rect">
          <a:avLst/>
        </a:prstGeom>
        <a:noFill/>
        <a:ln w="9525">
          <a:noFill/>
          <a:miter lim="800000"/>
          <a:headEnd/>
          <a:tailEnd/>
        </a:ln>
      </xdr:spPr>
    </xdr:pic>
    <xdr:clientData/>
  </xdr:oneCellAnchor>
  <xdr:oneCellAnchor>
    <xdr:from>
      <xdr:col>1</xdr:col>
      <xdr:colOff>1933575</xdr:colOff>
      <xdr:row>10</xdr:row>
      <xdr:rowOff>9525</xdr:rowOff>
    </xdr:from>
    <xdr:ext cx="0" cy="295275"/>
    <xdr:pic>
      <xdr:nvPicPr>
        <xdr:cNvPr id="222" name="ctl00_logoimage" descr="Danfoss Logo"/>
        <xdr:cNvPicPr>
          <a:picLocks noChangeAspect="1" noChangeArrowheads="1"/>
        </xdr:cNvPicPr>
      </xdr:nvPicPr>
      <xdr:blipFill>
        <a:blip r:embed="rId1"/>
        <a:srcRect/>
        <a:stretch>
          <a:fillRect/>
        </a:stretch>
      </xdr:blipFill>
      <xdr:spPr>
        <a:xfrm>
          <a:off x="2619375" y="1038225"/>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223"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13</xdr:row>
      <xdr:rowOff>9525</xdr:rowOff>
    </xdr:from>
    <xdr:ext cx="0" cy="295275"/>
    <xdr:pic>
      <xdr:nvPicPr>
        <xdr:cNvPr id="224" name="ctl00_logoimage" descr="Danfoss Logo"/>
        <xdr:cNvPicPr>
          <a:picLocks noChangeAspect="1" noChangeArrowheads="1"/>
        </xdr:cNvPicPr>
      </xdr:nvPicPr>
      <xdr:blipFill>
        <a:blip r:embed="rId1"/>
        <a:srcRect/>
        <a:stretch>
          <a:fillRect/>
        </a:stretch>
      </xdr:blipFill>
      <xdr:spPr>
        <a:xfrm>
          <a:off x="2619375" y="1466850"/>
          <a:ext cx="0" cy="295275"/>
        </a:xfrm>
        <a:prstGeom prst="rect">
          <a:avLst/>
        </a:prstGeom>
        <a:noFill/>
        <a:ln w="9525">
          <a:noFill/>
          <a:miter lim="800000"/>
          <a:headEnd/>
          <a:tailEnd/>
        </a:ln>
      </xdr:spPr>
    </xdr:pic>
    <xdr:clientData/>
  </xdr:oneCellAnchor>
  <xdr:oneCellAnchor>
    <xdr:from>
      <xdr:col>1</xdr:col>
      <xdr:colOff>1933575</xdr:colOff>
      <xdr:row>15</xdr:row>
      <xdr:rowOff>9525</xdr:rowOff>
    </xdr:from>
    <xdr:ext cx="0" cy="295275"/>
    <xdr:pic>
      <xdr:nvPicPr>
        <xdr:cNvPr id="225" name="ctl00_logoimage" descr="Danfoss Logo"/>
        <xdr:cNvPicPr>
          <a:picLocks noChangeAspect="1" noChangeArrowheads="1"/>
        </xdr:cNvPicPr>
      </xdr:nvPicPr>
      <xdr:blipFill>
        <a:blip r:embed="rId1"/>
        <a:srcRect/>
        <a:stretch>
          <a:fillRect/>
        </a:stretch>
      </xdr:blipFill>
      <xdr:spPr>
        <a:xfrm>
          <a:off x="2619375" y="1752600"/>
          <a:ext cx="0" cy="295275"/>
        </a:xfrm>
        <a:prstGeom prst="rect">
          <a:avLst/>
        </a:prstGeom>
        <a:noFill/>
        <a:ln w="9525">
          <a:noFill/>
          <a:miter lim="800000"/>
          <a:headEnd/>
          <a:tailEnd/>
        </a:ln>
      </xdr:spPr>
    </xdr:pic>
    <xdr:clientData/>
  </xdr:oneCellAnchor>
  <xdr:oneCellAnchor>
    <xdr:from>
      <xdr:col>1</xdr:col>
      <xdr:colOff>1933575</xdr:colOff>
      <xdr:row>16</xdr:row>
      <xdr:rowOff>9525</xdr:rowOff>
    </xdr:from>
    <xdr:ext cx="0" cy="295275"/>
    <xdr:pic>
      <xdr:nvPicPr>
        <xdr:cNvPr id="226" name="ctl00_logoimage" descr="Danfoss Logo"/>
        <xdr:cNvPicPr>
          <a:picLocks noChangeAspect="1" noChangeArrowheads="1"/>
        </xdr:cNvPicPr>
      </xdr:nvPicPr>
      <xdr:blipFill>
        <a:blip r:embed="rId1"/>
        <a:srcRect/>
        <a:stretch>
          <a:fillRect/>
        </a:stretch>
      </xdr:blipFill>
      <xdr:spPr>
        <a:xfrm>
          <a:off x="2619375" y="1895475"/>
          <a:ext cx="0" cy="295275"/>
        </a:xfrm>
        <a:prstGeom prst="rect">
          <a:avLst/>
        </a:prstGeom>
        <a:noFill/>
        <a:ln w="9525">
          <a:noFill/>
          <a:miter lim="800000"/>
          <a:headEnd/>
          <a:tailEnd/>
        </a:ln>
      </xdr:spPr>
    </xdr:pic>
    <xdr:clientData/>
  </xdr:oneCellAnchor>
  <xdr:oneCellAnchor>
    <xdr:from>
      <xdr:col>1</xdr:col>
      <xdr:colOff>1933575</xdr:colOff>
      <xdr:row>17</xdr:row>
      <xdr:rowOff>9525</xdr:rowOff>
    </xdr:from>
    <xdr:ext cx="0" cy="295275"/>
    <xdr:pic>
      <xdr:nvPicPr>
        <xdr:cNvPr id="227" name="ctl00_logoimage" descr="Danfoss Logo"/>
        <xdr:cNvPicPr>
          <a:picLocks noChangeAspect="1" noChangeArrowheads="1"/>
        </xdr:cNvPicPr>
      </xdr:nvPicPr>
      <xdr:blipFill>
        <a:blip r:embed="rId1"/>
        <a:srcRect/>
        <a:stretch>
          <a:fillRect/>
        </a:stretch>
      </xdr:blipFill>
      <xdr:spPr>
        <a:xfrm>
          <a:off x="2619375" y="2038350"/>
          <a:ext cx="0" cy="295275"/>
        </a:xfrm>
        <a:prstGeom prst="rect">
          <a:avLst/>
        </a:prstGeom>
        <a:noFill/>
        <a:ln w="9525">
          <a:noFill/>
          <a:miter lim="800000"/>
          <a:headEnd/>
          <a:tailEnd/>
        </a:ln>
      </xdr:spPr>
    </xdr:pic>
    <xdr:clientData/>
  </xdr:oneCellAnchor>
  <xdr:oneCellAnchor>
    <xdr:from>
      <xdr:col>1</xdr:col>
      <xdr:colOff>1933575</xdr:colOff>
      <xdr:row>18</xdr:row>
      <xdr:rowOff>9525</xdr:rowOff>
    </xdr:from>
    <xdr:ext cx="0" cy="295275"/>
    <xdr:pic>
      <xdr:nvPicPr>
        <xdr:cNvPr id="228" name="ctl00_logoimage" descr="Danfoss Logo"/>
        <xdr:cNvPicPr>
          <a:picLocks noChangeAspect="1" noChangeArrowheads="1"/>
        </xdr:cNvPicPr>
      </xdr:nvPicPr>
      <xdr:blipFill>
        <a:blip r:embed="rId1"/>
        <a:srcRect/>
        <a:stretch>
          <a:fillRect/>
        </a:stretch>
      </xdr:blipFill>
      <xdr:spPr>
        <a:xfrm>
          <a:off x="2619375" y="2181225"/>
          <a:ext cx="0" cy="295275"/>
        </a:xfrm>
        <a:prstGeom prst="rect">
          <a:avLst/>
        </a:prstGeom>
        <a:noFill/>
        <a:ln w="9525">
          <a:noFill/>
          <a:miter lim="800000"/>
          <a:headEnd/>
          <a:tailEnd/>
        </a:ln>
      </xdr:spPr>
    </xdr:pic>
    <xdr:clientData/>
  </xdr:oneCellAnchor>
  <xdr:oneCellAnchor>
    <xdr:from>
      <xdr:col>1</xdr:col>
      <xdr:colOff>1933575</xdr:colOff>
      <xdr:row>19</xdr:row>
      <xdr:rowOff>9525</xdr:rowOff>
    </xdr:from>
    <xdr:ext cx="0" cy="295275"/>
    <xdr:pic>
      <xdr:nvPicPr>
        <xdr:cNvPr id="229" name="ctl00_logoimage" descr="Danfoss Logo"/>
        <xdr:cNvPicPr>
          <a:picLocks noChangeAspect="1" noChangeArrowheads="1"/>
        </xdr:cNvPicPr>
      </xdr:nvPicPr>
      <xdr:blipFill>
        <a:blip r:embed="rId1"/>
        <a:srcRect/>
        <a:stretch>
          <a:fillRect/>
        </a:stretch>
      </xdr:blipFill>
      <xdr:spPr>
        <a:xfrm>
          <a:off x="2619375" y="2324100"/>
          <a:ext cx="0" cy="295275"/>
        </a:xfrm>
        <a:prstGeom prst="rect">
          <a:avLst/>
        </a:prstGeom>
        <a:noFill/>
        <a:ln w="9525">
          <a:noFill/>
          <a:miter lim="800000"/>
          <a:headEnd/>
          <a:tailEnd/>
        </a:ln>
      </xdr:spPr>
    </xdr:pic>
    <xdr:clientData/>
  </xdr:oneCellAnchor>
  <xdr:oneCellAnchor>
    <xdr:from>
      <xdr:col>1</xdr:col>
      <xdr:colOff>1933575</xdr:colOff>
      <xdr:row>20</xdr:row>
      <xdr:rowOff>9525</xdr:rowOff>
    </xdr:from>
    <xdr:ext cx="0" cy="295275"/>
    <xdr:pic>
      <xdr:nvPicPr>
        <xdr:cNvPr id="230" name="ctl00_logoimage" descr="Danfoss Logo"/>
        <xdr:cNvPicPr>
          <a:picLocks noChangeAspect="1" noChangeArrowheads="1"/>
        </xdr:cNvPicPr>
      </xdr:nvPicPr>
      <xdr:blipFill>
        <a:blip r:embed="rId1"/>
        <a:srcRect/>
        <a:stretch>
          <a:fillRect/>
        </a:stretch>
      </xdr:blipFill>
      <xdr:spPr>
        <a:xfrm>
          <a:off x="2619375" y="2466975"/>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231"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232"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233"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234"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235"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236"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237"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238"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239"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240"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241"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242"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243"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244"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24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44</xdr:row>
      <xdr:rowOff>9525</xdr:rowOff>
    </xdr:from>
    <xdr:ext cx="0" cy="295275"/>
    <xdr:pic>
      <xdr:nvPicPr>
        <xdr:cNvPr id="246" name="ctl00_logoimage" descr="Danfoss Logo"/>
        <xdr:cNvPicPr>
          <a:picLocks noChangeAspect="1" noChangeArrowheads="1"/>
        </xdr:cNvPicPr>
      </xdr:nvPicPr>
      <xdr:blipFill>
        <a:blip r:embed="rId1"/>
        <a:srcRect/>
        <a:stretch>
          <a:fillRect/>
        </a:stretch>
      </xdr:blipFill>
      <xdr:spPr>
        <a:xfrm>
          <a:off x="2619375" y="5895975"/>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247"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248"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249"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250"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49</xdr:row>
      <xdr:rowOff>9525</xdr:rowOff>
    </xdr:from>
    <xdr:ext cx="0" cy="295275"/>
    <xdr:pic>
      <xdr:nvPicPr>
        <xdr:cNvPr id="251" name="ctl00_logoimage" descr="Danfoss Logo"/>
        <xdr:cNvPicPr>
          <a:picLocks noChangeAspect="1" noChangeArrowheads="1"/>
        </xdr:cNvPicPr>
      </xdr:nvPicPr>
      <xdr:blipFill>
        <a:blip r:embed="rId1"/>
        <a:srcRect/>
        <a:stretch>
          <a:fillRect/>
        </a:stretch>
      </xdr:blipFill>
      <xdr:spPr>
        <a:xfrm>
          <a:off x="2619375" y="6610350"/>
          <a:ext cx="0" cy="295275"/>
        </a:xfrm>
        <a:prstGeom prst="rect">
          <a:avLst/>
        </a:prstGeom>
        <a:noFill/>
        <a:ln w="9525">
          <a:noFill/>
          <a:miter lim="800000"/>
          <a:headEnd/>
          <a:tailEnd/>
        </a:ln>
      </xdr:spPr>
    </xdr:pic>
    <xdr:clientData/>
  </xdr:oneCellAnchor>
  <xdr:oneCellAnchor>
    <xdr:from>
      <xdr:col>1</xdr:col>
      <xdr:colOff>1933575</xdr:colOff>
      <xdr:row>50</xdr:row>
      <xdr:rowOff>9525</xdr:rowOff>
    </xdr:from>
    <xdr:ext cx="0" cy="295275"/>
    <xdr:pic>
      <xdr:nvPicPr>
        <xdr:cNvPr id="252" name="ctl00_logoimage" descr="Danfoss Logo"/>
        <xdr:cNvPicPr>
          <a:picLocks noChangeAspect="1" noChangeArrowheads="1"/>
        </xdr:cNvPicPr>
      </xdr:nvPicPr>
      <xdr:blipFill>
        <a:blip r:embed="rId1"/>
        <a:srcRect/>
        <a:stretch>
          <a:fillRect/>
        </a:stretch>
      </xdr:blipFill>
      <xdr:spPr>
        <a:xfrm>
          <a:off x="2619375" y="6753225"/>
          <a:ext cx="0" cy="295275"/>
        </a:xfrm>
        <a:prstGeom prst="rect">
          <a:avLst/>
        </a:prstGeom>
        <a:noFill/>
        <a:ln w="9525">
          <a:noFill/>
          <a:miter lim="800000"/>
          <a:headEnd/>
          <a:tailEnd/>
        </a:ln>
      </xdr:spPr>
    </xdr:pic>
    <xdr:clientData/>
  </xdr:oneCellAnchor>
  <xdr:oneCellAnchor>
    <xdr:from>
      <xdr:col>1</xdr:col>
      <xdr:colOff>1933575</xdr:colOff>
      <xdr:row>51</xdr:row>
      <xdr:rowOff>9525</xdr:rowOff>
    </xdr:from>
    <xdr:ext cx="0" cy="295275"/>
    <xdr:pic>
      <xdr:nvPicPr>
        <xdr:cNvPr id="253" name="ctl00_logoimage" descr="Danfoss Logo"/>
        <xdr:cNvPicPr>
          <a:picLocks noChangeAspect="1" noChangeArrowheads="1"/>
        </xdr:cNvPicPr>
      </xdr:nvPicPr>
      <xdr:blipFill>
        <a:blip r:embed="rId1"/>
        <a:srcRect/>
        <a:stretch>
          <a:fillRect/>
        </a:stretch>
      </xdr:blipFill>
      <xdr:spPr>
        <a:xfrm>
          <a:off x="2619375" y="6896100"/>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254"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54</xdr:row>
      <xdr:rowOff>0</xdr:rowOff>
    </xdr:from>
    <xdr:ext cx="0" cy="295275"/>
    <xdr:pic>
      <xdr:nvPicPr>
        <xdr:cNvPr id="255" name="ctl00_logoimage" descr="Danfoss Logo"/>
        <xdr:cNvPicPr>
          <a:picLocks noChangeAspect="1" noChangeArrowheads="1"/>
        </xdr:cNvPicPr>
      </xdr:nvPicPr>
      <xdr:blipFill>
        <a:blip r:embed="rId1"/>
        <a:srcRect/>
        <a:stretch>
          <a:fillRect/>
        </a:stretch>
      </xdr:blipFill>
      <xdr:spPr>
        <a:xfrm>
          <a:off x="2619375" y="7315200"/>
          <a:ext cx="0" cy="295275"/>
        </a:xfrm>
        <a:prstGeom prst="rect">
          <a:avLst/>
        </a:prstGeom>
        <a:noFill/>
        <a:ln w="9525">
          <a:noFill/>
          <a:miter lim="800000"/>
          <a:headEnd/>
          <a:tailEnd/>
        </a:ln>
      </xdr:spPr>
    </xdr:pic>
    <xdr:clientData/>
  </xdr:oneCellAnchor>
  <xdr:oneCellAnchor>
    <xdr:from>
      <xdr:col>1</xdr:col>
      <xdr:colOff>1933575</xdr:colOff>
      <xdr:row>54</xdr:row>
      <xdr:rowOff>9525</xdr:rowOff>
    </xdr:from>
    <xdr:ext cx="0" cy="295275"/>
    <xdr:pic>
      <xdr:nvPicPr>
        <xdr:cNvPr id="256" name="ctl00_logoimage" descr="Danfoss Logo"/>
        <xdr:cNvPicPr>
          <a:picLocks noChangeAspect="1" noChangeArrowheads="1"/>
        </xdr:cNvPicPr>
      </xdr:nvPicPr>
      <xdr:blipFill>
        <a:blip r:embed="rId1"/>
        <a:srcRect/>
        <a:stretch>
          <a:fillRect/>
        </a:stretch>
      </xdr:blipFill>
      <xdr:spPr>
        <a:xfrm>
          <a:off x="2619375" y="7324725"/>
          <a:ext cx="0" cy="295275"/>
        </a:xfrm>
        <a:prstGeom prst="rect">
          <a:avLst/>
        </a:prstGeom>
        <a:noFill/>
        <a:ln w="9525">
          <a:noFill/>
          <a:miter lim="800000"/>
          <a:headEnd/>
          <a:tailEnd/>
        </a:ln>
      </xdr:spPr>
    </xdr:pic>
    <xdr:clientData/>
  </xdr:oneCellAnchor>
  <xdr:oneCellAnchor>
    <xdr:from>
      <xdr:col>1</xdr:col>
      <xdr:colOff>1933575</xdr:colOff>
      <xdr:row>55</xdr:row>
      <xdr:rowOff>9525</xdr:rowOff>
    </xdr:from>
    <xdr:ext cx="0" cy="295275"/>
    <xdr:pic>
      <xdr:nvPicPr>
        <xdr:cNvPr id="257" name="ctl00_logoimage" descr="Danfoss Logo"/>
        <xdr:cNvPicPr>
          <a:picLocks noChangeAspect="1" noChangeArrowheads="1"/>
        </xdr:cNvPicPr>
      </xdr:nvPicPr>
      <xdr:blipFill>
        <a:blip r:embed="rId1"/>
        <a:srcRect/>
        <a:stretch>
          <a:fillRect/>
        </a:stretch>
      </xdr:blipFill>
      <xdr:spPr>
        <a:xfrm>
          <a:off x="2619375" y="7467600"/>
          <a:ext cx="0" cy="295275"/>
        </a:xfrm>
        <a:prstGeom prst="rect">
          <a:avLst/>
        </a:prstGeom>
        <a:noFill/>
        <a:ln w="9525">
          <a:noFill/>
          <a:miter lim="800000"/>
          <a:headEnd/>
          <a:tailEnd/>
        </a:ln>
      </xdr:spPr>
    </xdr:pic>
    <xdr:clientData/>
  </xdr:oneCellAnchor>
  <xdr:oneCellAnchor>
    <xdr:from>
      <xdr:col>1</xdr:col>
      <xdr:colOff>1933575</xdr:colOff>
      <xdr:row>56</xdr:row>
      <xdr:rowOff>9525</xdr:rowOff>
    </xdr:from>
    <xdr:ext cx="0" cy="295275"/>
    <xdr:pic>
      <xdr:nvPicPr>
        <xdr:cNvPr id="258" name="ctl00_logoimage" descr="Danfoss Logo"/>
        <xdr:cNvPicPr>
          <a:picLocks noChangeAspect="1" noChangeArrowheads="1"/>
        </xdr:cNvPicPr>
      </xdr:nvPicPr>
      <xdr:blipFill>
        <a:blip r:embed="rId1"/>
        <a:srcRect/>
        <a:stretch>
          <a:fillRect/>
        </a:stretch>
      </xdr:blipFill>
      <xdr:spPr>
        <a:xfrm>
          <a:off x="2619375" y="7610475"/>
          <a:ext cx="0" cy="295275"/>
        </a:xfrm>
        <a:prstGeom prst="rect">
          <a:avLst/>
        </a:prstGeom>
        <a:noFill/>
        <a:ln w="9525">
          <a:noFill/>
          <a:miter lim="800000"/>
          <a:headEnd/>
          <a:tailEnd/>
        </a:ln>
      </xdr:spPr>
    </xdr:pic>
    <xdr:clientData/>
  </xdr:oneCellAnchor>
  <xdr:oneCellAnchor>
    <xdr:from>
      <xdr:col>1</xdr:col>
      <xdr:colOff>1933575</xdr:colOff>
      <xdr:row>57</xdr:row>
      <xdr:rowOff>9525</xdr:rowOff>
    </xdr:from>
    <xdr:ext cx="0" cy="295275"/>
    <xdr:pic>
      <xdr:nvPicPr>
        <xdr:cNvPr id="259" name="ctl00_logoimage" descr="Danfoss Logo"/>
        <xdr:cNvPicPr>
          <a:picLocks noChangeAspect="1" noChangeArrowheads="1"/>
        </xdr:cNvPicPr>
      </xdr:nvPicPr>
      <xdr:blipFill>
        <a:blip r:embed="rId1"/>
        <a:srcRect/>
        <a:stretch>
          <a:fillRect/>
        </a:stretch>
      </xdr:blipFill>
      <xdr:spPr>
        <a:xfrm>
          <a:off x="2619375" y="775335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6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61"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62"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6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64"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65"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6"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7"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8"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9"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70"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71"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72"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73"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4"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5"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6"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7"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78"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79"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80"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81"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82"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83"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84"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285"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286"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87"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88"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89"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90"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91"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92"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93"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94"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95"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96"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97"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98"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99"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300"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301"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302"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303"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304"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305"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306"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0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308"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309"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7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7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2"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3"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4"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5"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6"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7"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78"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79"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80"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1"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2"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3"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5"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6"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7"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8"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9"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0"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1"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2"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3"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4"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5"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6"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7"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404"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05"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6"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7"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8"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09"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10"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11"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2"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6"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7"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8"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9"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2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1"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2"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3"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4"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5"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6"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7"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8"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9"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0"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1"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2"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3"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4"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5"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6"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7"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8"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39"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40"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41"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2"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4"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6"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7"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8"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9"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50"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1"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2"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3"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4"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5"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6"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7"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8"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9"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0"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1"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2"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3"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4"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5"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6"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7"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8"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69"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0"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1"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4"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78"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79"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80"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1"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2"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3"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4"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5"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6"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7"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8"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9"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0"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1"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2"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493"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494"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49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496"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50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50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4"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6"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7"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8"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9"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10"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11"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2"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3"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4"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5"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6"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4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4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5"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6"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7"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4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49"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50"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1"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2"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3"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4"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5"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6"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7"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8"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9"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0"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1"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3"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4"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5"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58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58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586"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587"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8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8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19"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20"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21"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2"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3"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4"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5"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6"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7"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28"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29"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30"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1"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2"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3"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4"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5"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6"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7"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8"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9"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0"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1"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2"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4"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5"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7"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8"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9"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50"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51"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2"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3"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4"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5"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6"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7"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58"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59"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60"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4"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5"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6"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7"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8"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0"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1"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2"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3"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4"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5"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676"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677"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678"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679"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680"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1"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2"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3"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684"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685"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686"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8"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9"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1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4"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5"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6"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7"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8"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9"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860"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861"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898"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899"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900"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1"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2"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3"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4"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5"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6"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907"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908"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909"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5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5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95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95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0</xdr:rowOff>
    </xdr:from>
    <xdr:ext cx="0" cy="295275"/>
    <xdr:pic>
      <xdr:nvPicPr>
        <xdr:cNvPr id="958" name="ctl00_logoimage" descr="Danfoss Logo"/>
        <xdr:cNvPicPr>
          <a:picLocks noChangeAspect="1" noChangeArrowheads="1"/>
        </xdr:cNvPicPr>
      </xdr:nvPicPr>
      <xdr:blipFill>
        <a:blip r:embed="rId1"/>
        <a:srcRect/>
        <a:stretch>
          <a:fillRect/>
        </a:stretch>
      </xdr:blipFill>
      <xdr:spPr>
        <a:xfrm>
          <a:off x="2619375" y="3606038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959"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0</xdr:rowOff>
    </xdr:from>
    <xdr:ext cx="0" cy="295275"/>
    <xdr:pic>
      <xdr:nvPicPr>
        <xdr:cNvPr id="960" name="ctl00_logoimage" descr="Danfoss Logo"/>
        <xdr:cNvPicPr>
          <a:picLocks noChangeAspect="1" noChangeArrowheads="1"/>
        </xdr:cNvPicPr>
      </xdr:nvPicPr>
      <xdr:blipFill>
        <a:blip r:embed="rId1"/>
        <a:srcRect/>
        <a:stretch>
          <a:fillRect/>
        </a:stretch>
      </xdr:blipFill>
      <xdr:spPr>
        <a:xfrm>
          <a:off x="2619375" y="3620325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961"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0</xdr:rowOff>
    </xdr:from>
    <xdr:ext cx="0" cy="295275"/>
    <xdr:pic>
      <xdr:nvPicPr>
        <xdr:cNvPr id="962" name="ctl00_logoimage" descr="Danfoss Logo"/>
        <xdr:cNvPicPr>
          <a:picLocks noChangeAspect="1" noChangeArrowheads="1"/>
        </xdr:cNvPicPr>
      </xdr:nvPicPr>
      <xdr:blipFill>
        <a:blip r:embed="rId1"/>
        <a:srcRect/>
        <a:stretch>
          <a:fillRect/>
        </a:stretch>
      </xdr:blipFill>
      <xdr:spPr>
        <a:xfrm>
          <a:off x="2619375" y="3634613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963"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0</xdr:rowOff>
    </xdr:from>
    <xdr:ext cx="0" cy="295275"/>
    <xdr:pic>
      <xdr:nvPicPr>
        <xdr:cNvPr id="964" name="ctl00_logoimage" descr="Danfoss Logo"/>
        <xdr:cNvPicPr>
          <a:picLocks noChangeAspect="1" noChangeArrowheads="1"/>
        </xdr:cNvPicPr>
      </xdr:nvPicPr>
      <xdr:blipFill>
        <a:blip r:embed="rId1"/>
        <a:srcRect/>
        <a:stretch>
          <a:fillRect/>
        </a:stretch>
      </xdr:blipFill>
      <xdr:spPr>
        <a:xfrm>
          <a:off x="2619375" y="3648900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965"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966"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967"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968"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969"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970"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971"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972"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973"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974"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5"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6"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7"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7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7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9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9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twoCellAnchor editAs="oneCell">
    <xdr:from>
      <xdr:col>5</xdr:col>
      <xdr:colOff>133350</xdr:colOff>
      <xdr:row>191</xdr:row>
      <xdr:rowOff>114300</xdr:rowOff>
    </xdr:from>
    <xdr:to>
      <xdr:col>5</xdr:col>
      <xdr:colOff>1786898</xdr:colOff>
      <xdr:row>199</xdr:row>
      <xdr:rowOff>124330</xdr:rowOff>
    </xdr:to>
    <xdr:pic>
      <xdr:nvPicPr>
        <xdr:cNvPr id="992" name="Picture 1"/>
        <xdr:cNvPicPr>
          <a:picLocks noChangeAspect="1" noChangeArrowheads="1"/>
        </xdr:cNvPicPr>
      </xdr:nvPicPr>
      <xdr:blipFill>
        <a:blip r:embed="rId26"/>
        <a:srcRect/>
        <a:stretch>
          <a:fillRect/>
        </a:stretch>
      </xdr:blipFill>
      <xdr:spPr>
        <a:xfrm>
          <a:off x="6657975" y="35746055"/>
          <a:ext cx="1653540" cy="1152525"/>
        </a:xfrm>
        <a:prstGeom prst="rect">
          <a:avLst/>
        </a:prstGeom>
        <a:noFill/>
      </xdr:spPr>
    </xdr:pic>
    <xdr:clientData/>
  </xdr:twoCellAnchor>
  <xdr:twoCellAnchor editAs="oneCell">
    <xdr:from>
      <xdr:col>5</xdr:col>
      <xdr:colOff>123825</xdr:colOff>
      <xdr:row>193</xdr:row>
      <xdr:rowOff>228600</xdr:rowOff>
    </xdr:from>
    <xdr:to>
      <xdr:col>5</xdr:col>
      <xdr:colOff>1746324</xdr:colOff>
      <xdr:row>202</xdr:row>
      <xdr:rowOff>42819</xdr:rowOff>
    </xdr:to>
    <xdr:pic>
      <xdr:nvPicPr>
        <xdr:cNvPr id="993" name="Picture 1" descr="Image result for sporlan filter drier"/>
        <xdr:cNvPicPr>
          <a:picLocks noChangeAspect="1" noChangeArrowheads="1"/>
        </xdr:cNvPicPr>
      </xdr:nvPicPr>
      <xdr:blipFill>
        <a:blip r:embed="rId27"/>
        <a:srcRect/>
        <a:stretch>
          <a:fillRect/>
        </a:stretch>
      </xdr:blipFill>
      <xdr:spPr>
        <a:xfrm>
          <a:off x="6648450" y="36060380"/>
          <a:ext cx="1622425" cy="1185545"/>
        </a:xfrm>
        <a:prstGeom prst="rect">
          <a:avLst/>
        </a:prstGeom>
        <a:noFill/>
      </xdr:spPr>
    </xdr:pic>
    <xdr:clientData/>
  </xdr:twoCellAnchor>
  <xdr:oneCellAnchor>
    <xdr:from>
      <xdr:col>1</xdr:col>
      <xdr:colOff>1933575</xdr:colOff>
      <xdr:row>9</xdr:row>
      <xdr:rowOff>9525</xdr:rowOff>
    </xdr:from>
    <xdr:ext cx="0" cy="295275"/>
    <xdr:pic>
      <xdr:nvPicPr>
        <xdr:cNvPr id="1155" name="ctl00_logoimage" descr="Danfoss Logo"/>
        <xdr:cNvPicPr>
          <a:picLocks noChangeAspect="1" noChangeArrowheads="1"/>
        </xdr:cNvPicPr>
      </xdr:nvPicPr>
      <xdr:blipFill>
        <a:blip r:embed="rId1"/>
        <a:srcRect/>
        <a:stretch>
          <a:fillRect/>
        </a:stretch>
      </xdr:blipFill>
      <xdr:spPr>
        <a:xfrm>
          <a:off x="2619375" y="895350"/>
          <a:ext cx="0" cy="295275"/>
        </a:xfrm>
        <a:prstGeom prst="rect">
          <a:avLst/>
        </a:prstGeom>
        <a:noFill/>
        <a:ln w="9525">
          <a:noFill/>
          <a:miter lim="800000"/>
          <a:headEnd/>
          <a:tailEnd/>
        </a:ln>
      </xdr:spPr>
    </xdr:pic>
    <xdr:clientData/>
  </xdr:oneCellAnchor>
  <xdr:oneCellAnchor>
    <xdr:from>
      <xdr:col>1</xdr:col>
      <xdr:colOff>1933575</xdr:colOff>
      <xdr:row>10</xdr:row>
      <xdr:rowOff>9525</xdr:rowOff>
    </xdr:from>
    <xdr:ext cx="0" cy="295275"/>
    <xdr:pic>
      <xdr:nvPicPr>
        <xdr:cNvPr id="1271" name="ctl00_logoimage" descr="Danfoss Logo"/>
        <xdr:cNvPicPr>
          <a:picLocks noChangeAspect="1" noChangeArrowheads="1"/>
        </xdr:cNvPicPr>
      </xdr:nvPicPr>
      <xdr:blipFill>
        <a:blip r:embed="rId1"/>
        <a:srcRect/>
        <a:stretch>
          <a:fillRect/>
        </a:stretch>
      </xdr:blipFill>
      <xdr:spPr>
        <a:xfrm>
          <a:off x="2619375" y="1038225"/>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1272"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13</xdr:row>
      <xdr:rowOff>9525</xdr:rowOff>
    </xdr:from>
    <xdr:ext cx="0" cy="295275"/>
    <xdr:pic>
      <xdr:nvPicPr>
        <xdr:cNvPr id="1273" name="ctl00_logoimage" descr="Danfoss Logo"/>
        <xdr:cNvPicPr>
          <a:picLocks noChangeAspect="1" noChangeArrowheads="1"/>
        </xdr:cNvPicPr>
      </xdr:nvPicPr>
      <xdr:blipFill>
        <a:blip r:embed="rId1"/>
        <a:srcRect/>
        <a:stretch>
          <a:fillRect/>
        </a:stretch>
      </xdr:blipFill>
      <xdr:spPr>
        <a:xfrm>
          <a:off x="2619375" y="1466850"/>
          <a:ext cx="0" cy="295275"/>
        </a:xfrm>
        <a:prstGeom prst="rect">
          <a:avLst/>
        </a:prstGeom>
        <a:noFill/>
        <a:ln w="9525">
          <a:noFill/>
          <a:miter lim="800000"/>
          <a:headEnd/>
          <a:tailEnd/>
        </a:ln>
      </xdr:spPr>
    </xdr:pic>
    <xdr:clientData/>
  </xdr:oneCellAnchor>
  <xdr:oneCellAnchor>
    <xdr:from>
      <xdr:col>1</xdr:col>
      <xdr:colOff>1933575</xdr:colOff>
      <xdr:row>15</xdr:row>
      <xdr:rowOff>9525</xdr:rowOff>
    </xdr:from>
    <xdr:ext cx="0" cy="295275"/>
    <xdr:pic>
      <xdr:nvPicPr>
        <xdr:cNvPr id="1274" name="ctl00_logoimage" descr="Danfoss Logo"/>
        <xdr:cNvPicPr>
          <a:picLocks noChangeAspect="1" noChangeArrowheads="1"/>
        </xdr:cNvPicPr>
      </xdr:nvPicPr>
      <xdr:blipFill>
        <a:blip r:embed="rId1"/>
        <a:srcRect/>
        <a:stretch>
          <a:fillRect/>
        </a:stretch>
      </xdr:blipFill>
      <xdr:spPr>
        <a:xfrm>
          <a:off x="2619375" y="1752600"/>
          <a:ext cx="0" cy="295275"/>
        </a:xfrm>
        <a:prstGeom prst="rect">
          <a:avLst/>
        </a:prstGeom>
        <a:noFill/>
        <a:ln w="9525">
          <a:noFill/>
          <a:miter lim="800000"/>
          <a:headEnd/>
          <a:tailEnd/>
        </a:ln>
      </xdr:spPr>
    </xdr:pic>
    <xdr:clientData/>
  </xdr:oneCellAnchor>
  <xdr:oneCellAnchor>
    <xdr:from>
      <xdr:col>1</xdr:col>
      <xdr:colOff>1933575</xdr:colOff>
      <xdr:row>16</xdr:row>
      <xdr:rowOff>9525</xdr:rowOff>
    </xdr:from>
    <xdr:ext cx="0" cy="295275"/>
    <xdr:pic>
      <xdr:nvPicPr>
        <xdr:cNvPr id="1275" name="ctl00_logoimage" descr="Danfoss Logo"/>
        <xdr:cNvPicPr>
          <a:picLocks noChangeAspect="1" noChangeArrowheads="1"/>
        </xdr:cNvPicPr>
      </xdr:nvPicPr>
      <xdr:blipFill>
        <a:blip r:embed="rId1"/>
        <a:srcRect/>
        <a:stretch>
          <a:fillRect/>
        </a:stretch>
      </xdr:blipFill>
      <xdr:spPr>
        <a:xfrm>
          <a:off x="2619375" y="1895475"/>
          <a:ext cx="0" cy="295275"/>
        </a:xfrm>
        <a:prstGeom prst="rect">
          <a:avLst/>
        </a:prstGeom>
        <a:noFill/>
        <a:ln w="9525">
          <a:noFill/>
          <a:miter lim="800000"/>
          <a:headEnd/>
          <a:tailEnd/>
        </a:ln>
      </xdr:spPr>
    </xdr:pic>
    <xdr:clientData/>
  </xdr:oneCellAnchor>
  <xdr:oneCellAnchor>
    <xdr:from>
      <xdr:col>1</xdr:col>
      <xdr:colOff>1933575</xdr:colOff>
      <xdr:row>17</xdr:row>
      <xdr:rowOff>9525</xdr:rowOff>
    </xdr:from>
    <xdr:ext cx="0" cy="295275"/>
    <xdr:pic>
      <xdr:nvPicPr>
        <xdr:cNvPr id="1276" name="ctl00_logoimage" descr="Danfoss Logo"/>
        <xdr:cNvPicPr>
          <a:picLocks noChangeAspect="1" noChangeArrowheads="1"/>
        </xdr:cNvPicPr>
      </xdr:nvPicPr>
      <xdr:blipFill>
        <a:blip r:embed="rId1"/>
        <a:srcRect/>
        <a:stretch>
          <a:fillRect/>
        </a:stretch>
      </xdr:blipFill>
      <xdr:spPr>
        <a:xfrm>
          <a:off x="2619375" y="2038350"/>
          <a:ext cx="0" cy="295275"/>
        </a:xfrm>
        <a:prstGeom prst="rect">
          <a:avLst/>
        </a:prstGeom>
        <a:noFill/>
        <a:ln w="9525">
          <a:noFill/>
          <a:miter lim="800000"/>
          <a:headEnd/>
          <a:tailEnd/>
        </a:ln>
      </xdr:spPr>
    </xdr:pic>
    <xdr:clientData/>
  </xdr:oneCellAnchor>
  <xdr:oneCellAnchor>
    <xdr:from>
      <xdr:col>1</xdr:col>
      <xdr:colOff>1933575</xdr:colOff>
      <xdr:row>18</xdr:row>
      <xdr:rowOff>9525</xdr:rowOff>
    </xdr:from>
    <xdr:ext cx="0" cy="295275"/>
    <xdr:pic>
      <xdr:nvPicPr>
        <xdr:cNvPr id="1277" name="ctl00_logoimage" descr="Danfoss Logo"/>
        <xdr:cNvPicPr>
          <a:picLocks noChangeAspect="1" noChangeArrowheads="1"/>
        </xdr:cNvPicPr>
      </xdr:nvPicPr>
      <xdr:blipFill>
        <a:blip r:embed="rId1"/>
        <a:srcRect/>
        <a:stretch>
          <a:fillRect/>
        </a:stretch>
      </xdr:blipFill>
      <xdr:spPr>
        <a:xfrm>
          <a:off x="2619375" y="2181225"/>
          <a:ext cx="0" cy="295275"/>
        </a:xfrm>
        <a:prstGeom prst="rect">
          <a:avLst/>
        </a:prstGeom>
        <a:noFill/>
        <a:ln w="9525">
          <a:noFill/>
          <a:miter lim="800000"/>
          <a:headEnd/>
          <a:tailEnd/>
        </a:ln>
      </xdr:spPr>
    </xdr:pic>
    <xdr:clientData/>
  </xdr:oneCellAnchor>
  <xdr:oneCellAnchor>
    <xdr:from>
      <xdr:col>1</xdr:col>
      <xdr:colOff>1933575</xdr:colOff>
      <xdr:row>19</xdr:row>
      <xdr:rowOff>9525</xdr:rowOff>
    </xdr:from>
    <xdr:ext cx="0" cy="295275"/>
    <xdr:pic>
      <xdr:nvPicPr>
        <xdr:cNvPr id="1278" name="ctl00_logoimage" descr="Danfoss Logo"/>
        <xdr:cNvPicPr>
          <a:picLocks noChangeAspect="1" noChangeArrowheads="1"/>
        </xdr:cNvPicPr>
      </xdr:nvPicPr>
      <xdr:blipFill>
        <a:blip r:embed="rId1"/>
        <a:srcRect/>
        <a:stretch>
          <a:fillRect/>
        </a:stretch>
      </xdr:blipFill>
      <xdr:spPr>
        <a:xfrm>
          <a:off x="2619375" y="2324100"/>
          <a:ext cx="0" cy="295275"/>
        </a:xfrm>
        <a:prstGeom prst="rect">
          <a:avLst/>
        </a:prstGeom>
        <a:noFill/>
        <a:ln w="9525">
          <a:noFill/>
          <a:miter lim="800000"/>
          <a:headEnd/>
          <a:tailEnd/>
        </a:ln>
      </xdr:spPr>
    </xdr:pic>
    <xdr:clientData/>
  </xdr:oneCellAnchor>
  <xdr:oneCellAnchor>
    <xdr:from>
      <xdr:col>1</xdr:col>
      <xdr:colOff>1933575</xdr:colOff>
      <xdr:row>20</xdr:row>
      <xdr:rowOff>9525</xdr:rowOff>
    </xdr:from>
    <xdr:ext cx="0" cy="295275"/>
    <xdr:pic>
      <xdr:nvPicPr>
        <xdr:cNvPr id="1279" name="ctl00_logoimage" descr="Danfoss Logo"/>
        <xdr:cNvPicPr>
          <a:picLocks noChangeAspect="1" noChangeArrowheads="1"/>
        </xdr:cNvPicPr>
      </xdr:nvPicPr>
      <xdr:blipFill>
        <a:blip r:embed="rId1"/>
        <a:srcRect/>
        <a:stretch>
          <a:fillRect/>
        </a:stretch>
      </xdr:blipFill>
      <xdr:spPr>
        <a:xfrm>
          <a:off x="2619375" y="2466975"/>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280"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1281"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282"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283"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284"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285"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286"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287"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288"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289"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290"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291"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292"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293"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294"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44</xdr:row>
      <xdr:rowOff>9525</xdr:rowOff>
    </xdr:from>
    <xdr:ext cx="0" cy="295275"/>
    <xdr:pic>
      <xdr:nvPicPr>
        <xdr:cNvPr id="1295" name="ctl00_logoimage" descr="Danfoss Logo"/>
        <xdr:cNvPicPr>
          <a:picLocks noChangeAspect="1" noChangeArrowheads="1"/>
        </xdr:cNvPicPr>
      </xdr:nvPicPr>
      <xdr:blipFill>
        <a:blip r:embed="rId1"/>
        <a:srcRect/>
        <a:stretch>
          <a:fillRect/>
        </a:stretch>
      </xdr:blipFill>
      <xdr:spPr>
        <a:xfrm>
          <a:off x="2619375" y="5895975"/>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296"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297"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298"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299"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49</xdr:row>
      <xdr:rowOff>9525</xdr:rowOff>
    </xdr:from>
    <xdr:ext cx="0" cy="295275"/>
    <xdr:pic>
      <xdr:nvPicPr>
        <xdr:cNvPr id="1300" name="ctl00_logoimage" descr="Danfoss Logo"/>
        <xdr:cNvPicPr>
          <a:picLocks noChangeAspect="1" noChangeArrowheads="1"/>
        </xdr:cNvPicPr>
      </xdr:nvPicPr>
      <xdr:blipFill>
        <a:blip r:embed="rId1"/>
        <a:srcRect/>
        <a:stretch>
          <a:fillRect/>
        </a:stretch>
      </xdr:blipFill>
      <xdr:spPr>
        <a:xfrm>
          <a:off x="2619375" y="6610350"/>
          <a:ext cx="0" cy="295275"/>
        </a:xfrm>
        <a:prstGeom prst="rect">
          <a:avLst/>
        </a:prstGeom>
        <a:noFill/>
        <a:ln w="9525">
          <a:noFill/>
          <a:miter lim="800000"/>
          <a:headEnd/>
          <a:tailEnd/>
        </a:ln>
      </xdr:spPr>
    </xdr:pic>
    <xdr:clientData/>
  </xdr:oneCellAnchor>
  <xdr:oneCellAnchor>
    <xdr:from>
      <xdr:col>1</xdr:col>
      <xdr:colOff>1933575</xdr:colOff>
      <xdr:row>50</xdr:row>
      <xdr:rowOff>9525</xdr:rowOff>
    </xdr:from>
    <xdr:ext cx="0" cy="295275"/>
    <xdr:pic>
      <xdr:nvPicPr>
        <xdr:cNvPr id="1301" name="ctl00_logoimage" descr="Danfoss Logo"/>
        <xdr:cNvPicPr>
          <a:picLocks noChangeAspect="1" noChangeArrowheads="1"/>
        </xdr:cNvPicPr>
      </xdr:nvPicPr>
      <xdr:blipFill>
        <a:blip r:embed="rId1"/>
        <a:srcRect/>
        <a:stretch>
          <a:fillRect/>
        </a:stretch>
      </xdr:blipFill>
      <xdr:spPr>
        <a:xfrm>
          <a:off x="2619375" y="6753225"/>
          <a:ext cx="0" cy="295275"/>
        </a:xfrm>
        <a:prstGeom prst="rect">
          <a:avLst/>
        </a:prstGeom>
        <a:noFill/>
        <a:ln w="9525">
          <a:noFill/>
          <a:miter lim="800000"/>
          <a:headEnd/>
          <a:tailEnd/>
        </a:ln>
      </xdr:spPr>
    </xdr:pic>
    <xdr:clientData/>
  </xdr:oneCellAnchor>
  <xdr:oneCellAnchor>
    <xdr:from>
      <xdr:col>1</xdr:col>
      <xdr:colOff>1933575</xdr:colOff>
      <xdr:row>51</xdr:row>
      <xdr:rowOff>9525</xdr:rowOff>
    </xdr:from>
    <xdr:ext cx="0" cy="295275"/>
    <xdr:pic>
      <xdr:nvPicPr>
        <xdr:cNvPr id="1302" name="ctl00_logoimage" descr="Danfoss Logo"/>
        <xdr:cNvPicPr>
          <a:picLocks noChangeAspect="1" noChangeArrowheads="1"/>
        </xdr:cNvPicPr>
      </xdr:nvPicPr>
      <xdr:blipFill>
        <a:blip r:embed="rId1"/>
        <a:srcRect/>
        <a:stretch>
          <a:fillRect/>
        </a:stretch>
      </xdr:blipFill>
      <xdr:spPr>
        <a:xfrm>
          <a:off x="2619375" y="6896100"/>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1303"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54</xdr:row>
      <xdr:rowOff>0</xdr:rowOff>
    </xdr:from>
    <xdr:ext cx="0" cy="295275"/>
    <xdr:pic>
      <xdr:nvPicPr>
        <xdr:cNvPr id="1304" name="ctl00_logoimage" descr="Danfoss Logo"/>
        <xdr:cNvPicPr>
          <a:picLocks noChangeAspect="1" noChangeArrowheads="1"/>
        </xdr:cNvPicPr>
      </xdr:nvPicPr>
      <xdr:blipFill>
        <a:blip r:embed="rId1"/>
        <a:srcRect/>
        <a:stretch>
          <a:fillRect/>
        </a:stretch>
      </xdr:blipFill>
      <xdr:spPr>
        <a:xfrm>
          <a:off x="2619375" y="7315200"/>
          <a:ext cx="0" cy="295275"/>
        </a:xfrm>
        <a:prstGeom prst="rect">
          <a:avLst/>
        </a:prstGeom>
        <a:noFill/>
        <a:ln w="9525">
          <a:noFill/>
          <a:miter lim="800000"/>
          <a:headEnd/>
          <a:tailEnd/>
        </a:ln>
      </xdr:spPr>
    </xdr:pic>
    <xdr:clientData/>
  </xdr:oneCellAnchor>
  <xdr:oneCellAnchor>
    <xdr:from>
      <xdr:col>1</xdr:col>
      <xdr:colOff>1933575</xdr:colOff>
      <xdr:row>54</xdr:row>
      <xdr:rowOff>9525</xdr:rowOff>
    </xdr:from>
    <xdr:ext cx="0" cy="295275"/>
    <xdr:pic>
      <xdr:nvPicPr>
        <xdr:cNvPr id="1305" name="ctl00_logoimage" descr="Danfoss Logo"/>
        <xdr:cNvPicPr>
          <a:picLocks noChangeAspect="1" noChangeArrowheads="1"/>
        </xdr:cNvPicPr>
      </xdr:nvPicPr>
      <xdr:blipFill>
        <a:blip r:embed="rId1"/>
        <a:srcRect/>
        <a:stretch>
          <a:fillRect/>
        </a:stretch>
      </xdr:blipFill>
      <xdr:spPr>
        <a:xfrm>
          <a:off x="2619375" y="7324725"/>
          <a:ext cx="0" cy="295275"/>
        </a:xfrm>
        <a:prstGeom prst="rect">
          <a:avLst/>
        </a:prstGeom>
        <a:noFill/>
        <a:ln w="9525">
          <a:noFill/>
          <a:miter lim="800000"/>
          <a:headEnd/>
          <a:tailEnd/>
        </a:ln>
      </xdr:spPr>
    </xdr:pic>
    <xdr:clientData/>
  </xdr:oneCellAnchor>
  <xdr:oneCellAnchor>
    <xdr:from>
      <xdr:col>1</xdr:col>
      <xdr:colOff>1933575</xdr:colOff>
      <xdr:row>55</xdr:row>
      <xdr:rowOff>9525</xdr:rowOff>
    </xdr:from>
    <xdr:ext cx="0" cy="295275"/>
    <xdr:pic>
      <xdr:nvPicPr>
        <xdr:cNvPr id="1306" name="ctl00_logoimage" descr="Danfoss Logo"/>
        <xdr:cNvPicPr>
          <a:picLocks noChangeAspect="1" noChangeArrowheads="1"/>
        </xdr:cNvPicPr>
      </xdr:nvPicPr>
      <xdr:blipFill>
        <a:blip r:embed="rId1"/>
        <a:srcRect/>
        <a:stretch>
          <a:fillRect/>
        </a:stretch>
      </xdr:blipFill>
      <xdr:spPr>
        <a:xfrm>
          <a:off x="2619375" y="7467600"/>
          <a:ext cx="0" cy="295275"/>
        </a:xfrm>
        <a:prstGeom prst="rect">
          <a:avLst/>
        </a:prstGeom>
        <a:noFill/>
        <a:ln w="9525">
          <a:noFill/>
          <a:miter lim="800000"/>
          <a:headEnd/>
          <a:tailEnd/>
        </a:ln>
      </xdr:spPr>
    </xdr:pic>
    <xdr:clientData/>
  </xdr:oneCellAnchor>
  <xdr:oneCellAnchor>
    <xdr:from>
      <xdr:col>1</xdr:col>
      <xdr:colOff>1933575</xdr:colOff>
      <xdr:row>56</xdr:row>
      <xdr:rowOff>9525</xdr:rowOff>
    </xdr:from>
    <xdr:ext cx="0" cy="295275"/>
    <xdr:pic>
      <xdr:nvPicPr>
        <xdr:cNvPr id="1307" name="ctl00_logoimage" descr="Danfoss Logo"/>
        <xdr:cNvPicPr>
          <a:picLocks noChangeAspect="1" noChangeArrowheads="1"/>
        </xdr:cNvPicPr>
      </xdr:nvPicPr>
      <xdr:blipFill>
        <a:blip r:embed="rId1"/>
        <a:srcRect/>
        <a:stretch>
          <a:fillRect/>
        </a:stretch>
      </xdr:blipFill>
      <xdr:spPr>
        <a:xfrm>
          <a:off x="2619375" y="7610475"/>
          <a:ext cx="0" cy="295275"/>
        </a:xfrm>
        <a:prstGeom prst="rect">
          <a:avLst/>
        </a:prstGeom>
        <a:noFill/>
        <a:ln w="9525">
          <a:noFill/>
          <a:miter lim="800000"/>
          <a:headEnd/>
          <a:tailEnd/>
        </a:ln>
      </xdr:spPr>
    </xdr:pic>
    <xdr:clientData/>
  </xdr:oneCellAnchor>
  <xdr:oneCellAnchor>
    <xdr:from>
      <xdr:col>1</xdr:col>
      <xdr:colOff>1933575</xdr:colOff>
      <xdr:row>57</xdr:row>
      <xdr:rowOff>9525</xdr:rowOff>
    </xdr:from>
    <xdr:ext cx="0" cy="295275"/>
    <xdr:pic>
      <xdr:nvPicPr>
        <xdr:cNvPr id="1308" name="ctl00_logoimage" descr="Danfoss Logo"/>
        <xdr:cNvPicPr>
          <a:picLocks noChangeAspect="1" noChangeArrowheads="1"/>
        </xdr:cNvPicPr>
      </xdr:nvPicPr>
      <xdr:blipFill>
        <a:blip r:embed="rId1"/>
        <a:srcRect/>
        <a:stretch>
          <a:fillRect/>
        </a:stretch>
      </xdr:blipFill>
      <xdr:spPr>
        <a:xfrm>
          <a:off x="2619375" y="775335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30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310"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311"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31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313"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314"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5"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6"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7"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8"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9"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20"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1321"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1322"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3"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4"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5"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6"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1327"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1328"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1329"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1330"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1331"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1332"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1333"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1334"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1335"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1336"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1337"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1338"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1339"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1340"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1341"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1342"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1343"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1344"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1345"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1346"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1347"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1348"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1349"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1350"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351"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1352"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1353"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354"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1355"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135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1357"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1358"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1380"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1381"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1382"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1383"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138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1385"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386"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1387"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8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8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1394"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1395"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1396"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8"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9"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1400"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1401"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1402"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1406"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1407"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1408"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1409"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1410"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1411"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1412"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141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1414"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141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1416"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1417"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1418"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1419"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1420"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1421"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142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142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42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1425"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1426"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1427"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1428"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1429"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1430"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1431"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1432"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1433"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1434"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1435"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1436"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1437"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1438"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1439"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1"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44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1444"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1445"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1446"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4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4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4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5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56"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1457"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145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1459"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1460"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1461"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146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1463"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0"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1"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2"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1473"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1474"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1475"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6"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7"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8"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9"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1480"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181</xdr:row>
      <xdr:rowOff>0</xdr:rowOff>
    </xdr:from>
    <xdr:ext cx="0" cy="295275"/>
    <xdr:pic>
      <xdr:nvPicPr>
        <xdr:cNvPr id="1481" name="ctl00_logoimage" descr="Danfoss Logo"/>
        <xdr:cNvPicPr>
          <a:picLocks noChangeAspect="1" noChangeArrowheads="1"/>
        </xdr:cNvPicPr>
      </xdr:nvPicPr>
      <xdr:blipFill>
        <a:blip r:embed="rId1"/>
        <a:srcRect/>
        <a:stretch>
          <a:fillRect/>
        </a:stretch>
      </xdr:blipFill>
      <xdr:spPr>
        <a:xfrm>
          <a:off x="2619375" y="33450530"/>
          <a:ext cx="0" cy="295275"/>
        </a:xfrm>
        <a:prstGeom prst="rect">
          <a:avLst/>
        </a:prstGeom>
        <a:noFill/>
        <a:ln w="9525">
          <a:noFill/>
          <a:miter lim="800000"/>
          <a:headEnd/>
          <a:tailEnd/>
        </a:ln>
      </xdr:spPr>
    </xdr:pic>
    <xdr:clientData/>
  </xdr:oneCellAnchor>
  <xdr:oneCellAnchor>
    <xdr:from>
      <xdr:col>1</xdr:col>
      <xdr:colOff>1933575</xdr:colOff>
      <xdr:row>181</xdr:row>
      <xdr:rowOff>0</xdr:rowOff>
    </xdr:from>
    <xdr:ext cx="0" cy="295275"/>
    <xdr:pic>
      <xdr:nvPicPr>
        <xdr:cNvPr id="1482" name="ctl00_logoimage" descr="Danfoss Logo"/>
        <xdr:cNvPicPr>
          <a:picLocks noChangeAspect="1" noChangeArrowheads="1"/>
        </xdr:cNvPicPr>
      </xdr:nvPicPr>
      <xdr:blipFill>
        <a:blip r:embed="rId1"/>
        <a:srcRect/>
        <a:stretch>
          <a:fillRect/>
        </a:stretch>
      </xdr:blipFill>
      <xdr:spPr>
        <a:xfrm>
          <a:off x="2619375" y="33450530"/>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1483"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1484"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1495"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1496"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1497"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1498"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499"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500"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501"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1502"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150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504"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505"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1506"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1507"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1508"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0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10"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1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1512"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1513"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0"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3"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0</xdr:rowOff>
    </xdr:from>
    <xdr:ext cx="0" cy="295275"/>
    <xdr:pic>
      <xdr:nvPicPr>
        <xdr:cNvPr id="1526" name="ctl00_logoimage" descr="Danfoss Logo"/>
        <xdr:cNvPicPr>
          <a:picLocks noChangeAspect="1" noChangeArrowheads="1"/>
        </xdr:cNvPicPr>
      </xdr:nvPicPr>
      <xdr:blipFill>
        <a:blip r:embed="rId1"/>
        <a:srcRect/>
        <a:stretch>
          <a:fillRect/>
        </a:stretch>
      </xdr:blipFill>
      <xdr:spPr>
        <a:xfrm>
          <a:off x="2619375" y="3606038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1527"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0</xdr:rowOff>
    </xdr:from>
    <xdr:ext cx="0" cy="295275"/>
    <xdr:pic>
      <xdr:nvPicPr>
        <xdr:cNvPr id="1528" name="ctl00_logoimage" descr="Danfoss Logo"/>
        <xdr:cNvPicPr>
          <a:picLocks noChangeAspect="1" noChangeArrowheads="1"/>
        </xdr:cNvPicPr>
      </xdr:nvPicPr>
      <xdr:blipFill>
        <a:blip r:embed="rId1"/>
        <a:srcRect/>
        <a:stretch>
          <a:fillRect/>
        </a:stretch>
      </xdr:blipFill>
      <xdr:spPr>
        <a:xfrm>
          <a:off x="2619375" y="3620325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1529"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0</xdr:rowOff>
    </xdr:from>
    <xdr:ext cx="0" cy="295275"/>
    <xdr:pic>
      <xdr:nvPicPr>
        <xdr:cNvPr id="1530" name="ctl00_logoimage" descr="Danfoss Logo"/>
        <xdr:cNvPicPr>
          <a:picLocks noChangeAspect="1" noChangeArrowheads="1"/>
        </xdr:cNvPicPr>
      </xdr:nvPicPr>
      <xdr:blipFill>
        <a:blip r:embed="rId1"/>
        <a:srcRect/>
        <a:stretch>
          <a:fillRect/>
        </a:stretch>
      </xdr:blipFill>
      <xdr:spPr>
        <a:xfrm>
          <a:off x="2619375" y="3634613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1531"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0</xdr:rowOff>
    </xdr:from>
    <xdr:ext cx="0" cy="295275"/>
    <xdr:pic>
      <xdr:nvPicPr>
        <xdr:cNvPr id="1532" name="ctl00_logoimage" descr="Danfoss Logo"/>
        <xdr:cNvPicPr>
          <a:picLocks noChangeAspect="1" noChangeArrowheads="1"/>
        </xdr:cNvPicPr>
      </xdr:nvPicPr>
      <xdr:blipFill>
        <a:blip r:embed="rId1"/>
        <a:srcRect/>
        <a:stretch>
          <a:fillRect/>
        </a:stretch>
      </xdr:blipFill>
      <xdr:spPr>
        <a:xfrm>
          <a:off x="2619375" y="3648900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1533"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1534"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1535"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1536"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1537"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1538"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1539"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1540"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1541"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4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5"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6"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4"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5"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5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57"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1558"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1559"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1560"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1561"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1562"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1563"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211</xdr:row>
      <xdr:rowOff>0</xdr:rowOff>
    </xdr:from>
    <xdr:ext cx="0" cy="295275"/>
    <xdr:pic>
      <xdr:nvPicPr>
        <xdr:cNvPr id="1564" name="ctl00_logoimage" descr="Danfoss Logo"/>
        <xdr:cNvPicPr>
          <a:picLocks noChangeAspect="1" noChangeArrowheads="1"/>
        </xdr:cNvPicPr>
      </xdr:nvPicPr>
      <xdr:blipFill>
        <a:blip r:embed="rId1"/>
        <a:srcRect/>
        <a:stretch>
          <a:fillRect/>
        </a:stretch>
      </xdr:blipFill>
      <xdr:spPr>
        <a:xfrm>
          <a:off x="2619375" y="38679755"/>
          <a:ext cx="0" cy="295275"/>
        </a:xfrm>
        <a:prstGeom prst="rect">
          <a:avLst/>
        </a:prstGeom>
        <a:noFill/>
        <a:ln w="9525">
          <a:noFill/>
          <a:miter lim="800000"/>
          <a:headEnd/>
          <a:tailEnd/>
        </a:ln>
      </xdr:spPr>
    </xdr:pic>
    <xdr:clientData/>
  </xdr:oneCellAnchor>
  <xdr:oneCellAnchor>
    <xdr:from>
      <xdr:col>1</xdr:col>
      <xdr:colOff>1933575</xdr:colOff>
      <xdr:row>211</xdr:row>
      <xdr:rowOff>0</xdr:rowOff>
    </xdr:from>
    <xdr:ext cx="0" cy="295275"/>
    <xdr:pic>
      <xdr:nvPicPr>
        <xdr:cNvPr id="1565" name="ctl00_logoimage" descr="Danfoss Logo"/>
        <xdr:cNvPicPr>
          <a:picLocks noChangeAspect="1" noChangeArrowheads="1"/>
        </xdr:cNvPicPr>
      </xdr:nvPicPr>
      <xdr:blipFill>
        <a:blip r:embed="rId1"/>
        <a:srcRect/>
        <a:stretch>
          <a:fillRect/>
        </a:stretch>
      </xdr:blipFill>
      <xdr:spPr>
        <a:xfrm>
          <a:off x="2619375" y="38679755"/>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1566"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1567"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1568"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1569"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1570"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1571"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1572"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1573"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4"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5"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6"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1577"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1578"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221</xdr:row>
      <xdr:rowOff>0</xdr:rowOff>
    </xdr:from>
    <xdr:ext cx="0" cy="295275"/>
    <xdr:pic>
      <xdr:nvPicPr>
        <xdr:cNvPr id="1579" name="ctl00_logoimage" descr="Danfoss Logo"/>
        <xdr:cNvPicPr>
          <a:picLocks noChangeAspect="1" noChangeArrowheads="1"/>
        </xdr:cNvPicPr>
      </xdr:nvPicPr>
      <xdr:blipFill>
        <a:blip r:embed="rId1"/>
        <a:srcRect/>
        <a:stretch>
          <a:fillRect/>
        </a:stretch>
      </xdr:blipFill>
      <xdr:spPr>
        <a:xfrm>
          <a:off x="2619375" y="40108505"/>
          <a:ext cx="0" cy="295275"/>
        </a:xfrm>
        <a:prstGeom prst="rect">
          <a:avLst/>
        </a:prstGeom>
        <a:noFill/>
        <a:ln w="9525">
          <a:noFill/>
          <a:miter lim="800000"/>
          <a:headEnd/>
          <a:tailEnd/>
        </a:ln>
      </xdr:spPr>
    </xdr:pic>
    <xdr:clientData/>
  </xdr:oneCellAnchor>
  <xdr:oneCellAnchor>
    <xdr:from>
      <xdr:col>1</xdr:col>
      <xdr:colOff>1933575</xdr:colOff>
      <xdr:row>221</xdr:row>
      <xdr:rowOff>0</xdr:rowOff>
    </xdr:from>
    <xdr:ext cx="0" cy="295275"/>
    <xdr:pic>
      <xdr:nvPicPr>
        <xdr:cNvPr id="1580" name="ctl00_logoimage" descr="Danfoss Logo"/>
        <xdr:cNvPicPr>
          <a:picLocks noChangeAspect="1" noChangeArrowheads="1"/>
        </xdr:cNvPicPr>
      </xdr:nvPicPr>
      <xdr:blipFill>
        <a:blip r:embed="rId1"/>
        <a:srcRect/>
        <a:stretch>
          <a:fillRect/>
        </a:stretch>
      </xdr:blipFill>
      <xdr:spPr>
        <a:xfrm>
          <a:off x="2619375" y="40108505"/>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1581"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1582"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1583"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1584"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585"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1650"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1651"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1652"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1653"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254</xdr:row>
      <xdr:rowOff>0</xdr:rowOff>
    </xdr:from>
    <xdr:ext cx="0" cy="295275"/>
    <xdr:pic>
      <xdr:nvPicPr>
        <xdr:cNvPr id="1654" name="ctl00_logoimage" descr="Danfoss Logo"/>
        <xdr:cNvPicPr>
          <a:picLocks noChangeAspect="1" noChangeArrowheads="1"/>
        </xdr:cNvPicPr>
      </xdr:nvPicPr>
      <xdr:blipFill>
        <a:blip r:embed="rId1"/>
        <a:srcRect/>
        <a:stretch>
          <a:fillRect/>
        </a:stretch>
      </xdr:blipFill>
      <xdr:spPr>
        <a:xfrm>
          <a:off x="2619375" y="45528230"/>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1655"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1674"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1675"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1676"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1677"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7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7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704"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705"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70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70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708"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70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710"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711"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712"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713"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1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15"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716"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717"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1718"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1719"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1720"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1721"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722"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723"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1724"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1725"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2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2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82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82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28"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29"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0"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1"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4"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3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3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1738"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1739"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twoCellAnchor editAs="oneCell">
    <xdr:from>
      <xdr:col>5</xdr:col>
      <xdr:colOff>143510</xdr:colOff>
      <xdr:row>85</xdr:row>
      <xdr:rowOff>5080</xdr:rowOff>
    </xdr:from>
    <xdr:to>
      <xdr:col>5</xdr:col>
      <xdr:colOff>1838345</xdr:colOff>
      <xdr:row>90</xdr:row>
      <xdr:rowOff>43625</xdr:rowOff>
    </xdr:to>
    <xdr:pic>
      <xdr:nvPicPr>
        <xdr:cNvPr id="3" name="Picture 2"/>
        <xdr:cNvPicPr>
          <a:picLocks noChangeAspect="1"/>
        </xdr:cNvPicPr>
      </xdr:nvPicPr>
      <xdr:blipFill>
        <a:blip r:embed="rId28"/>
        <a:stretch>
          <a:fillRect/>
        </a:stretch>
      </xdr:blipFill>
      <xdr:spPr>
        <a:xfrm>
          <a:off x="6668135" y="12785090"/>
          <a:ext cx="1694815" cy="752475"/>
        </a:xfrm>
        <a:prstGeom prst="rect">
          <a:avLst/>
        </a:prstGeom>
      </xdr:spPr>
    </xdr:pic>
    <xdr:clientData/>
  </xdr:twoCellAnchor>
  <xdr:twoCellAnchor editAs="oneCell">
    <xdr:from>
      <xdr:col>5</xdr:col>
      <xdr:colOff>182216</xdr:colOff>
      <xdr:row>114</xdr:row>
      <xdr:rowOff>115128</xdr:rowOff>
    </xdr:from>
    <xdr:to>
      <xdr:col>5</xdr:col>
      <xdr:colOff>1598593</xdr:colOff>
      <xdr:row>117</xdr:row>
      <xdr:rowOff>91109</xdr:rowOff>
    </xdr:to>
    <xdr:pic>
      <xdr:nvPicPr>
        <xdr:cNvPr id="16" name="Picture 15"/>
        <xdr:cNvPicPr>
          <a:picLocks noChangeAspect="1"/>
        </xdr:cNvPicPr>
      </xdr:nvPicPr>
      <xdr:blipFill>
        <a:blip r:embed="rId29"/>
        <a:stretch>
          <a:fillRect/>
        </a:stretch>
      </xdr:blipFill>
      <xdr:spPr>
        <a:xfrm>
          <a:off x="6706235" y="18531205"/>
          <a:ext cx="1416685" cy="404495"/>
        </a:xfrm>
        <a:prstGeom prst="rect">
          <a:avLst/>
        </a:prstGeom>
      </xdr:spPr>
    </xdr:pic>
    <xdr:clientData/>
  </xdr:twoCellAnchor>
  <xdr:twoCellAnchor editAs="oneCell">
    <xdr:from>
      <xdr:col>5</xdr:col>
      <xdr:colOff>332740</xdr:colOff>
      <xdr:row>121</xdr:row>
      <xdr:rowOff>85090</xdr:rowOff>
    </xdr:from>
    <xdr:to>
      <xdr:col>5</xdr:col>
      <xdr:colOff>1503045</xdr:colOff>
      <xdr:row>125</xdr:row>
      <xdr:rowOff>127000</xdr:rowOff>
    </xdr:to>
    <xdr:pic>
      <xdr:nvPicPr>
        <xdr:cNvPr id="20" name="Picture 19"/>
        <xdr:cNvPicPr>
          <a:picLocks noChangeAspect="1"/>
        </xdr:cNvPicPr>
      </xdr:nvPicPr>
      <xdr:blipFill>
        <a:blip r:embed="rId30"/>
        <a:stretch>
          <a:fillRect/>
        </a:stretch>
      </xdr:blipFill>
      <xdr:spPr>
        <a:xfrm>
          <a:off x="6857365" y="19930110"/>
          <a:ext cx="1170305" cy="613410"/>
        </a:xfrm>
        <a:prstGeom prst="rect">
          <a:avLst/>
        </a:prstGeom>
      </xdr:spPr>
    </xdr:pic>
    <xdr:clientData/>
  </xdr:twoCellAnchor>
  <xdr:oneCellAnchor>
    <xdr:from>
      <xdr:col>1</xdr:col>
      <xdr:colOff>1933575</xdr:colOff>
      <xdr:row>122</xdr:row>
      <xdr:rowOff>9525</xdr:rowOff>
    </xdr:from>
    <xdr:ext cx="0" cy="295275"/>
    <xdr:pic>
      <xdr:nvPicPr>
        <xdr:cNvPr id="1740"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1"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2"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3"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4"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5"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6"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7"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8"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9"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50"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51"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2"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3"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5"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6"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7"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8"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9"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0"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1"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2"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3"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4"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5"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6"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7"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8"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9"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70"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71"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798"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799"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800"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1"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2"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3"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4"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5"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7"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0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0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1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11"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12"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2"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3"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4"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6"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7"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8"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9"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780"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1"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782"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3"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4"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5"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6"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7"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twoCellAnchor editAs="oneCell">
    <xdr:from>
      <xdr:col>5</xdr:col>
      <xdr:colOff>281609</xdr:colOff>
      <xdr:row>107</xdr:row>
      <xdr:rowOff>33130</xdr:rowOff>
    </xdr:from>
    <xdr:to>
      <xdr:col>5</xdr:col>
      <xdr:colOff>1459840</xdr:colOff>
      <xdr:row>110</xdr:row>
      <xdr:rowOff>134969</xdr:rowOff>
    </xdr:to>
    <xdr:pic>
      <xdr:nvPicPr>
        <xdr:cNvPr id="1790" name="Picture 1789" descr="Image result for mw pressure control"/>
        <xdr:cNvPicPr>
          <a:picLocks noChangeAspect="1" noChangeArrowheads="1"/>
        </xdr:cNvPicPr>
      </xdr:nvPicPr>
      <xdr:blipFill>
        <a:blip r:embed="rId31">
          <a:extLst>
            <a:ext uri="{28A0092B-C50C-407E-A947-70E740481C1C}">
              <a14:useLocalDpi xmlns:a14="http://schemas.microsoft.com/office/drawing/2010/main" val="0"/>
            </a:ext>
          </a:extLst>
        </a:blip>
        <a:srcRect t="10310" b="9278"/>
        <a:stretch>
          <a:fillRect/>
        </a:stretch>
      </xdr:blipFill>
      <xdr:spPr>
        <a:xfrm>
          <a:off x="6805930" y="17449165"/>
          <a:ext cx="1177925" cy="53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1933575</xdr:colOff>
      <xdr:row>189</xdr:row>
      <xdr:rowOff>0</xdr:rowOff>
    </xdr:from>
    <xdr:ext cx="0" cy="295275"/>
    <xdr:pic>
      <xdr:nvPicPr>
        <xdr:cNvPr id="1791"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2"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3"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4"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5"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7"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81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1914"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1915"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1916"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1917"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1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1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20"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21"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89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1922"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92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1924"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8"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929"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930"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31"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32"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24</xdr:row>
      <xdr:rowOff>9525</xdr:rowOff>
    </xdr:from>
    <xdr:ext cx="0" cy="295275"/>
    <xdr:pic>
      <xdr:nvPicPr>
        <xdr:cNvPr id="1933" name="ctl00_logoimage" descr="Danfoss Logo"/>
        <xdr:cNvPicPr>
          <a:picLocks noChangeAspect="1" noChangeArrowheads="1"/>
        </xdr:cNvPicPr>
      </xdr:nvPicPr>
      <xdr:blipFill>
        <a:blip r:embed="rId1"/>
        <a:srcRect/>
        <a:stretch>
          <a:fillRect/>
        </a:stretch>
      </xdr:blipFill>
      <xdr:spPr>
        <a:xfrm>
          <a:off x="2619375" y="3038475"/>
          <a:ext cx="0" cy="295275"/>
        </a:xfrm>
        <a:prstGeom prst="rect">
          <a:avLst/>
        </a:prstGeom>
        <a:noFill/>
        <a:ln w="9525">
          <a:noFill/>
          <a:miter lim="800000"/>
          <a:headEnd/>
          <a:tailEnd/>
        </a:ln>
      </xdr:spPr>
    </xdr:pic>
    <xdr:clientData/>
  </xdr:oneCellAnchor>
  <xdr:oneCellAnchor>
    <xdr:from>
      <xdr:col>1</xdr:col>
      <xdr:colOff>1933575</xdr:colOff>
      <xdr:row>24</xdr:row>
      <xdr:rowOff>9525</xdr:rowOff>
    </xdr:from>
    <xdr:ext cx="0" cy="295275"/>
    <xdr:pic>
      <xdr:nvPicPr>
        <xdr:cNvPr id="1934" name="ctl00_logoimage" descr="Danfoss Logo"/>
        <xdr:cNvPicPr>
          <a:picLocks noChangeAspect="1" noChangeArrowheads="1"/>
        </xdr:cNvPicPr>
      </xdr:nvPicPr>
      <xdr:blipFill>
        <a:blip r:embed="rId1"/>
        <a:srcRect/>
        <a:stretch>
          <a:fillRect/>
        </a:stretch>
      </xdr:blipFill>
      <xdr:spPr>
        <a:xfrm>
          <a:off x="2619375" y="3038475"/>
          <a:ext cx="0" cy="295275"/>
        </a:xfrm>
        <a:prstGeom prst="rect">
          <a:avLst/>
        </a:prstGeom>
        <a:noFill/>
        <a:ln w="9525">
          <a:noFill/>
          <a:miter lim="800000"/>
          <a:headEnd/>
          <a:tailEnd/>
        </a:ln>
      </xdr:spPr>
    </xdr:pic>
    <xdr:clientData/>
  </xdr:oneCellAnchor>
  <xdr:oneCellAnchor>
    <xdr:from>
      <xdr:col>1</xdr:col>
      <xdr:colOff>1933575</xdr:colOff>
      <xdr:row>25</xdr:row>
      <xdr:rowOff>9525</xdr:rowOff>
    </xdr:from>
    <xdr:ext cx="0" cy="295275"/>
    <xdr:pic>
      <xdr:nvPicPr>
        <xdr:cNvPr id="1935" name="ctl00_logoimage" descr="Danfoss Logo"/>
        <xdr:cNvPicPr>
          <a:picLocks noChangeAspect="1" noChangeArrowheads="1"/>
        </xdr:cNvPicPr>
      </xdr:nvPicPr>
      <xdr:blipFill>
        <a:blip r:embed="rId1"/>
        <a:srcRect/>
        <a:stretch>
          <a:fillRect/>
        </a:stretch>
      </xdr:blipFill>
      <xdr:spPr>
        <a:xfrm>
          <a:off x="2619375" y="3181350"/>
          <a:ext cx="0" cy="295275"/>
        </a:xfrm>
        <a:prstGeom prst="rect">
          <a:avLst/>
        </a:prstGeom>
        <a:noFill/>
        <a:ln w="9525">
          <a:noFill/>
          <a:miter lim="800000"/>
          <a:headEnd/>
          <a:tailEnd/>
        </a:ln>
      </xdr:spPr>
    </xdr:pic>
    <xdr:clientData/>
  </xdr:oneCellAnchor>
  <xdr:oneCellAnchor>
    <xdr:from>
      <xdr:col>1</xdr:col>
      <xdr:colOff>1933575</xdr:colOff>
      <xdr:row>25</xdr:row>
      <xdr:rowOff>9525</xdr:rowOff>
    </xdr:from>
    <xdr:ext cx="0" cy="295275"/>
    <xdr:pic>
      <xdr:nvPicPr>
        <xdr:cNvPr id="1936" name="ctl00_logoimage" descr="Danfoss Logo"/>
        <xdr:cNvPicPr>
          <a:picLocks noChangeAspect="1" noChangeArrowheads="1"/>
        </xdr:cNvPicPr>
      </xdr:nvPicPr>
      <xdr:blipFill>
        <a:blip r:embed="rId1"/>
        <a:srcRect/>
        <a:stretch>
          <a:fillRect/>
        </a:stretch>
      </xdr:blipFill>
      <xdr:spPr>
        <a:xfrm>
          <a:off x="2619375" y="3181350"/>
          <a:ext cx="0" cy="295275"/>
        </a:xfrm>
        <a:prstGeom prst="rect">
          <a:avLst/>
        </a:prstGeom>
        <a:noFill/>
        <a:ln w="9525">
          <a:noFill/>
          <a:miter lim="800000"/>
          <a:headEnd/>
          <a:tailEnd/>
        </a:ln>
      </xdr:spPr>
    </xdr:pic>
    <xdr:clientData/>
  </xdr:oneCellAnchor>
  <xdr:oneCellAnchor>
    <xdr:from>
      <xdr:col>1</xdr:col>
      <xdr:colOff>1933575</xdr:colOff>
      <xdr:row>26</xdr:row>
      <xdr:rowOff>9525</xdr:rowOff>
    </xdr:from>
    <xdr:ext cx="0" cy="295275"/>
    <xdr:pic>
      <xdr:nvPicPr>
        <xdr:cNvPr id="1937" name="ctl00_logoimage" descr="Danfoss Logo"/>
        <xdr:cNvPicPr>
          <a:picLocks noChangeAspect="1" noChangeArrowheads="1"/>
        </xdr:cNvPicPr>
      </xdr:nvPicPr>
      <xdr:blipFill>
        <a:blip r:embed="rId1"/>
        <a:srcRect/>
        <a:stretch>
          <a:fillRect/>
        </a:stretch>
      </xdr:blipFill>
      <xdr:spPr>
        <a:xfrm>
          <a:off x="2619375" y="3324225"/>
          <a:ext cx="0" cy="295275"/>
        </a:xfrm>
        <a:prstGeom prst="rect">
          <a:avLst/>
        </a:prstGeom>
        <a:noFill/>
        <a:ln w="9525">
          <a:noFill/>
          <a:miter lim="800000"/>
          <a:headEnd/>
          <a:tailEnd/>
        </a:ln>
      </xdr:spPr>
    </xdr:pic>
    <xdr:clientData/>
  </xdr:oneCellAnchor>
  <xdr:oneCellAnchor>
    <xdr:from>
      <xdr:col>1</xdr:col>
      <xdr:colOff>1933575</xdr:colOff>
      <xdr:row>26</xdr:row>
      <xdr:rowOff>9525</xdr:rowOff>
    </xdr:from>
    <xdr:ext cx="0" cy="295275"/>
    <xdr:pic>
      <xdr:nvPicPr>
        <xdr:cNvPr id="1938" name="ctl00_logoimage" descr="Danfoss Logo"/>
        <xdr:cNvPicPr>
          <a:picLocks noChangeAspect="1" noChangeArrowheads="1"/>
        </xdr:cNvPicPr>
      </xdr:nvPicPr>
      <xdr:blipFill>
        <a:blip r:embed="rId1"/>
        <a:srcRect/>
        <a:stretch>
          <a:fillRect/>
        </a:stretch>
      </xdr:blipFill>
      <xdr:spPr>
        <a:xfrm>
          <a:off x="2619375" y="3324225"/>
          <a:ext cx="0" cy="295275"/>
        </a:xfrm>
        <a:prstGeom prst="rect">
          <a:avLst/>
        </a:prstGeom>
        <a:noFill/>
        <a:ln w="9525">
          <a:noFill/>
          <a:miter lim="800000"/>
          <a:headEnd/>
          <a:tailEnd/>
        </a:ln>
      </xdr:spPr>
    </xdr:pic>
    <xdr:clientData/>
  </xdr:oneCellAnchor>
  <xdr:oneCellAnchor>
    <xdr:from>
      <xdr:col>1</xdr:col>
      <xdr:colOff>1933575</xdr:colOff>
      <xdr:row>27</xdr:row>
      <xdr:rowOff>9525</xdr:rowOff>
    </xdr:from>
    <xdr:ext cx="0" cy="295275"/>
    <xdr:pic>
      <xdr:nvPicPr>
        <xdr:cNvPr id="1939" name="ctl00_logoimage" descr="Danfoss Logo"/>
        <xdr:cNvPicPr>
          <a:picLocks noChangeAspect="1" noChangeArrowheads="1"/>
        </xdr:cNvPicPr>
      </xdr:nvPicPr>
      <xdr:blipFill>
        <a:blip r:embed="rId1"/>
        <a:srcRect/>
        <a:stretch>
          <a:fillRect/>
        </a:stretch>
      </xdr:blipFill>
      <xdr:spPr>
        <a:xfrm>
          <a:off x="2619375" y="3467100"/>
          <a:ext cx="0" cy="295275"/>
        </a:xfrm>
        <a:prstGeom prst="rect">
          <a:avLst/>
        </a:prstGeom>
        <a:noFill/>
        <a:ln w="9525">
          <a:noFill/>
          <a:miter lim="800000"/>
          <a:headEnd/>
          <a:tailEnd/>
        </a:ln>
      </xdr:spPr>
    </xdr:pic>
    <xdr:clientData/>
  </xdr:oneCellAnchor>
  <xdr:oneCellAnchor>
    <xdr:from>
      <xdr:col>1</xdr:col>
      <xdr:colOff>1933575</xdr:colOff>
      <xdr:row>27</xdr:row>
      <xdr:rowOff>9525</xdr:rowOff>
    </xdr:from>
    <xdr:ext cx="0" cy="295275"/>
    <xdr:pic>
      <xdr:nvPicPr>
        <xdr:cNvPr id="1940" name="ctl00_logoimage" descr="Danfoss Logo"/>
        <xdr:cNvPicPr>
          <a:picLocks noChangeAspect="1" noChangeArrowheads="1"/>
        </xdr:cNvPicPr>
      </xdr:nvPicPr>
      <xdr:blipFill>
        <a:blip r:embed="rId1"/>
        <a:srcRect/>
        <a:stretch>
          <a:fillRect/>
        </a:stretch>
      </xdr:blipFill>
      <xdr:spPr>
        <a:xfrm>
          <a:off x="2619375" y="3467100"/>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1"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2"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3"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4"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twoCellAnchor editAs="oneCell">
    <xdr:from>
      <xdr:col>5</xdr:col>
      <xdr:colOff>372718</xdr:colOff>
      <xdr:row>22</xdr:row>
      <xdr:rowOff>43069</xdr:rowOff>
    </xdr:from>
    <xdr:to>
      <xdr:col>5</xdr:col>
      <xdr:colOff>1275522</xdr:colOff>
      <xdr:row>28</xdr:row>
      <xdr:rowOff>101047</xdr:rowOff>
    </xdr:to>
    <xdr:pic>
      <xdr:nvPicPr>
        <xdr:cNvPr id="1945" name="Picture 1944"/>
        <xdr:cNvPicPr>
          <a:picLocks noChangeAspect="1"/>
        </xdr:cNvPicPr>
      </xdr:nvPicPr>
      <xdr:blipFill>
        <a:blip r:embed="rId32"/>
        <a:stretch>
          <a:fillRect/>
        </a:stretch>
      </xdr:blipFill>
      <xdr:spPr>
        <a:xfrm>
          <a:off x="6896735" y="2785745"/>
          <a:ext cx="902970" cy="915670"/>
        </a:xfrm>
        <a:prstGeom prst="rect">
          <a:avLst/>
        </a:prstGeom>
      </xdr:spPr>
    </xdr:pic>
    <xdr:clientData/>
  </xdr:twoCellAnchor>
  <xdr:oneCellAnchor>
    <xdr:from>
      <xdr:col>1</xdr:col>
      <xdr:colOff>1933575</xdr:colOff>
      <xdr:row>11</xdr:row>
      <xdr:rowOff>9525</xdr:rowOff>
    </xdr:from>
    <xdr:ext cx="0" cy="295275"/>
    <xdr:pic>
      <xdr:nvPicPr>
        <xdr:cNvPr id="1946"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1947"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12</xdr:row>
      <xdr:rowOff>9525</xdr:rowOff>
    </xdr:from>
    <xdr:ext cx="0" cy="295275"/>
    <xdr:pic>
      <xdr:nvPicPr>
        <xdr:cNvPr id="1948" name="ctl00_logoimage" descr="Danfoss Logo"/>
        <xdr:cNvPicPr>
          <a:picLocks noChangeAspect="1" noChangeArrowheads="1"/>
        </xdr:cNvPicPr>
      </xdr:nvPicPr>
      <xdr:blipFill>
        <a:blip r:embed="rId1"/>
        <a:srcRect/>
        <a:stretch>
          <a:fillRect/>
        </a:stretch>
      </xdr:blipFill>
      <xdr:spPr>
        <a:xfrm>
          <a:off x="2619375" y="1323975"/>
          <a:ext cx="0" cy="295275"/>
        </a:xfrm>
        <a:prstGeom prst="rect">
          <a:avLst/>
        </a:prstGeom>
        <a:noFill/>
        <a:ln w="9525">
          <a:noFill/>
          <a:miter lim="800000"/>
          <a:headEnd/>
          <a:tailEnd/>
        </a:ln>
      </xdr:spPr>
    </xdr:pic>
    <xdr:clientData/>
  </xdr:oneCellAnchor>
  <xdr:oneCellAnchor>
    <xdr:from>
      <xdr:col>1</xdr:col>
      <xdr:colOff>1933575</xdr:colOff>
      <xdr:row>12</xdr:row>
      <xdr:rowOff>9525</xdr:rowOff>
    </xdr:from>
    <xdr:ext cx="0" cy="295275"/>
    <xdr:pic>
      <xdr:nvPicPr>
        <xdr:cNvPr id="1949" name="ctl00_logoimage" descr="Danfoss Logo"/>
        <xdr:cNvPicPr>
          <a:picLocks noChangeAspect="1" noChangeArrowheads="1"/>
        </xdr:cNvPicPr>
      </xdr:nvPicPr>
      <xdr:blipFill>
        <a:blip r:embed="rId1"/>
        <a:srcRect/>
        <a:stretch>
          <a:fillRect/>
        </a:stretch>
      </xdr:blipFill>
      <xdr:spPr>
        <a:xfrm>
          <a:off x="2619375" y="1323975"/>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1950"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951"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952"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53"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954"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955"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956"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957"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958"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959"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960"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61"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962"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963"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64"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965"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966"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967"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968"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969"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970"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971"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2"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3"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4"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7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76"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977"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978"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979"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980"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981"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982"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983"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984"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6"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7"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8"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89"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90"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991"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992"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993"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994"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5"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8"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99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1"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2"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3"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4"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5"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6"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7"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8"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9"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10"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1"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5"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8"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1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1"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2"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3"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4"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5"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6"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7"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8"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9"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30"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1"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6"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7"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8"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39"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0"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1"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2"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3"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4"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5"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6"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7"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8"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9"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51"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2"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3"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4"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5"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6"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7"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8"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9"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0"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1"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2"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3"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4"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5"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68"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69"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70"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71"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2"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3"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4"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5"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6"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7"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8"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9"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0"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1"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2"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3"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4"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5"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6"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7"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88"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89"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90"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91"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2"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3"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4"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5"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6"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7"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8"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9"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0"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1"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2"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3"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4"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5"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6"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7"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08"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09"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10"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11"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2"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3"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4"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5"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6"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7"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8"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9"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0"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1"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2"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3"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4"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5"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6"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7"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28"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29"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30"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31"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2"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3"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4"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5"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6"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7"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8"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9"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0"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1"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2"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3"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4"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5"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6"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7"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48"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49"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50"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51"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2"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3"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4"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5"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6"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7"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8"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9"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0"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1"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2"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3"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4"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5"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6"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7"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68"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69"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70"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71"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2"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4"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5"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6"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7"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8"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9"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0"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1"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2"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3"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4"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5"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6"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7"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88"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89"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90"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91"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2"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3"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4"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5"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6"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7"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0"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1"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2"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3"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4"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5"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08"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09"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10"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11"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2"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3"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4"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5"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4"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5"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6"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7"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68"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69"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70"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71"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2"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3"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5"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6"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7"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8"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9"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0"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1"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2"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3"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4"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5"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6"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7"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8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8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4"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5"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6"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7"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4"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5"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6"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7"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08"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09"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10"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11"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2"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3"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4"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5"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6"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8"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9"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0"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1"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2"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3"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4"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5"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6"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28"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29"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30"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31"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2"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3"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4"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5"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6"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7"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8"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9"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1"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2"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6"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7"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8"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9"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5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51"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2"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3"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4"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5"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6"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7"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8"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9"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0"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1"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2"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3"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4"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5"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6"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7"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68"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69"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70"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71"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2"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3"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4"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5"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6"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7"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8"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9"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0"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1"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2"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4"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6"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7"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8"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9"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90"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91"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2"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3"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4"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5"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6"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7"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8"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9"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0"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1"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2"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3"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4"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5"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6"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7"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08"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09"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0"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1"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2"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3"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4"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5"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6"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7"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8"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9"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0"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1"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28"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29"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30"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31"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2"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3"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4"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5"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6"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7"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8"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9"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0"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1"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2"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3"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4"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5"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6"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7"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48"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49"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50"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51"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2"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3"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4"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5"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6"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7"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8"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9"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0"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1"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2"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3"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4"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5"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6"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7"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68"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69"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70"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71"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2"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3"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4"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5"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6"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7"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8"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9"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0"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1"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2"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3"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4"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5"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6"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7"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88"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89"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90"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91"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2"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4"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6"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7"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8"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9"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1"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2"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4"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5"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6"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7"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08"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0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5"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28"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2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3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3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2"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3"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4"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5"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6"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7"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9"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0"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1"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2"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3"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4"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5"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6"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7"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48"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49"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50"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51"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3"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4"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5"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6"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7"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8"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9"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6"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7"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8"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9"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0"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1"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2"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3"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6"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7"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8"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9"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0"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1"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2"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3"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4"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5"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6"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7"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08"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09"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10"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11"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2"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3"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4"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5"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6"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7"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8"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9"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0"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1"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2"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3"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4"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5"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6"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7"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28"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29"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30"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31"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2"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3"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4"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5"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6"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7"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8"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9"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0"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1"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2"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4"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5"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6"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7"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48"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49"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50"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51"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4"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5"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6"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7"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8"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0"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4"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5"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6"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7"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8"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9"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70"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71"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0"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0"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6"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8"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9"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0"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1"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2"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3"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4"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6"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08"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09"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10"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11"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2"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3"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4"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5"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6"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7"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8"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9"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0"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1"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2"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3"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4"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5"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6"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7"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28"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29"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30"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31"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2"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3"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4"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5"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6"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7"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8"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9"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0"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1"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2"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3"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4"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5"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6"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7"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48"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49"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50"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51"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2"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3"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4"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5"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6"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7"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8"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9"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0"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1"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2"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3"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6"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7"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8"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9"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0"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1"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2"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3"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4"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5"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6"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7"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88"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89"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0"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1"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2"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3"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4"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5"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6"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7"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8"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9"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0"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1"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2"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3"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4"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5"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6"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7"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08"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09"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10"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11"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2"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3"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4"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5"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6"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7"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8"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9"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0"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1"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2"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3"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4"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5"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6"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7"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28"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29"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30"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31"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2"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3"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4"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5"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6"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7"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8"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9"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0"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1"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2"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3"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4"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5"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6"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7"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48"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49"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50"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51"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2"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3"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4"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5"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8"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9"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0"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1"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2"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3"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7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7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8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8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0"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1"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2"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3"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4"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5"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6"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7"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08"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09"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10"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11"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2"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3"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4"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5"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6"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7"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8"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9"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0"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1"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2"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3"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4"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5"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6"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7"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28"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29"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30"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31"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3132"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3133"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3134"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562100"/>
    <xdr:pic>
      <xdr:nvPicPr>
        <xdr:cNvPr id="3135" name="ctl00_logoimage" descr="Danfoss Logo"/>
        <xdr:cNvPicPr>
          <a:picLocks noChangeAspect="1" noChangeArrowheads="1"/>
        </xdr:cNvPicPr>
      </xdr:nvPicPr>
      <xdr:blipFill>
        <a:blip r:embed="rId1"/>
        <a:srcRect/>
        <a:stretch>
          <a:fillRect/>
        </a:stretch>
      </xdr:blipFill>
      <xdr:spPr>
        <a:xfrm>
          <a:off x="2619375" y="46096555"/>
          <a:ext cx="0" cy="1562100"/>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0"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1"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2"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3"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4"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5"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0"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1"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2"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3"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4"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5"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0"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1"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2"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3"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4"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5"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6"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7"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68"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69"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0"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1"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2"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3"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4"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5"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6"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7"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8"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9"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80"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81"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2"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3"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4"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5"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88"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89"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90"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1"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2"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3"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4"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5"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198"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199"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200"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1"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2"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3"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4"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5"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6"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7"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08"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09"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10"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1"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2"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3"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4"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5"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6"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7"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18"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19"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20"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1"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2"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3"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4"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5"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6"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7"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28"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29"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30"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1"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2"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3"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4"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5"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6"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7"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3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3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1"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2"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3"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4"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5"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6"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7"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1"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2"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3"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4"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5"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6"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7"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6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1"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2"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3"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4"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5"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6"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7"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68"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69"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70"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1"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2"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3"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4"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5"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6"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7"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7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7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twoCellAnchor editAs="oneCell">
    <xdr:from>
      <xdr:col>5</xdr:col>
      <xdr:colOff>563218</xdr:colOff>
      <xdr:row>125</xdr:row>
      <xdr:rowOff>57978</xdr:rowOff>
    </xdr:from>
    <xdr:to>
      <xdr:col>5</xdr:col>
      <xdr:colOff>1105809</xdr:colOff>
      <xdr:row>125</xdr:row>
      <xdr:rowOff>929782</xdr:rowOff>
    </xdr:to>
    <xdr:pic>
      <xdr:nvPicPr>
        <xdr:cNvPr id="4" name="Picture 3"/>
        <xdr:cNvPicPr>
          <a:picLocks noChangeAspect="1"/>
        </xdr:cNvPicPr>
      </xdr:nvPicPr>
      <xdr:blipFill>
        <a:blip r:embed="rId33"/>
        <a:stretch>
          <a:fillRect/>
        </a:stretch>
      </xdr:blipFill>
      <xdr:spPr>
        <a:xfrm>
          <a:off x="7087235" y="20474305"/>
          <a:ext cx="542925" cy="871855"/>
        </a:xfrm>
        <a:prstGeom prst="rect">
          <a:avLst/>
        </a:prstGeom>
      </xdr:spPr>
    </xdr:pic>
    <xdr:clientData/>
  </xdr:twoCellAnchor>
  <xdr:oneCellAnchor>
    <xdr:from>
      <xdr:col>1</xdr:col>
      <xdr:colOff>1933575</xdr:colOff>
      <xdr:row>52</xdr:row>
      <xdr:rowOff>9525</xdr:rowOff>
    </xdr:from>
    <xdr:ext cx="0" cy="295275"/>
    <xdr:pic>
      <xdr:nvPicPr>
        <xdr:cNvPr id="3308"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3309"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6"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1"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4"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8"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2"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30"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31"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2"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3"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4"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5"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7"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8"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9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0"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4"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5"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7"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8"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0"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4"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5"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7"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8"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31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317"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994"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99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9"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0"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6"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9"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0"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1"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2"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3"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6"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1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20"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1"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2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3"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3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0"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1"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4"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6"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4"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5"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15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15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twoCellAnchor editAs="oneCell">
    <xdr:from>
      <xdr:col>5</xdr:col>
      <xdr:colOff>454025</xdr:colOff>
      <xdr:row>166</xdr:row>
      <xdr:rowOff>10795</xdr:rowOff>
    </xdr:from>
    <xdr:to>
      <xdr:col>5</xdr:col>
      <xdr:colOff>1255395</xdr:colOff>
      <xdr:row>169</xdr:row>
      <xdr:rowOff>40005</xdr:rowOff>
    </xdr:to>
    <xdr:pic>
      <xdr:nvPicPr>
        <xdr:cNvPr id="15" name="Picture 14" descr="HARRIS Copper Brazing Alloy Rod / Welding Rod 0% Silver Phos Copper Rod for  Brazing Soldering Welding Mapp Gas | Shopee Malaysia"/>
        <xdr:cNvPicPr>
          <a:picLocks noChangeAspect="1"/>
        </xdr:cNvPicPr>
      </xdr:nvPicPr>
      <xdr:blipFill>
        <a:blip r:embed="rId34" r:link="rId35"/>
        <a:stretch>
          <a:fillRect/>
        </a:stretch>
      </xdr:blipFill>
      <xdr:spPr>
        <a:xfrm>
          <a:off x="6978650" y="29102050"/>
          <a:ext cx="801370" cy="556260"/>
        </a:xfrm>
        <a:prstGeom prst="rect">
          <a:avLst/>
        </a:prstGeom>
        <a:noFill/>
        <a:ln>
          <a:noFill/>
        </a:ln>
      </xdr:spPr>
    </xdr:pic>
    <xdr:clientData/>
  </xdr:twoCellAnchor>
  <xdr:twoCellAnchor editAs="oneCell">
    <xdr:from>
      <xdr:col>5</xdr:col>
      <xdr:colOff>261620</xdr:colOff>
      <xdr:row>170</xdr:row>
      <xdr:rowOff>24765</xdr:rowOff>
    </xdr:from>
    <xdr:to>
      <xdr:col>5</xdr:col>
      <xdr:colOff>1330960</xdr:colOff>
      <xdr:row>173</xdr:row>
      <xdr:rowOff>80645</xdr:rowOff>
    </xdr:to>
    <xdr:pic>
      <xdr:nvPicPr>
        <xdr:cNvPr id="24" name="Picture 23" descr="Welding Electrodes Rods, Brass Welding Rod 10pcs 1.6/2 / 2.5 / 3mm 50cm  Electrode Welding Wire Soldering Rod Welding Rods (Size : 2mmx50cm, Color :  20pcs) : Amazon.co.uk: DIY &amp; Tools"/>
        <xdr:cNvPicPr>
          <a:picLocks noChangeAspect="1"/>
        </xdr:cNvPicPr>
      </xdr:nvPicPr>
      <xdr:blipFill>
        <a:blip r:embed="rId36" r:link="rId35"/>
        <a:srcRect l="26175" t="13078" r="25921" b="30093"/>
        <a:stretch>
          <a:fillRect/>
        </a:stretch>
      </xdr:blipFill>
      <xdr:spPr>
        <a:xfrm>
          <a:off x="6786245" y="30316170"/>
          <a:ext cx="1069340" cy="484505"/>
        </a:xfrm>
        <a:prstGeom prst="rect">
          <a:avLst/>
        </a:prstGeom>
        <a:noFill/>
        <a:ln>
          <a:noFill/>
        </a:ln>
      </xdr:spPr>
    </xdr:pic>
    <xdr:clientData/>
  </xdr:twoCellAnchor>
  <xdr:twoCellAnchor editAs="oneCell">
    <xdr:from>
      <xdr:col>5</xdr:col>
      <xdr:colOff>378460</xdr:colOff>
      <xdr:row>178</xdr:row>
      <xdr:rowOff>27305</xdr:rowOff>
    </xdr:from>
    <xdr:to>
      <xdr:col>5</xdr:col>
      <xdr:colOff>1254125</xdr:colOff>
      <xdr:row>179</xdr:row>
      <xdr:rowOff>302895</xdr:rowOff>
    </xdr:to>
    <xdr:pic>
      <xdr:nvPicPr>
        <xdr:cNvPr id="32" name="Picture 31" descr="ORIGINAL REFCO R22/R134/404 LOW PRESSURE GAUGE (OIL-FILLED)  (++MR-205-DS-R22++ /7870443) | Shopee Malaysia"/>
        <xdr:cNvPicPr>
          <a:picLocks noChangeAspect="1"/>
        </xdr:cNvPicPr>
      </xdr:nvPicPr>
      <xdr:blipFill>
        <a:blip r:embed="rId37" r:link="rId35"/>
        <a:srcRect t="22272" b="22644"/>
        <a:stretch>
          <a:fillRect/>
        </a:stretch>
      </xdr:blipFill>
      <xdr:spPr>
        <a:xfrm>
          <a:off x="6903085" y="32445960"/>
          <a:ext cx="875665" cy="532765"/>
        </a:xfrm>
        <a:prstGeom prst="rect">
          <a:avLst/>
        </a:prstGeom>
        <a:noFill/>
        <a:ln>
          <a:noFill/>
        </a:ln>
      </xdr:spPr>
    </xdr:pic>
    <xdr:clientData/>
  </xdr:twoCellAnchor>
  <xdr:twoCellAnchor editAs="oneCell">
    <xdr:from>
      <xdr:col>5</xdr:col>
      <xdr:colOff>442595</xdr:colOff>
      <xdr:row>180</xdr:row>
      <xdr:rowOff>22860</xdr:rowOff>
    </xdr:from>
    <xdr:to>
      <xdr:col>5</xdr:col>
      <xdr:colOff>1301750</xdr:colOff>
      <xdr:row>182</xdr:row>
      <xdr:rowOff>198120</xdr:rowOff>
    </xdr:to>
    <xdr:pic>
      <xdr:nvPicPr>
        <xdr:cNvPr id="33" name="Picture 32" descr="REFCO Manifold Gauge, Malaysia Supplier ..."/>
        <xdr:cNvPicPr>
          <a:picLocks noChangeAspect="1"/>
        </xdr:cNvPicPr>
      </xdr:nvPicPr>
      <xdr:blipFill>
        <a:blip r:embed="rId38"/>
        <a:stretch>
          <a:fillRect/>
        </a:stretch>
      </xdr:blipFill>
      <xdr:spPr>
        <a:xfrm>
          <a:off x="6967220" y="33003490"/>
          <a:ext cx="859155" cy="902335"/>
        </a:xfrm>
        <a:prstGeom prst="rect">
          <a:avLst/>
        </a:prstGeom>
        <a:noFill/>
        <a:ln>
          <a:noFill/>
        </a:ln>
      </xdr:spPr>
    </xdr:pic>
    <xdr:clientData/>
  </xdr:twoCellAnchor>
  <xdr:twoCellAnchor editAs="oneCell">
    <xdr:from>
      <xdr:col>5</xdr:col>
      <xdr:colOff>490855</xdr:colOff>
      <xdr:row>174</xdr:row>
      <xdr:rowOff>3175</xdr:rowOff>
    </xdr:from>
    <xdr:to>
      <xdr:col>5</xdr:col>
      <xdr:colOff>1106805</xdr:colOff>
      <xdr:row>174</xdr:row>
      <xdr:rowOff>615950</xdr:rowOff>
    </xdr:to>
    <xdr:pic>
      <xdr:nvPicPr>
        <xdr:cNvPr id="34" name="Picture 33" descr="Trace 2 Internal Refrigerant Leak Detector 1 Gal - TMACUSA"/>
        <xdr:cNvPicPr>
          <a:picLocks noChangeAspect="1"/>
        </xdr:cNvPicPr>
      </xdr:nvPicPr>
      <xdr:blipFill>
        <a:blip r:embed="rId39" r:link="rId35"/>
        <a:stretch>
          <a:fillRect/>
        </a:stretch>
      </xdr:blipFill>
      <xdr:spPr>
        <a:xfrm>
          <a:off x="7015480" y="30866080"/>
          <a:ext cx="615950" cy="612775"/>
        </a:xfrm>
        <a:prstGeom prst="rect">
          <a:avLst/>
        </a:prstGeom>
        <a:noFill/>
        <a:ln>
          <a:noFill/>
        </a:ln>
      </xdr:spPr>
    </xdr:pic>
    <xdr:clientData/>
  </xdr:twoCellAnchor>
  <xdr:twoCellAnchor editAs="oneCell">
    <xdr:from>
      <xdr:col>5</xdr:col>
      <xdr:colOff>514350</xdr:colOff>
      <xdr:row>168</xdr:row>
      <xdr:rowOff>240665</xdr:rowOff>
    </xdr:from>
    <xdr:to>
      <xdr:col>5</xdr:col>
      <xdr:colOff>1121410</xdr:colOff>
      <xdr:row>169</xdr:row>
      <xdr:rowOff>618490</xdr:rowOff>
    </xdr:to>
    <xdr:pic>
      <xdr:nvPicPr>
        <xdr:cNvPr id="35" name="Picture 34" descr="FINEX Easy-Flo Silver Brazing, Welding, Soldering Flux 250g"/>
        <xdr:cNvPicPr>
          <a:picLocks noChangeAspect="1"/>
        </xdr:cNvPicPr>
      </xdr:nvPicPr>
      <xdr:blipFill>
        <a:blip r:embed="rId40" r:link="rId35"/>
        <a:srcRect l="13299" t="15854" r="16321" b="12587"/>
        <a:stretch>
          <a:fillRect/>
        </a:stretch>
      </xdr:blipFill>
      <xdr:spPr>
        <a:xfrm>
          <a:off x="7038975" y="29617670"/>
          <a:ext cx="607060" cy="619125"/>
        </a:xfrm>
        <a:prstGeom prst="rect">
          <a:avLst/>
        </a:prstGeom>
        <a:noFill/>
        <a:ln>
          <a:noFill/>
        </a:ln>
      </xdr:spPr>
    </xdr:pic>
    <xdr:clientData/>
  </xdr:twoCellAnchor>
  <xdr:twoCellAnchor editAs="oneCell">
    <xdr:from>
      <xdr:col>5</xdr:col>
      <xdr:colOff>633095</xdr:colOff>
      <xdr:row>175</xdr:row>
      <xdr:rowOff>55245</xdr:rowOff>
    </xdr:from>
    <xdr:to>
      <xdr:col>5</xdr:col>
      <xdr:colOff>1006475</xdr:colOff>
      <xdr:row>176</xdr:row>
      <xdr:rowOff>9525</xdr:rowOff>
    </xdr:to>
    <xdr:pic>
      <xdr:nvPicPr>
        <xdr:cNvPr id="5" name="Picture 4" descr="HIGHSIDE CHEMICAL GAS LEAK DETECTOR LOW TEMP BUBBLE TYPE 8 oz #22008 | eBay"/>
        <xdr:cNvPicPr>
          <a:picLocks noChangeAspect="1"/>
        </xdr:cNvPicPr>
      </xdr:nvPicPr>
      <xdr:blipFill>
        <a:blip r:embed="rId41" r:link="rId35"/>
        <a:srcRect l="34567" t="12920" r="31713" b="15267"/>
        <a:stretch>
          <a:fillRect/>
        </a:stretch>
      </xdr:blipFill>
      <xdr:spPr>
        <a:xfrm>
          <a:off x="7157720" y="31553150"/>
          <a:ext cx="373380" cy="589280"/>
        </a:xfrm>
        <a:prstGeom prst="rect">
          <a:avLst/>
        </a:prstGeom>
        <a:noFill/>
        <a:ln>
          <a:noFill/>
        </a:ln>
      </xdr:spPr>
    </xdr:pic>
    <xdr:clientData/>
  </xdr:twoCellAnchor>
  <xdr:twoCellAnchor>
    <xdr:from>
      <xdr:col>5</xdr:col>
      <xdr:colOff>657225</xdr:colOff>
      <xdr:row>259</xdr:row>
      <xdr:rowOff>83820</xdr:rowOff>
    </xdr:from>
    <xdr:to>
      <xdr:col>5</xdr:col>
      <xdr:colOff>1233805</xdr:colOff>
      <xdr:row>259</xdr:row>
      <xdr:rowOff>622935</xdr:rowOff>
    </xdr:to>
    <xdr:pic>
      <xdr:nvPicPr>
        <xdr:cNvPr id="7" name="Picture 2047" descr=" "/>
        <xdr:cNvPicPr/>
      </xdr:nvPicPr>
      <xdr:blipFill>
        <a:blip r:embed="rId42"/>
        <a:srcRect/>
        <a:stretch>
          <a:fillRect/>
        </a:stretch>
      </xdr:blipFill>
      <xdr:spPr>
        <a:xfrm>
          <a:off x="7181850" y="46180375"/>
          <a:ext cx="576580" cy="539115"/>
        </a:xfrm>
        <a:prstGeom prst="rect">
          <a:avLst/>
        </a:prstGeom>
        <a:noFill/>
        <a:ln>
          <a:noFill/>
        </a:ln>
        <a:effectLst/>
      </xdr:spPr>
    </xdr:pic>
    <xdr:clientData/>
  </xdr:twoCellAnchor>
  <xdr:twoCellAnchor>
    <xdr:from>
      <xdr:col>5</xdr:col>
      <xdr:colOff>451485</xdr:colOff>
      <xdr:row>250</xdr:row>
      <xdr:rowOff>109855</xdr:rowOff>
    </xdr:from>
    <xdr:to>
      <xdr:col>5</xdr:col>
      <xdr:colOff>1537970</xdr:colOff>
      <xdr:row>256</xdr:row>
      <xdr:rowOff>133985</xdr:rowOff>
    </xdr:to>
    <xdr:pic>
      <xdr:nvPicPr>
        <xdr:cNvPr id="36" name="Picture 2052" descr=" "/>
        <xdr:cNvPicPr/>
      </xdr:nvPicPr>
      <xdr:blipFill>
        <a:blip r:embed="rId43"/>
        <a:srcRect t="23526"/>
        <a:stretch>
          <a:fillRect/>
        </a:stretch>
      </xdr:blipFill>
      <xdr:spPr>
        <a:xfrm>
          <a:off x="6976110" y="45066585"/>
          <a:ext cx="1086485" cy="881380"/>
        </a:xfrm>
        <a:prstGeom prst="rect">
          <a:avLst/>
        </a:prstGeom>
        <a:noFill/>
        <a:ln>
          <a:noFill/>
        </a:ln>
        <a:effectLst/>
      </xdr:spPr>
    </xdr:pic>
    <xdr:clientData/>
  </xdr:twoCellAnchor>
  <xdr:twoCellAnchor editAs="oneCell">
    <xdr:from>
      <xdr:col>5</xdr:col>
      <xdr:colOff>434975</xdr:colOff>
      <xdr:row>232</xdr:row>
      <xdr:rowOff>127635</xdr:rowOff>
    </xdr:from>
    <xdr:to>
      <xdr:col>5</xdr:col>
      <xdr:colOff>1317625</xdr:colOff>
      <xdr:row>240</xdr:row>
      <xdr:rowOff>1905</xdr:rowOff>
    </xdr:to>
    <xdr:pic>
      <xdr:nvPicPr>
        <xdr:cNvPr id="17" name="Picture 16" descr="TA Thermal Expansion Valve Cooling Controls Data Sheet"/>
        <xdr:cNvPicPr>
          <a:picLocks noChangeAspect="1"/>
        </xdr:cNvPicPr>
      </xdr:nvPicPr>
      <xdr:blipFill>
        <a:blip r:embed="rId44" r:link="rId35"/>
        <a:stretch>
          <a:fillRect/>
        </a:stretch>
      </xdr:blipFill>
      <xdr:spPr>
        <a:xfrm>
          <a:off x="6959600" y="41807765"/>
          <a:ext cx="882650" cy="1017270"/>
        </a:xfrm>
        <a:prstGeom prst="rect">
          <a:avLst/>
        </a:prstGeom>
        <a:noFill/>
        <a:ln>
          <a:noFill/>
        </a:ln>
      </xdr:spPr>
    </xdr:pic>
    <xdr:clientData/>
  </xdr:twoCellAnchor>
  <xdr:twoCellAnchor editAs="oneCell">
    <xdr:from>
      <xdr:col>5</xdr:col>
      <xdr:colOff>451485</xdr:colOff>
      <xdr:row>243</xdr:row>
      <xdr:rowOff>100965</xdr:rowOff>
    </xdr:from>
    <xdr:to>
      <xdr:col>5</xdr:col>
      <xdr:colOff>1391920</xdr:colOff>
      <xdr:row>247</xdr:row>
      <xdr:rowOff>31750</xdr:rowOff>
    </xdr:to>
    <xdr:pic>
      <xdr:nvPicPr>
        <xdr:cNvPr id="37" name="Picture 36"/>
        <xdr:cNvPicPr>
          <a:picLocks noChangeAspect="1"/>
        </xdr:cNvPicPr>
      </xdr:nvPicPr>
      <xdr:blipFill>
        <a:blip r:embed="rId45">
          <a:clrChange>
            <a:clrFrom>
              <a:srgbClr val="FFFFFF">
                <a:alpha val="100000"/>
              </a:srgbClr>
            </a:clrFrom>
            <a:clrTo>
              <a:srgbClr val="FFFFFF">
                <a:alpha val="100000"/>
                <a:alpha val="0"/>
              </a:srgbClr>
            </a:clrTo>
          </a:clrChange>
        </a:blip>
        <a:srcRect l="2580" t="9250" r="2402" b="26900"/>
        <a:stretch>
          <a:fillRect/>
        </a:stretch>
      </xdr:blipFill>
      <xdr:spPr>
        <a:xfrm>
          <a:off x="6976110" y="43352720"/>
          <a:ext cx="940435" cy="794385"/>
        </a:xfrm>
        <a:prstGeom prst="rect">
          <a:avLst/>
        </a:prstGeom>
        <a:noFill/>
        <a:ln w="9525">
          <a:noFill/>
        </a:ln>
      </xdr:spPr>
    </xdr:pic>
    <xdr:clientData/>
  </xdr:twoCellAnchor>
  <xdr:twoCellAnchor editAs="oneCell">
    <xdr:from>
      <xdr:col>5</xdr:col>
      <xdr:colOff>788035</xdr:colOff>
      <xdr:row>248</xdr:row>
      <xdr:rowOff>69850</xdr:rowOff>
    </xdr:from>
    <xdr:to>
      <xdr:col>5</xdr:col>
      <xdr:colOff>1112520</xdr:colOff>
      <xdr:row>248</xdr:row>
      <xdr:rowOff>437515</xdr:rowOff>
    </xdr:to>
    <xdr:pic>
      <xdr:nvPicPr>
        <xdr:cNvPr id="38" name="Picture 37"/>
        <xdr:cNvPicPr>
          <a:picLocks noChangeAspect="1"/>
        </xdr:cNvPicPr>
      </xdr:nvPicPr>
      <xdr:blipFill>
        <a:blip r:embed="rId46">
          <a:clrChange>
            <a:clrFrom>
              <a:srgbClr val="FFFFFF">
                <a:alpha val="100000"/>
              </a:srgbClr>
            </a:clrFrom>
            <a:clrTo>
              <a:srgbClr val="FFFFFF">
                <a:alpha val="100000"/>
                <a:alpha val="0"/>
              </a:srgbClr>
            </a:clrTo>
          </a:clrChange>
        </a:blip>
        <a:srcRect l="12984" t="16735" r="9319" b="33942"/>
        <a:stretch>
          <a:fillRect/>
        </a:stretch>
      </xdr:blipFill>
      <xdr:spPr>
        <a:xfrm>
          <a:off x="7312660" y="44363005"/>
          <a:ext cx="324485" cy="367665"/>
        </a:xfrm>
        <a:prstGeom prst="rect">
          <a:avLst/>
        </a:prstGeom>
        <a:noFill/>
        <a:ln w="9525">
          <a:noFill/>
        </a:ln>
      </xdr:spPr>
    </xdr:pic>
    <xdr:clientData/>
  </xdr:twoCellAnchor>
  <xdr:twoCellAnchor editAs="oneCell">
    <xdr:from>
      <xdr:col>5</xdr:col>
      <xdr:colOff>485140</xdr:colOff>
      <xdr:row>223</xdr:row>
      <xdr:rowOff>128270</xdr:rowOff>
    </xdr:from>
    <xdr:to>
      <xdr:col>5</xdr:col>
      <xdr:colOff>1561465</xdr:colOff>
      <xdr:row>230</xdr:row>
      <xdr:rowOff>142240</xdr:rowOff>
    </xdr:to>
    <xdr:pic>
      <xdr:nvPicPr>
        <xdr:cNvPr id="39" name="Picture 38" descr="Thermostatic Valves | Copeland IN"/>
        <xdr:cNvPicPr>
          <a:picLocks noChangeAspect="1"/>
        </xdr:cNvPicPr>
      </xdr:nvPicPr>
      <xdr:blipFill>
        <a:blip r:embed="rId47" r:link="rId35"/>
        <a:srcRect l="23736" r="23217"/>
        <a:stretch>
          <a:fillRect/>
        </a:stretch>
      </xdr:blipFill>
      <xdr:spPr>
        <a:xfrm>
          <a:off x="7009765" y="40522525"/>
          <a:ext cx="1076325" cy="1014095"/>
        </a:xfrm>
        <a:prstGeom prst="rect">
          <a:avLst/>
        </a:prstGeom>
        <a:noFill/>
        <a:ln>
          <a:noFill/>
        </a:ln>
      </xdr:spPr>
    </xdr:pic>
    <xdr:clientData/>
  </xdr:twoCellAnchor>
</xdr:wsDr>
</file>

<file path=xl/drawings/drawing17.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248060</xdr:colOff>
      <xdr:row>18</xdr:row>
      <xdr:rowOff>109798</xdr:rowOff>
    </xdr:from>
    <xdr:to>
      <xdr:col>6</xdr:col>
      <xdr:colOff>1613536</xdr:colOff>
      <xdr:row>23</xdr:row>
      <xdr:rowOff>57151</xdr:rowOff>
    </xdr:to>
    <xdr:pic>
      <xdr:nvPicPr>
        <xdr:cNvPr id="2" name="Picture 1"/>
        <xdr:cNvPicPr>
          <a:picLocks noChangeAspect="1" noChangeArrowheads="1"/>
        </xdr:cNvPicPr>
      </xdr:nvPicPr>
      <xdr:blipFill>
        <a:blip r:embed="rId1"/>
        <a:srcRect/>
        <a:stretch>
          <a:fillRect/>
        </a:stretch>
      </xdr:blipFill>
      <xdr:spPr>
        <a:xfrm>
          <a:off x="8124825" y="2804795"/>
          <a:ext cx="1365885" cy="709930"/>
        </a:xfrm>
        <a:prstGeom prst="rect">
          <a:avLst/>
        </a:prstGeom>
        <a:noFill/>
      </xdr:spPr>
    </xdr:pic>
    <xdr:clientData/>
  </xdr:twoCellAnchor>
  <xdr:twoCellAnchor editAs="oneCell">
    <xdr:from>
      <xdr:col>6</xdr:col>
      <xdr:colOff>472439</xdr:colOff>
      <xdr:row>8</xdr:row>
      <xdr:rowOff>83820</xdr:rowOff>
    </xdr:from>
    <xdr:to>
      <xdr:col>6</xdr:col>
      <xdr:colOff>1303238</xdr:colOff>
      <xdr:row>12</xdr:row>
      <xdr:rowOff>104775</xdr:rowOff>
    </xdr:to>
    <xdr:pic>
      <xdr:nvPicPr>
        <xdr:cNvPr id="3" name="Picture 2"/>
        <xdr:cNvPicPr>
          <a:picLocks noChangeAspect="1" noChangeArrowheads="1"/>
        </xdr:cNvPicPr>
      </xdr:nvPicPr>
      <xdr:blipFill>
        <a:blip r:embed="rId2"/>
        <a:srcRect/>
        <a:stretch>
          <a:fillRect/>
        </a:stretch>
      </xdr:blipFill>
      <xdr:spPr>
        <a:xfrm>
          <a:off x="8348980" y="779145"/>
          <a:ext cx="831215" cy="630555"/>
        </a:xfrm>
        <a:prstGeom prst="rect">
          <a:avLst/>
        </a:prstGeom>
        <a:noFill/>
      </xdr:spPr>
    </xdr:pic>
    <xdr:clientData/>
  </xdr:twoCellAnchor>
  <xdr:twoCellAnchor editAs="oneCell">
    <xdr:from>
      <xdr:col>6</xdr:col>
      <xdr:colOff>466724</xdr:colOff>
      <xdr:row>17</xdr:row>
      <xdr:rowOff>83820</xdr:rowOff>
    </xdr:from>
    <xdr:to>
      <xdr:col>6</xdr:col>
      <xdr:colOff>1265933</xdr:colOff>
      <xdr:row>17</xdr:row>
      <xdr:rowOff>495300</xdr:rowOff>
    </xdr:to>
    <xdr:pic>
      <xdr:nvPicPr>
        <xdr:cNvPr id="4" name="Picture 2"/>
        <xdr:cNvPicPr>
          <a:picLocks noChangeAspect="1" noChangeArrowheads="1"/>
        </xdr:cNvPicPr>
      </xdr:nvPicPr>
      <xdr:blipFill>
        <a:blip r:embed="rId3" cstate="print"/>
        <a:srcRect/>
        <a:stretch>
          <a:fillRect/>
        </a:stretch>
      </xdr:blipFill>
      <xdr:spPr>
        <a:xfrm>
          <a:off x="8343265" y="2150745"/>
          <a:ext cx="799465" cy="411480"/>
        </a:xfrm>
        <a:prstGeom prst="rect">
          <a:avLst/>
        </a:prstGeom>
        <a:noFill/>
      </xdr:spPr>
    </xdr:pic>
    <xdr:clientData/>
  </xdr:twoCellAnchor>
  <xdr:twoCellAnchor editAs="oneCell">
    <xdr:from>
      <xdr:col>6</xdr:col>
      <xdr:colOff>344805</xdr:colOff>
      <xdr:row>39</xdr:row>
      <xdr:rowOff>49530</xdr:rowOff>
    </xdr:from>
    <xdr:to>
      <xdr:col>6</xdr:col>
      <xdr:colOff>1583054</xdr:colOff>
      <xdr:row>44</xdr:row>
      <xdr:rowOff>152399</xdr:rowOff>
    </xdr:to>
    <xdr:pic>
      <xdr:nvPicPr>
        <xdr:cNvPr id="7" name="Picture 6"/>
        <xdr:cNvPicPr>
          <a:picLocks noChangeAspect="1" noChangeArrowheads="1"/>
        </xdr:cNvPicPr>
      </xdr:nvPicPr>
      <xdr:blipFill>
        <a:blip r:embed="rId4"/>
        <a:srcRect t="7468"/>
        <a:stretch>
          <a:fillRect/>
        </a:stretch>
      </xdr:blipFill>
      <xdr:spPr>
        <a:xfrm>
          <a:off x="8221980" y="6012180"/>
          <a:ext cx="1237615" cy="864235"/>
        </a:xfrm>
        <a:prstGeom prst="rect">
          <a:avLst/>
        </a:prstGeom>
        <a:noFill/>
      </xdr:spPr>
    </xdr:pic>
    <xdr:clientData/>
  </xdr:twoCellAnchor>
  <xdr:twoCellAnchor editAs="oneCell">
    <xdr:from>
      <xdr:col>6</xdr:col>
      <xdr:colOff>409575</xdr:colOff>
      <xdr:row>64</xdr:row>
      <xdr:rowOff>0</xdr:rowOff>
    </xdr:from>
    <xdr:to>
      <xdr:col>6</xdr:col>
      <xdr:colOff>609599</xdr:colOff>
      <xdr:row>64</xdr:row>
      <xdr:rowOff>0</xdr:rowOff>
    </xdr:to>
    <xdr:pic>
      <xdr:nvPicPr>
        <xdr:cNvPr id="21" name="Picture 11" descr="C:\Documents and Settings\Administrator\Application Data\Tencent\Users\244591571\QQ\WinTemp\RichOle\_SBJD9LG0KS~$80@Y)K5U1V.png"/>
        <xdr:cNvPicPr>
          <a:picLocks noChangeAspect="1" noChangeArrowheads="1"/>
        </xdr:cNvPicPr>
      </xdr:nvPicPr>
      <xdr:blipFill>
        <a:blip r:embed="rId5" cstate="print"/>
        <a:srcRect/>
        <a:stretch>
          <a:fillRect/>
        </a:stretch>
      </xdr:blipFill>
      <xdr:spPr>
        <a:xfrm>
          <a:off x="8286750" y="10677525"/>
          <a:ext cx="199390" cy="0"/>
        </a:xfrm>
        <a:prstGeom prst="rect">
          <a:avLst/>
        </a:prstGeom>
        <a:noFill/>
        <a:ln w="9525">
          <a:noFill/>
          <a:miter lim="800000"/>
          <a:headEnd/>
          <a:tailEnd/>
        </a:ln>
      </xdr:spPr>
    </xdr:pic>
    <xdr:clientData/>
  </xdr:twoCellAnchor>
  <xdr:twoCellAnchor editAs="oneCell">
    <xdr:from>
      <xdr:col>6</xdr:col>
      <xdr:colOff>285759</xdr:colOff>
      <xdr:row>64</xdr:row>
      <xdr:rowOff>0</xdr:rowOff>
    </xdr:from>
    <xdr:to>
      <xdr:col>6</xdr:col>
      <xdr:colOff>609605</xdr:colOff>
      <xdr:row>64</xdr:row>
      <xdr:rowOff>0</xdr:rowOff>
    </xdr:to>
    <xdr:pic>
      <xdr:nvPicPr>
        <xdr:cNvPr id="22" name="Picture 8" descr="C:\Documents and Settings\Administrator\Application Data\Tencent\Users\244591571\QQ\WinTemp\RichOle\BE[%1G9[AVTL%WT`KTQZ~2I.png"/>
        <xdr:cNvPicPr>
          <a:picLocks noChangeAspect="1" noChangeArrowheads="1"/>
        </xdr:cNvPicPr>
      </xdr:nvPicPr>
      <xdr:blipFill>
        <a:blip r:embed="rId6" cstate="print"/>
        <a:srcRect/>
        <a:stretch>
          <a:fillRect/>
        </a:stretch>
      </xdr:blipFill>
      <xdr:spPr>
        <a:xfrm rot="-5400000">
          <a:off x="8324850" y="10515600"/>
          <a:ext cx="0" cy="323215"/>
        </a:xfrm>
        <a:prstGeom prst="rect">
          <a:avLst/>
        </a:prstGeom>
        <a:noFill/>
        <a:ln w="9525">
          <a:noFill/>
          <a:miter lim="800000"/>
          <a:headEnd/>
          <a:tailEnd/>
        </a:ln>
      </xdr:spPr>
    </xdr:pic>
    <xdr:clientData/>
  </xdr:twoCellAnchor>
  <xdr:twoCellAnchor editAs="oneCell">
    <xdr:from>
      <xdr:col>6</xdr:col>
      <xdr:colOff>438150</xdr:colOff>
      <xdr:row>13</xdr:row>
      <xdr:rowOff>238125</xdr:rowOff>
    </xdr:from>
    <xdr:to>
      <xdr:col>6</xdr:col>
      <xdr:colOff>1194120</xdr:colOff>
      <xdr:row>16</xdr:row>
      <xdr:rowOff>48799</xdr:rowOff>
    </xdr:to>
    <xdr:pic>
      <xdr:nvPicPr>
        <xdr:cNvPr id="9" name="Picture 8"/>
        <xdr:cNvPicPr>
          <a:picLocks noChangeAspect="1"/>
        </xdr:cNvPicPr>
      </xdr:nvPicPr>
      <xdr:blipFill>
        <a:blip r:embed="rId7"/>
        <a:stretch>
          <a:fillRect/>
        </a:stretch>
      </xdr:blipFill>
      <xdr:spPr>
        <a:xfrm>
          <a:off x="8315325" y="1609725"/>
          <a:ext cx="755650" cy="353060"/>
        </a:xfrm>
        <a:prstGeom prst="rect">
          <a:avLst/>
        </a:prstGeom>
      </xdr:spPr>
    </xdr:pic>
    <xdr:clientData/>
  </xdr:twoCellAnchor>
  <xdr:twoCellAnchor editAs="oneCell">
    <xdr:from>
      <xdr:col>6</xdr:col>
      <xdr:colOff>219075</xdr:colOff>
      <xdr:row>58</xdr:row>
      <xdr:rowOff>133350</xdr:rowOff>
    </xdr:from>
    <xdr:to>
      <xdr:col>6</xdr:col>
      <xdr:colOff>1322547</xdr:colOff>
      <xdr:row>60</xdr:row>
      <xdr:rowOff>133350</xdr:rowOff>
    </xdr:to>
    <xdr:pic>
      <xdr:nvPicPr>
        <xdr:cNvPr id="11" name="Picture 10"/>
        <xdr:cNvPicPr>
          <a:picLocks noChangeAspect="1"/>
        </xdr:cNvPicPr>
      </xdr:nvPicPr>
      <xdr:blipFill>
        <a:blip r:embed="rId8"/>
        <a:stretch>
          <a:fillRect/>
        </a:stretch>
      </xdr:blipFill>
      <xdr:spPr>
        <a:xfrm>
          <a:off x="8096250" y="8991600"/>
          <a:ext cx="1102995" cy="304800"/>
        </a:xfrm>
        <a:prstGeom prst="rect">
          <a:avLst/>
        </a:prstGeom>
      </xdr:spPr>
    </xdr:pic>
    <xdr:clientData/>
  </xdr:twoCellAnchor>
  <xdr:twoCellAnchor editAs="oneCell">
    <xdr:from>
      <xdr:col>6</xdr:col>
      <xdr:colOff>200025</xdr:colOff>
      <xdr:row>62</xdr:row>
      <xdr:rowOff>95250</xdr:rowOff>
    </xdr:from>
    <xdr:to>
      <xdr:col>6</xdr:col>
      <xdr:colOff>1334892</xdr:colOff>
      <xdr:row>62</xdr:row>
      <xdr:rowOff>773458</xdr:rowOff>
    </xdr:to>
    <xdr:pic>
      <xdr:nvPicPr>
        <xdr:cNvPr id="16" name="Picture 2" descr="F:\样品PDF及照片\样本的产品图片\28.jpg"/>
        <xdr:cNvPicPr>
          <a:picLocks noChangeAspect="1" noChangeArrowheads="1"/>
        </xdr:cNvPicPr>
      </xdr:nvPicPr>
      <xdr:blipFill>
        <a:blip r:embed="rId9" cstate="print"/>
        <a:srcRect/>
        <a:stretch>
          <a:fillRect/>
        </a:stretch>
      </xdr:blipFill>
      <xdr:spPr>
        <a:xfrm>
          <a:off x="8077200" y="9563100"/>
          <a:ext cx="1134745" cy="678180"/>
        </a:xfrm>
        <a:prstGeom prst="rect">
          <a:avLst/>
        </a:prstGeom>
        <a:noFill/>
        <a:ln w="9525">
          <a:noFill/>
          <a:miter lim="800000"/>
          <a:headEnd/>
          <a:tailEnd/>
        </a:ln>
      </xdr:spPr>
    </xdr:pic>
    <xdr:clientData/>
  </xdr:twoCellAnchor>
  <xdr:twoCellAnchor editAs="oneCell">
    <xdr:from>
      <xdr:col>6</xdr:col>
      <xdr:colOff>171450</xdr:colOff>
      <xdr:row>63</xdr:row>
      <xdr:rowOff>0</xdr:rowOff>
    </xdr:from>
    <xdr:to>
      <xdr:col>6</xdr:col>
      <xdr:colOff>1676400</xdr:colOff>
      <xdr:row>63</xdr:row>
      <xdr:rowOff>363943</xdr:rowOff>
    </xdr:to>
    <xdr:pic>
      <xdr:nvPicPr>
        <xdr:cNvPr id="17" name="Picture 16"/>
        <xdr:cNvPicPr>
          <a:picLocks noChangeAspect="1" noChangeArrowheads="1"/>
        </xdr:cNvPicPr>
      </xdr:nvPicPr>
      <xdr:blipFill>
        <a:blip r:embed="rId10">
          <a:extLst>
            <a:ext uri="{28A0092B-C50C-407E-A947-70E740481C1C}">
              <a14:useLocalDpi xmlns:a14="http://schemas.microsoft.com/office/drawing/2010/main" val="0"/>
            </a:ext>
          </a:extLst>
        </a:blip>
        <a:srcRect/>
        <a:stretch>
          <a:fillRect/>
        </a:stretch>
      </xdr:blipFill>
      <xdr:spPr>
        <a:xfrm>
          <a:off x="8048625" y="10296525"/>
          <a:ext cx="1504950" cy="363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466726</xdr:colOff>
      <xdr:row>64</xdr:row>
      <xdr:rowOff>209550</xdr:rowOff>
    </xdr:from>
    <xdr:to>
      <xdr:col>6</xdr:col>
      <xdr:colOff>1219233</xdr:colOff>
      <xdr:row>67</xdr:row>
      <xdr:rowOff>276225</xdr:rowOff>
    </xdr:to>
    <xdr:pic>
      <xdr:nvPicPr>
        <xdr:cNvPr id="12" name="Picture 11"/>
        <xdr:cNvPicPr>
          <a:picLocks noChangeAspect="1"/>
        </xdr:cNvPicPr>
      </xdr:nvPicPr>
      <xdr:blipFill>
        <a:blip r:embed="rId11"/>
        <a:stretch>
          <a:fillRect/>
        </a:stretch>
      </xdr:blipFill>
      <xdr:spPr>
        <a:xfrm>
          <a:off x="8343900" y="10887075"/>
          <a:ext cx="752475" cy="981075"/>
        </a:xfrm>
        <a:prstGeom prst="rect">
          <a:avLst/>
        </a:prstGeom>
      </xdr:spPr>
    </xdr:pic>
    <xdr:clientData/>
  </xdr:twoCellAnchor>
  <xdr:twoCellAnchor editAs="oneCell">
    <xdr:from>
      <xdr:col>6</xdr:col>
      <xdr:colOff>284233</xdr:colOff>
      <xdr:row>74</xdr:row>
      <xdr:rowOff>247650</xdr:rowOff>
    </xdr:from>
    <xdr:to>
      <xdr:col>6</xdr:col>
      <xdr:colOff>1393097</xdr:colOff>
      <xdr:row>75</xdr:row>
      <xdr:rowOff>352425</xdr:rowOff>
    </xdr:to>
    <xdr:pic>
      <xdr:nvPicPr>
        <xdr:cNvPr id="27" name="Picture 26"/>
        <xdr:cNvPicPr>
          <a:picLocks noChangeAspect="1"/>
        </xdr:cNvPicPr>
      </xdr:nvPicPr>
      <xdr:blipFill>
        <a:blip r:embed="rId12"/>
        <a:srcRect l="800" t="22703" b="14689"/>
        <a:stretch>
          <a:fillRect/>
        </a:stretch>
      </xdr:blipFill>
      <xdr:spPr>
        <a:xfrm>
          <a:off x="8161020" y="14211300"/>
          <a:ext cx="1108710" cy="838200"/>
        </a:xfrm>
        <a:prstGeom prst="rect">
          <a:avLst/>
        </a:prstGeom>
      </xdr:spPr>
    </xdr:pic>
    <xdr:clientData/>
  </xdr:twoCellAnchor>
  <xdr:twoCellAnchor editAs="oneCell">
    <xdr:from>
      <xdr:col>6</xdr:col>
      <xdr:colOff>488222</xdr:colOff>
      <xdr:row>81</xdr:row>
      <xdr:rowOff>104775</xdr:rowOff>
    </xdr:from>
    <xdr:to>
      <xdr:col>6</xdr:col>
      <xdr:colOff>1268578</xdr:colOff>
      <xdr:row>81</xdr:row>
      <xdr:rowOff>683945</xdr:rowOff>
    </xdr:to>
    <xdr:pic>
      <xdr:nvPicPr>
        <xdr:cNvPr id="28" name="Picture 27"/>
        <xdr:cNvPicPr>
          <a:picLocks noChangeAspect="1"/>
        </xdr:cNvPicPr>
      </xdr:nvPicPr>
      <xdr:blipFill>
        <a:blip r:embed="rId13"/>
        <a:stretch>
          <a:fillRect/>
        </a:stretch>
      </xdr:blipFill>
      <xdr:spPr>
        <a:xfrm>
          <a:off x="8364855" y="18935700"/>
          <a:ext cx="780415" cy="579120"/>
        </a:xfrm>
        <a:prstGeom prst="rect">
          <a:avLst/>
        </a:prstGeom>
      </xdr:spPr>
    </xdr:pic>
    <xdr:clientData/>
  </xdr:twoCellAnchor>
  <xdr:twoCellAnchor editAs="oneCell">
    <xdr:from>
      <xdr:col>6</xdr:col>
      <xdr:colOff>202472</xdr:colOff>
      <xdr:row>76</xdr:row>
      <xdr:rowOff>590550</xdr:rowOff>
    </xdr:from>
    <xdr:to>
      <xdr:col>6</xdr:col>
      <xdr:colOff>1356378</xdr:colOff>
      <xdr:row>78</xdr:row>
      <xdr:rowOff>314325</xdr:rowOff>
    </xdr:to>
    <xdr:pic>
      <xdr:nvPicPr>
        <xdr:cNvPr id="29" name="Picture 28"/>
        <xdr:cNvPicPr>
          <a:picLocks noChangeAspect="1"/>
        </xdr:cNvPicPr>
      </xdr:nvPicPr>
      <xdr:blipFill>
        <a:blip r:embed="rId14"/>
        <a:stretch>
          <a:fillRect/>
        </a:stretch>
      </xdr:blipFill>
      <xdr:spPr>
        <a:xfrm>
          <a:off x="8079105" y="15840075"/>
          <a:ext cx="1154430" cy="1057275"/>
        </a:xfrm>
        <a:prstGeom prst="rect">
          <a:avLst/>
        </a:prstGeom>
      </xdr:spPr>
    </xdr:pic>
    <xdr:clientData/>
  </xdr:twoCellAnchor>
  <xdr:twoCellAnchor editAs="oneCell">
    <xdr:from>
      <xdr:col>6</xdr:col>
      <xdr:colOff>428624</xdr:colOff>
      <xdr:row>79</xdr:row>
      <xdr:rowOff>151795</xdr:rowOff>
    </xdr:from>
    <xdr:to>
      <xdr:col>6</xdr:col>
      <xdr:colOff>1326421</xdr:colOff>
      <xdr:row>79</xdr:row>
      <xdr:rowOff>704851</xdr:rowOff>
    </xdr:to>
    <xdr:pic>
      <xdr:nvPicPr>
        <xdr:cNvPr id="30" name="Picture 29"/>
        <xdr:cNvPicPr>
          <a:picLocks noChangeAspect="1"/>
        </xdr:cNvPicPr>
      </xdr:nvPicPr>
      <xdr:blipFill>
        <a:blip r:embed="rId15"/>
        <a:srcRect l="4572" t="22574" r="2845" b="5131"/>
        <a:stretch>
          <a:fillRect/>
        </a:stretch>
      </xdr:blipFill>
      <xdr:spPr>
        <a:xfrm>
          <a:off x="8305165" y="17420590"/>
          <a:ext cx="897890" cy="553085"/>
        </a:xfrm>
        <a:prstGeom prst="rect">
          <a:avLst/>
        </a:prstGeom>
      </xdr:spPr>
    </xdr:pic>
    <xdr:clientData/>
  </xdr:twoCellAnchor>
  <xdr:twoCellAnchor editAs="oneCell">
    <xdr:from>
      <xdr:col>6</xdr:col>
      <xdr:colOff>57151</xdr:colOff>
      <xdr:row>50</xdr:row>
      <xdr:rowOff>68562</xdr:rowOff>
    </xdr:from>
    <xdr:to>
      <xdr:col>6</xdr:col>
      <xdr:colOff>1457325</xdr:colOff>
      <xdr:row>54</xdr:row>
      <xdr:rowOff>96193</xdr:rowOff>
    </xdr:to>
    <xdr:pic>
      <xdr:nvPicPr>
        <xdr:cNvPr id="13" name="Picture 12"/>
        <xdr:cNvPicPr>
          <a:picLocks noChangeAspect="1"/>
        </xdr:cNvPicPr>
      </xdr:nvPicPr>
      <xdr:blipFill>
        <a:blip r:embed="rId16"/>
        <a:stretch>
          <a:fillRect/>
        </a:stretch>
      </xdr:blipFill>
      <xdr:spPr>
        <a:xfrm>
          <a:off x="7934325" y="7706995"/>
          <a:ext cx="1400175" cy="637540"/>
        </a:xfrm>
        <a:prstGeom prst="rect">
          <a:avLst/>
        </a:prstGeom>
      </xdr:spPr>
    </xdr:pic>
    <xdr:clientData/>
  </xdr:twoCellAnchor>
  <xdr:twoCellAnchor editAs="oneCell">
    <xdr:from>
      <xdr:col>6</xdr:col>
      <xdr:colOff>438150</xdr:colOff>
      <xdr:row>82</xdr:row>
      <xdr:rowOff>19050</xdr:rowOff>
    </xdr:from>
    <xdr:to>
      <xdr:col>6</xdr:col>
      <xdr:colOff>1242892</xdr:colOff>
      <xdr:row>82</xdr:row>
      <xdr:rowOff>775020</xdr:rowOff>
    </xdr:to>
    <xdr:pic>
      <xdr:nvPicPr>
        <xdr:cNvPr id="14" name="Picture 13"/>
        <xdr:cNvPicPr>
          <a:picLocks noChangeAspect="1"/>
        </xdr:cNvPicPr>
      </xdr:nvPicPr>
      <xdr:blipFill>
        <a:blip r:embed="rId17"/>
        <a:stretch>
          <a:fillRect/>
        </a:stretch>
      </xdr:blipFill>
      <xdr:spPr>
        <a:xfrm>
          <a:off x="8315325" y="19716750"/>
          <a:ext cx="804545" cy="755650"/>
        </a:xfrm>
        <a:prstGeom prst="rect">
          <a:avLst/>
        </a:prstGeom>
      </xdr:spPr>
    </xdr:pic>
    <xdr:clientData/>
  </xdr:twoCellAnchor>
  <xdr:twoCellAnchor editAs="oneCell">
    <xdr:from>
      <xdr:col>6</xdr:col>
      <xdr:colOff>304800</xdr:colOff>
      <xdr:row>98</xdr:row>
      <xdr:rowOff>19050</xdr:rowOff>
    </xdr:from>
    <xdr:to>
      <xdr:col>6</xdr:col>
      <xdr:colOff>1347306</xdr:colOff>
      <xdr:row>102</xdr:row>
      <xdr:rowOff>116647</xdr:rowOff>
    </xdr:to>
    <xdr:pic>
      <xdr:nvPicPr>
        <xdr:cNvPr id="15" name="Picture 14"/>
        <xdr:cNvPicPr>
          <a:picLocks noChangeAspect="1"/>
        </xdr:cNvPicPr>
      </xdr:nvPicPr>
      <xdr:blipFill>
        <a:blip r:embed="rId18"/>
        <a:stretch>
          <a:fillRect/>
        </a:stretch>
      </xdr:blipFill>
      <xdr:spPr>
        <a:xfrm>
          <a:off x="8181975" y="23555325"/>
          <a:ext cx="1042035" cy="706755"/>
        </a:xfrm>
        <a:prstGeom prst="rect">
          <a:avLst/>
        </a:prstGeom>
      </xdr:spPr>
    </xdr:pic>
    <xdr:clientData/>
  </xdr:twoCellAnchor>
  <xdr:twoCellAnchor editAs="oneCell">
    <xdr:from>
      <xdr:col>6</xdr:col>
      <xdr:colOff>342900</xdr:colOff>
      <xdr:row>84</xdr:row>
      <xdr:rowOff>9525</xdr:rowOff>
    </xdr:from>
    <xdr:to>
      <xdr:col>6</xdr:col>
      <xdr:colOff>1371600</xdr:colOff>
      <xdr:row>89</xdr:row>
      <xdr:rowOff>66675</xdr:rowOff>
    </xdr:to>
    <xdr:pic>
      <xdr:nvPicPr>
        <xdr:cNvPr id="32" name="Picture 31"/>
        <xdr:cNvPicPr>
          <a:picLocks noChangeAspect="1"/>
        </xdr:cNvPicPr>
      </xdr:nvPicPr>
      <xdr:blipFill>
        <a:blip r:embed="rId19"/>
        <a:stretch>
          <a:fillRect/>
        </a:stretch>
      </xdr:blipFill>
      <xdr:spPr>
        <a:xfrm>
          <a:off x="8220075" y="20697825"/>
          <a:ext cx="1028700" cy="971550"/>
        </a:xfrm>
        <a:prstGeom prst="rect">
          <a:avLst/>
        </a:prstGeom>
      </xdr:spPr>
    </xdr:pic>
    <xdr:clientData/>
  </xdr:twoCellAnchor>
  <xdr:twoCellAnchor editAs="oneCell">
    <xdr:from>
      <xdr:col>6</xdr:col>
      <xdr:colOff>521940</xdr:colOff>
      <xdr:row>94</xdr:row>
      <xdr:rowOff>104169</xdr:rowOff>
    </xdr:from>
    <xdr:to>
      <xdr:col>6</xdr:col>
      <xdr:colOff>1238201</xdr:colOff>
      <xdr:row>97</xdr:row>
      <xdr:rowOff>123776</xdr:rowOff>
    </xdr:to>
    <xdr:pic>
      <xdr:nvPicPr>
        <xdr:cNvPr id="33" name="Picture 32"/>
        <xdr:cNvPicPr>
          <a:picLocks noChangeAspect="1"/>
        </xdr:cNvPicPr>
      </xdr:nvPicPr>
      <xdr:blipFill>
        <a:blip r:embed="rId20"/>
        <a:srcRect l="20885" t="9399" r="24108" b="6756"/>
        <a:stretch>
          <a:fillRect/>
        </a:stretch>
      </xdr:blipFill>
      <xdr:spPr>
        <a:xfrm rot="16200000">
          <a:off x="8456295" y="22848570"/>
          <a:ext cx="600710" cy="716280"/>
        </a:xfrm>
        <a:prstGeom prst="rect">
          <a:avLst/>
        </a:prstGeom>
      </xdr:spPr>
    </xdr:pic>
    <xdr:clientData/>
  </xdr:twoCellAnchor>
  <xdr:twoCellAnchor editAs="oneCell">
    <xdr:from>
      <xdr:col>6</xdr:col>
      <xdr:colOff>285045</xdr:colOff>
      <xdr:row>68</xdr:row>
      <xdr:rowOff>200025</xdr:rowOff>
    </xdr:from>
    <xdr:to>
      <xdr:col>6</xdr:col>
      <xdr:colOff>1656810</xdr:colOff>
      <xdr:row>71</xdr:row>
      <xdr:rowOff>285750</xdr:rowOff>
    </xdr:to>
    <xdr:pic>
      <xdr:nvPicPr>
        <xdr:cNvPr id="19" name="Picture 18"/>
        <xdr:cNvPicPr>
          <a:picLocks noChangeAspect="1"/>
        </xdr:cNvPicPr>
      </xdr:nvPicPr>
      <xdr:blipFill>
        <a:blip r:embed="rId21"/>
        <a:srcRect t="21715" b="18285"/>
        <a:stretch>
          <a:fillRect/>
        </a:stretch>
      </xdr:blipFill>
      <xdr:spPr>
        <a:xfrm>
          <a:off x="8161655" y="12096750"/>
          <a:ext cx="1372235" cy="1000125"/>
        </a:xfrm>
        <a:prstGeom prst="rect">
          <a:avLst/>
        </a:prstGeom>
      </xdr:spPr>
    </xdr:pic>
    <xdr:clientData/>
  </xdr:twoCellAnchor>
  <xdr:twoCellAnchor editAs="oneCell">
    <xdr:from>
      <xdr:col>6</xdr:col>
      <xdr:colOff>409575</xdr:colOff>
      <xdr:row>104</xdr:row>
      <xdr:rowOff>132715</xdr:rowOff>
    </xdr:from>
    <xdr:to>
      <xdr:col>6</xdr:col>
      <xdr:colOff>1640205</xdr:colOff>
      <xdr:row>108</xdr:row>
      <xdr:rowOff>38100</xdr:rowOff>
    </xdr:to>
    <xdr:pic>
      <xdr:nvPicPr>
        <xdr:cNvPr id="18" name="Picture 17"/>
        <xdr:cNvPicPr>
          <a:picLocks noChangeAspect="1"/>
        </xdr:cNvPicPr>
      </xdr:nvPicPr>
      <xdr:blipFill>
        <a:blip r:embed="rId22"/>
        <a:stretch>
          <a:fillRect/>
        </a:stretch>
      </xdr:blipFill>
      <xdr:spPr>
        <a:xfrm>
          <a:off x="8286750" y="24735790"/>
          <a:ext cx="1230630" cy="1124585"/>
        </a:xfrm>
        <a:prstGeom prst="rect">
          <a:avLst/>
        </a:prstGeom>
      </xdr:spPr>
    </xdr:pic>
    <xdr:clientData/>
  </xdr:twoCellAnchor>
  <xdr:twoCellAnchor editAs="oneCell">
    <xdr:from>
      <xdr:col>6</xdr:col>
      <xdr:colOff>371475</xdr:colOff>
      <xdr:row>25</xdr:row>
      <xdr:rowOff>51230</xdr:rowOff>
    </xdr:from>
    <xdr:to>
      <xdr:col>6</xdr:col>
      <xdr:colOff>1028700</xdr:colOff>
      <xdr:row>28</xdr:row>
      <xdr:rowOff>28576</xdr:rowOff>
    </xdr:to>
    <xdr:pic>
      <xdr:nvPicPr>
        <xdr:cNvPr id="35" name="Picture 34"/>
        <xdr:cNvPicPr>
          <a:picLocks noChangeAspect="1"/>
        </xdr:cNvPicPr>
      </xdr:nvPicPr>
      <xdr:blipFill>
        <a:blip r:embed="rId23"/>
        <a:stretch>
          <a:fillRect/>
        </a:stretch>
      </xdr:blipFill>
      <xdr:spPr>
        <a:xfrm>
          <a:off x="8248650" y="3813175"/>
          <a:ext cx="657225" cy="444500"/>
        </a:xfrm>
        <a:prstGeom prst="rect">
          <a:avLst/>
        </a:prstGeom>
      </xdr:spPr>
    </xdr:pic>
    <xdr:clientData/>
  </xdr:twoCellAnchor>
  <xdr:twoCellAnchor editAs="oneCell">
    <xdr:from>
      <xdr:col>6</xdr:col>
      <xdr:colOff>466726</xdr:colOff>
      <xdr:row>32</xdr:row>
      <xdr:rowOff>8754</xdr:rowOff>
    </xdr:from>
    <xdr:to>
      <xdr:col>6</xdr:col>
      <xdr:colOff>1057275</xdr:colOff>
      <xdr:row>34</xdr:row>
      <xdr:rowOff>83924</xdr:rowOff>
    </xdr:to>
    <xdr:pic>
      <xdr:nvPicPr>
        <xdr:cNvPr id="36" name="Picture 35"/>
        <xdr:cNvPicPr>
          <a:picLocks noChangeAspect="1"/>
        </xdr:cNvPicPr>
      </xdr:nvPicPr>
      <xdr:blipFill>
        <a:blip r:embed="rId24"/>
        <a:stretch>
          <a:fillRect/>
        </a:stretch>
      </xdr:blipFill>
      <xdr:spPr>
        <a:xfrm>
          <a:off x="8343900" y="4885055"/>
          <a:ext cx="590550" cy="399415"/>
        </a:xfrm>
        <a:prstGeom prst="rect">
          <a:avLst/>
        </a:prstGeom>
      </xdr:spPr>
    </xdr:pic>
    <xdr:clientData/>
  </xdr:twoCellAnchor>
  <xdr:twoCellAnchor editAs="oneCell">
    <xdr:from>
      <xdr:col>7</xdr:col>
      <xdr:colOff>457200</xdr:colOff>
      <xdr:row>66</xdr:row>
      <xdr:rowOff>111740</xdr:rowOff>
    </xdr:from>
    <xdr:to>
      <xdr:col>14</xdr:col>
      <xdr:colOff>135034</xdr:colOff>
      <xdr:row>73</xdr:row>
      <xdr:rowOff>209550</xdr:rowOff>
    </xdr:to>
    <xdr:pic>
      <xdr:nvPicPr>
        <xdr:cNvPr id="5" name="Picture 4"/>
        <xdr:cNvPicPr>
          <a:picLocks noChangeAspect="1"/>
        </xdr:cNvPicPr>
      </xdr:nvPicPr>
      <xdr:blipFill>
        <a:blip r:embed="rId25"/>
        <a:stretch>
          <a:fillRect/>
        </a:stretch>
      </xdr:blipFill>
      <xdr:spPr>
        <a:xfrm>
          <a:off x="10153650" y="11398250"/>
          <a:ext cx="3944620" cy="2232025"/>
        </a:xfrm>
        <a:prstGeom prst="rect">
          <a:avLst/>
        </a:prstGeom>
      </xdr:spPr>
    </xdr:pic>
    <xdr:clientData/>
  </xdr:twoCellAnchor>
  <xdr:twoCellAnchor editAs="oneCell">
    <xdr:from>
      <xdr:col>6</xdr:col>
      <xdr:colOff>295276</xdr:colOff>
      <xdr:row>28</xdr:row>
      <xdr:rowOff>123826</xdr:rowOff>
    </xdr:from>
    <xdr:to>
      <xdr:col>6</xdr:col>
      <xdr:colOff>1381126</xdr:colOff>
      <xdr:row>31</xdr:row>
      <xdr:rowOff>12777</xdr:rowOff>
    </xdr:to>
    <xdr:pic>
      <xdr:nvPicPr>
        <xdr:cNvPr id="31" name="Picture 30"/>
        <xdr:cNvPicPr>
          <a:picLocks noChangeAspect="1"/>
        </xdr:cNvPicPr>
      </xdr:nvPicPr>
      <xdr:blipFill>
        <a:blip r:embed="rId26"/>
        <a:srcRect t="30133" b="30263"/>
        <a:stretch>
          <a:fillRect/>
        </a:stretch>
      </xdr:blipFill>
      <xdr:spPr>
        <a:xfrm>
          <a:off x="8172450" y="4352925"/>
          <a:ext cx="1085850" cy="374650"/>
        </a:xfrm>
        <a:prstGeom prst="rect">
          <a:avLst/>
        </a:prstGeom>
      </xdr:spPr>
    </xdr:pic>
    <xdr:clientData/>
  </xdr:twoCellAnchor>
  <xdr:twoCellAnchor editAs="oneCell">
    <xdr:from>
      <xdr:col>6</xdr:col>
      <xdr:colOff>419100</xdr:colOff>
      <xdr:row>80</xdr:row>
      <xdr:rowOff>0</xdr:rowOff>
    </xdr:from>
    <xdr:to>
      <xdr:col>6</xdr:col>
      <xdr:colOff>1379884</xdr:colOff>
      <xdr:row>80</xdr:row>
      <xdr:rowOff>736744</xdr:rowOff>
    </xdr:to>
    <xdr:pic>
      <xdr:nvPicPr>
        <xdr:cNvPr id="34" name="Picture 33" descr="Air Conditioner Ntc Temperature Sensor For Midea Good Price - Buy Ntc  Temperature Sensor,Temperature Sensor For Midea,Air Conditioner Temperature  Sensor Product on Alibaba.com"/>
        <xdr:cNvPicPr>
          <a:picLocks noChangeAspect="1" noChangeArrowheads="1"/>
        </xdr:cNvPicPr>
      </xdr:nvPicPr>
      <xdr:blipFill>
        <a:blip r:embed="rId27">
          <a:extLst>
            <a:ext uri="{28A0092B-C50C-407E-A947-70E740481C1C}">
              <a14:useLocalDpi xmlns:a14="http://schemas.microsoft.com/office/drawing/2010/main" val="0"/>
            </a:ext>
          </a:extLst>
        </a:blip>
        <a:srcRect l="8489" t="16615" r="5460" b="17310"/>
        <a:stretch>
          <a:fillRect/>
        </a:stretch>
      </xdr:blipFill>
      <xdr:spPr>
        <a:xfrm>
          <a:off x="8296275" y="18049875"/>
          <a:ext cx="960755"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370522</xdr:colOff>
      <xdr:row>46</xdr:row>
      <xdr:rowOff>61277</xdr:rowOff>
    </xdr:from>
    <xdr:to>
      <xdr:col>6</xdr:col>
      <xdr:colOff>1225867</xdr:colOff>
      <xdr:row>48</xdr:row>
      <xdr:rowOff>91757</xdr:rowOff>
    </xdr:to>
    <xdr:pic>
      <xdr:nvPicPr>
        <xdr:cNvPr id="6" name="Picture 5"/>
        <xdr:cNvPicPr>
          <a:picLocks noChangeAspect="1"/>
        </xdr:cNvPicPr>
      </xdr:nvPicPr>
      <xdr:blipFill>
        <a:blip r:embed="rId28">
          <a:clrChange>
            <a:clrFrom>
              <a:srgbClr val="FFFFFF">
                <a:alpha val="100000"/>
              </a:srgbClr>
            </a:clrFrom>
            <a:clrTo>
              <a:srgbClr val="FFFFFF">
                <a:alpha val="100000"/>
                <a:alpha val="0"/>
              </a:srgbClr>
            </a:clrTo>
          </a:clrChange>
        </a:blip>
        <a:srcRect l="26035" t="22370" r="27236" b="9770"/>
        <a:stretch>
          <a:fillRect/>
        </a:stretch>
      </xdr:blipFill>
      <xdr:spPr>
        <a:xfrm rot="5400000">
          <a:off x="8507095" y="6830060"/>
          <a:ext cx="335280" cy="855345"/>
        </a:xfrm>
        <a:prstGeom prst="rect">
          <a:avLst/>
        </a:prstGeom>
        <a:noFill/>
        <a:ln w="9525">
          <a:noFill/>
        </a:ln>
      </xdr:spPr>
    </xdr:pic>
    <xdr:clientData/>
  </xdr:twoCellAnchor>
</xdr:wsDr>
</file>

<file path=xl/drawings/drawing18.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83820</xdr:colOff>
      <xdr:row>25</xdr:row>
      <xdr:rowOff>234315</xdr:rowOff>
    </xdr:from>
    <xdr:to>
      <xdr:col>6</xdr:col>
      <xdr:colOff>1967542</xdr:colOff>
      <xdr:row>30</xdr:row>
      <xdr:rowOff>236220</xdr:rowOff>
    </xdr:to>
    <xdr:pic>
      <xdr:nvPicPr>
        <xdr:cNvPr id="2" name="Picture 1036" descr="http://www.airmender.com.tw/upload/product/photo_l_127528990020.jpg"/>
        <xdr:cNvPicPr>
          <a:picLocks noChangeAspect="1" noChangeArrowheads="1"/>
        </xdr:cNvPicPr>
      </xdr:nvPicPr>
      <xdr:blipFill>
        <a:blip r:embed="rId1" cstate="print"/>
        <a:srcRect/>
        <a:stretch>
          <a:fillRect/>
        </a:stretch>
      </xdr:blipFill>
      <xdr:spPr>
        <a:xfrm>
          <a:off x="8075295" y="5440045"/>
          <a:ext cx="1883410" cy="1300480"/>
        </a:xfrm>
        <a:prstGeom prst="rect">
          <a:avLst/>
        </a:prstGeom>
        <a:noFill/>
        <a:ln w="9525">
          <a:noFill/>
          <a:miter lim="800000"/>
          <a:headEnd/>
          <a:tailEnd/>
        </a:ln>
      </xdr:spPr>
    </xdr:pic>
    <xdr:clientData/>
  </xdr:twoCellAnchor>
  <xdr:twoCellAnchor editAs="oneCell">
    <xdr:from>
      <xdr:col>6</xdr:col>
      <xdr:colOff>487680</xdr:colOff>
      <xdr:row>9</xdr:row>
      <xdr:rowOff>7620</xdr:rowOff>
    </xdr:from>
    <xdr:to>
      <xdr:col>6</xdr:col>
      <xdr:colOff>1435585</xdr:colOff>
      <xdr:row>11</xdr:row>
      <xdr:rowOff>169545</xdr:rowOff>
    </xdr:to>
    <xdr:pic>
      <xdr:nvPicPr>
        <xdr:cNvPr id="4" name="Picture 1" descr="http://www.airmender.com.tw/upload/product/photo_l_127529023394.jpg"/>
        <xdr:cNvPicPr>
          <a:picLocks noChangeAspect="1" noChangeArrowheads="1"/>
        </xdr:cNvPicPr>
      </xdr:nvPicPr>
      <xdr:blipFill>
        <a:blip r:embed="rId2" cstate="print"/>
        <a:srcRect/>
        <a:stretch>
          <a:fillRect/>
        </a:stretch>
      </xdr:blipFill>
      <xdr:spPr>
        <a:xfrm>
          <a:off x="8479155" y="1057910"/>
          <a:ext cx="947420" cy="681355"/>
        </a:xfrm>
        <a:prstGeom prst="rect">
          <a:avLst/>
        </a:prstGeom>
        <a:noFill/>
        <a:ln w="9525">
          <a:noFill/>
          <a:miter lim="800000"/>
          <a:headEnd/>
          <a:tailEnd/>
        </a:ln>
      </xdr:spPr>
    </xdr:pic>
    <xdr:clientData/>
  </xdr:twoCellAnchor>
  <xdr:twoCellAnchor editAs="oneCell">
    <xdr:from>
      <xdr:col>6</xdr:col>
      <xdr:colOff>695325</xdr:colOff>
      <xdr:row>39</xdr:row>
      <xdr:rowOff>28575</xdr:rowOff>
    </xdr:from>
    <xdr:to>
      <xdr:col>6</xdr:col>
      <xdr:colOff>695325</xdr:colOff>
      <xdr:row>42</xdr:row>
      <xdr:rowOff>251460</xdr:rowOff>
    </xdr:to>
    <xdr:pic>
      <xdr:nvPicPr>
        <xdr:cNvPr id="7" name="Picture 71" descr="http://www.airmender.com.tw/upload/product/photo_l_37_127503513966.jpg"/>
        <xdr:cNvPicPr>
          <a:picLocks noChangeAspect="1" noChangeArrowheads="1"/>
        </xdr:cNvPicPr>
      </xdr:nvPicPr>
      <xdr:blipFill>
        <a:blip r:embed="rId3" cstate="print"/>
        <a:srcRect/>
        <a:stretch>
          <a:fillRect/>
        </a:stretch>
      </xdr:blipFill>
      <xdr:spPr>
        <a:xfrm>
          <a:off x="8686800" y="8870315"/>
          <a:ext cx="0" cy="1002030"/>
        </a:xfrm>
        <a:prstGeom prst="rect">
          <a:avLst/>
        </a:prstGeom>
        <a:noFill/>
        <a:ln w="9525">
          <a:noFill/>
          <a:miter lim="800000"/>
          <a:headEnd/>
          <a:tailEnd/>
        </a:ln>
      </xdr:spPr>
    </xdr:pic>
    <xdr:clientData/>
  </xdr:twoCellAnchor>
  <xdr:twoCellAnchor editAs="oneCell">
    <xdr:from>
      <xdr:col>6</xdr:col>
      <xdr:colOff>695325</xdr:colOff>
      <xdr:row>48</xdr:row>
      <xdr:rowOff>0</xdr:rowOff>
    </xdr:from>
    <xdr:to>
      <xdr:col>6</xdr:col>
      <xdr:colOff>695325</xdr:colOff>
      <xdr:row>49</xdr:row>
      <xdr:rowOff>251460</xdr:rowOff>
    </xdr:to>
    <xdr:pic>
      <xdr:nvPicPr>
        <xdr:cNvPr id="8" name="Picture 58" descr="http://www.airmender.com.tw/upload/product/photo_l_127529044453.jpg"/>
        <xdr:cNvPicPr>
          <a:picLocks noChangeAspect="1" noChangeArrowheads="1"/>
        </xdr:cNvPicPr>
      </xdr:nvPicPr>
      <xdr:blipFill>
        <a:blip r:embed="rId4" cstate="print"/>
        <a:srcRect/>
        <a:stretch>
          <a:fillRect/>
        </a:stretch>
      </xdr:blipFill>
      <xdr:spPr>
        <a:xfrm>
          <a:off x="8686800" y="11179175"/>
          <a:ext cx="0" cy="511175"/>
        </a:xfrm>
        <a:prstGeom prst="rect">
          <a:avLst/>
        </a:prstGeom>
        <a:noFill/>
        <a:ln w="9525">
          <a:noFill/>
          <a:miter lim="800000"/>
          <a:headEnd/>
          <a:tailEnd/>
        </a:ln>
      </xdr:spPr>
    </xdr:pic>
    <xdr:clientData/>
  </xdr:twoCellAnchor>
  <xdr:twoCellAnchor editAs="oneCell">
    <xdr:from>
      <xdr:col>6</xdr:col>
      <xdr:colOff>200660</xdr:colOff>
      <xdr:row>34</xdr:row>
      <xdr:rowOff>31115</xdr:rowOff>
    </xdr:from>
    <xdr:to>
      <xdr:col>6</xdr:col>
      <xdr:colOff>1792605</xdr:colOff>
      <xdr:row>37</xdr:row>
      <xdr:rowOff>10795</xdr:rowOff>
    </xdr:to>
    <xdr:pic>
      <xdr:nvPicPr>
        <xdr:cNvPr id="9" name="Picture 50" descr="http://www.airmender.com.tw/upload/product/photo_l_127529038516.jpg"/>
        <xdr:cNvPicPr>
          <a:picLocks noChangeAspect="1" noChangeArrowheads="1"/>
        </xdr:cNvPicPr>
      </xdr:nvPicPr>
      <xdr:blipFill>
        <a:blip r:embed="rId5" cstate="print"/>
        <a:srcRect/>
        <a:stretch>
          <a:fillRect/>
        </a:stretch>
      </xdr:blipFill>
      <xdr:spPr>
        <a:xfrm>
          <a:off x="8192135" y="7574280"/>
          <a:ext cx="1591945" cy="758825"/>
        </a:xfrm>
        <a:prstGeom prst="rect">
          <a:avLst/>
        </a:prstGeom>
        <a:noFill/>
        <a:ln w="9525">
          <a:noFill/>
          <a:miter lim="800000"/>
          <a:headEnd/>
          <a:tailEnd/>
        </a:ln>
      </xdr:spPr>
    </xdr:pic>
    <xdr:clientData/>
  </xdr:twoCellAnchor>
  <xdr:twoCellAnchor editAs="oneCell">
    <xdr:from>
      <xdr:col>6</xdr:col>
      <xdr:colOff>619125</xdr:colOff>
      <xdr:row>50</xdr:row>
      <xdr:rowOff>19051</xdr:rowOff>
    </xdr:from>
    <xdr:to>
      <xdr:col>6</xdr:col>
      <xdr:colOff>619125</xdr:colOff>
      <xdr:row>52</xdr:row>
      <xdr:rowOff>233225</xdr:rowOff>
    </xdr:to>
    <xdr:pic>
      <xdr:nvPicPr>
        <xdr:cNvPr id="10" name="Picture 1028" descr="http://www.airmender.com.tw/upload/product/photo_l_127503536236.jpg"/>
        <xdr:cNvPicPr>
          <a:picLocks noChangeAspect="1" noChangeArrowheads="1"/>
        </xdr:cNvPicPr>
      </xdr:nvPicPr>
      <xdr:blipFill>
        <a:blip r:embed="rId6" cstate="print"/>
        <a:srcRect/>
        <a:stretch>
          <a:fillRect/>
        </a:stretch>
      </xdr:blipFill>
      <xdr:spPr>
        <a:xfrm>
          <a:off x="8610600" y="11717655"/>
          <a:ext cx="0" cy="733425"/>
        </a:xfrm>
        <a:prstGeom prst="rect">
          <a:avLst/>
        </a:prstGeom>
        <a:noFill/>
        <a:ln w="9525">
          <a:noFill/>
          <a:miter lim="800000"/>
          <a:headEnd/>
          <a:tailEnd/>
        </a:ln>
      </xdr:spPr>
    </xdr:pic>
    <xdr:clientData/>
  </xdr:twoCellAnchor>
  <xdr:twoCellAnchor editAs="oneCell">
    <xdr:from>
      <xdr:col>6</xdr:col>
      <xdr:colOff>291465</xdr:colOff>
      <xdr:row>13</xdr:row>
      <xdr:rowOff>190500</xdr:rowOff>
    </xdr:from>
    <xdr:to>
      <xdr:col>6</xdr:col>
      <xdr:colOff>1748790</xdr:colOff>
      <xdr:row>18</xdr:row>
      <xdr:rowOff>13335</xdr:rowOff>
    </xdr:to>
    <xdr:pic>
      <xdr:nvPicPr>
        <xdr:cNvPr id="11" name="Picture 1048" descr="http://www.airmender.com.tw/upload/product/photo_l_127529021895.jpg"/>
        <xdr:cNvPicPr>
          <a:picLocks noChangeAspect="1" noChangeArrowheads="1"/>
        </xdr:cNvPicPr>
      </xdr:nvPicPr>
      <xdr:blipFill>
        <a:blip r:embed="rId7" cstate="print"/>
        <a:srcRect/>
        <a:stretch>
          <a:fillRect/>
        </a:stretch>
      </xdr:blipFill>
      <xdr:spPr>
        <a:xfrm>
          <a:off x="8282940" y="2279650"/>
          <a:ext cx="1457325" cy="1121410"/>
        </a:xfrm>
        <a:prstGeom prst="rect">
          <a:avLst/>
        </a:prstGeom>
        <a:noFill/>
        <a:ln w="9525">
          <a:noFill/>
          <a:miter lim="800000"/>
          <a:headEnd/>
          <a:tailEnd/>
        </a:ln>
      </xdr:spPr>
    </xdr:pic>
    <xdr:clientData/>
  </xdr:twoCellAnchor>
  <xdr:twoCellAnchor editAs="oneCell">
    <xdr:from>
      <xdr:col>6</xdr:col>
      <xdr:colOff>522605</xdr:colOff>
      <xdr:row>39</xdr:row>
      <xdr:rowOff>41910</xdr:rowOff>
    </xdr:from>
    <xdr:to>
      <xdr:col>6</xdr:col>
      <xdr:colOff>1410877</xdr:colOff>
      <xdr:row>42</xdr:row>
      <xdr:rowOff>139700</xdr:rowOff>
    </xdr:to>
    <xdr:pic>
      <xdr:nvPicPr>
        <xdr:cNvPr id="12" name="Picture 71" descr="http://www.airmender.com.tw/upload/product/photo_l_37_127503513966.jpg"/>
        <xdr:cNvPicPr>
          <a:picLocks noChangeAspect="1" noChangeArrowheads="1"/>
        </xdr:cNvPicPr>
      </xdr:nvPicPr>
      <xdr:blipFill>
        <a:blip r:embed="rId8" cstate="print"/>
        <a:srcRect/>
        <a:stretch>
          <a:fillRect/>
        </a:stretch>
      </xdr:blipFill>
      <xdr:spPr>
        <a:xfrm>
          <a:off x="8514080" y="8883650"/>
          <a:ext cx="887730" cy="876935"/>
        </a:xfrm>
        <a:prstGeom prst="rect">
          <a:avLst/>
        </a:prstGeom>
        <a:noFill/>
        <a:ln w="9525">
          <a:noFill/>
          <a:miter lim="800000"/>
          <a:headEnd/>
          <a:tailEnd/>
        </a:ln>
      </xdr:spPr>
    </xdr:pic>
    <xdr:clientData/>
  </xdr:twoCellAnchor>
  <xdr:twoCellAnchor editAs="oneCell">
    <xdr:from>
      <xdr:col>6</xdr:col>
      <xdr:colOff>360045</xdr:colOff>
      <xdr:row>49</xdr:row>
      <xdr:rowOff>36195</xdr:rowOff>
    </xdr:from>
    <xdr:to>
      <xdr:col>6</xdr:col>
      <xdr:colOff>1826895</xdr:colOff>
      <xdr:row>51</xdr:row>
      <xdr:rowOff>250369</xdr:rowOff>
    </xdr:to>
    <xdr:pic>
      <xdr:nvPicPr>
        <xdr:cNvPr id="14" name="Picture 1028" descr="http://www.airmender.com.tw/upload/product/photo_l_127503536236.jpg"/>
        <xdr:cNvPicPr>
          <a:picLocks noChangeAspect="1" noChangeArrowheads="1"/>
        </xdr:cNvPicPr>
      </xdr:nvPicPr>
      <xdr:blipFill>
        <a:blip r:embed="rId9" cstate="print"/>
        <a:srcRect/>
        <a:stretch>
          <a:fillRect/>
        </a:stretch>
      </xdr:blipFill>
      <xdr:spPr>
        <a:xfrm>
          <a:off x="8351520" y="11475085"/>
          <a:ext cx="1466850" cy="733425"/>
        </a:xfrm>
        <a:prstGeom prst="rect">
          <a:avLst/>
        </a:prstGeom>
        <a:noFill/>
        <a:ln w="9525">
          <a:noFill/>
          <a:miter lim="800000"/>
          <a:headEnd/>
          <a:tailEnd/>
        </a:ln>
      </xdr:spPr>
    </xdr:pic>
    <xdr:clientData/>
  </xdr:twoCellAnchor>
  <xdr:twoCellAnchor editAs="oneCell">
    <xdr:from>
      <xdr:col>6</xdr:col>
      <xdr:colOff>360045</xdr:colOff>
      <xdr:row>102</xdr:row>
      <xdr:rowOff>552450</xdr:rowOff>
    </xdr:from>
    <xdr:to>
      <xdr:col>6</xdr:col>
      <xdr:colOff>1257300</xdr:colOff>
      <xdr:row>105</xdr:row>
      <xdr:rowOff>47625</xdr:rowOff>
    </xdr:to>
    <xdr:pic>
      <xdr:nvPicPr>
        <xdr:cNvPr id="15" name="Picture 1" descr="http://www.fasike.com/uploadfile/Products/20140418165332073207.jpg"/>
        <xdr:cNvPicPr>
          <a:picLocks noChangeAspect="1" noChangeArrowheads="1"/>
        </xdr:cNvPicPr>
      </xdr:nvPicPr>
      <xdr:blipFill>
        <a:blip r:embed="rId10"/>
        <a:srcRect l="28095" r="31429"/>
        <a:stretch>
          <a:fillRect/>
        </a:stretch>
      </xdr:blipFill>
      <xdr:spPr>
        <a:xfrm>
          <a:off x="8351520" y="27804745"/>
          <a:ext cx="897255" cy="1476375"/>
        </a:xfrm>
        <a:prstGeom prst="rect">
          <a:avLst/>
        </a:prstGeom>
        <a:noFill/>
      </xdr:spPr>
    </xdr:pic>
    <xdr:clientData/>
  </xdr:twoCellAnchor>
  <xdr:twoCellAnchor editAs="oneCell">
    <xdr:from>
      <xdr:col>6</xdr:col>
      <xdr:colOff>990601</xdr:colOff>
      <xdr:row>83</xdr:row>
      <xdr:rowOff>209550</xdr:rowOff>
    </xdr:from>
    <xdr:to>
      <xdr:col>6</xdr:col>
      <xdr:colOff>1463457</xdr:colOff>
      <xdr:row>87</xdr:row>
      <xdr:rowOff>19500</xdr:rowOff>
    </xdr:to>
    <xdr:pic>
      <xdr:nvPicPr>
        <xdr:cNvPr id="16" name="Picture 2" descr="http://www.fasike.com/uploadfile/Products/20140419221523722372.jpg"/>
        <xdr:cNvPicPr>
          <a:picLocks noChangeAspect="1" noChangeArrowheads="1"/>
        </xdr:cNvPicPr>
      </xdr:nvPicPr>
      <xdr:blipFill>
        <a:blip r:embed="rId11"/>
        <a:srcRect l="29437" r="32035"/>
        <a:stretch>
          <a:fillRect/>
        </a:stretch>
      </xdr:blipFill>
      <xdr:spPr>
        <a:xfrm>
          <a:off x="8982075" y="20478750"/>
          <a:ext cx="472440" cy="848360"/>
        </a:xfrm>
        <a:prstGeom prst="rect">
          <a:avLst/>
        </a:prstGeom>
        <a:noFill/>
      </xdr:spPr>
    </xdr:pic>
    <xdr:clientData/>
  </xdr:twoCellAnchor>
  <xdr:twoCellAnchor editAs="oneCell">
    <xdr:from>
      <xdr:col>6</xdr:col>
      <xdr:colOff>259081</xdr:colOff>
      <xdr:row>84</xdr:row>
      <xdr:rowOff>100965</xdr:rowOff>
    </xdr:from>
    <xdr:to>
      <xdr:col>6</xdr:col>
      <xdr:colOff>749921</xdr:colOff>
      <xdr:row>86</xdr:row>
      <xdr:rowOff>232411</xdr:rowOff>
    </xdr:to>
    <xdr:pic>
      <xdr:nvPicPr>
        <xdr:cNvPr id="17" name="Picture 3" descr="http://www.fasike.com/uploadfile/Products/20140420110171537153.jpg"/>
        <xdr:cNvPicPr>
          <a:picLocks noChangeAspect="1" noChangeArrowheads="1"/>
        </xdr:cNvPicPr>
      </xdr:nvPicPr>
      <xdr:blipFill>
        <a:blip r:embed="rId12"/>
        <a:srcRect l="32000" r="40364"/>
        <a:stretch>
          <a:fillRect/>
        </a:stretch>
      </xdr:blipFill>
      <xdr:spPr>
        <a:xfrm>
          <a:off x="8250555" y="20629880"/>
          <a:ext cx="490220" cy="650875"/>
        </a:xfrm>
        <a:prstGeom prst="rect">
          <a:avLst/>
        </a:prstGeom>
        <a:noFill/>
      </xdr:spPr>
    </xdr:pic>
    <xdr:clientData/>
  </xdr:twoCellAnchor>
  <xdr:twoCellAnchor editAs="oneCell">
    <xdr:from>
      <xdr:col>6</xdr:col>
      <xdr:colOff>573405</xdr:colOff>
      <xdr:row>112</xdr:row>
      <xdr:rowOff>12383</xdr:rowOff>
    </xdr:from>
    <xdr:to>
      <xdr:col>6</xdr:col>
      <xdr:colOff>1573530</xdr:colOff>
      <xdr:row>114</xdr:row>
      <xdr:rowOff>85726</xdr:rowOff>
    </xdr:to>
    <xdr:pic>
      <xdr:nvPicPr>
        <xdr:cNvPr id="18" name="Picture 4" descr="http://www.fasike.com/uploadfile/Products/20140424175384858485.jpg"/>
        <xdr:cNvPicPr>
          <a:picLocks noChangeAspect="1" noChangeArrowheads="1"/>
        </xdr:cNvPicPr>
      </xdr:nvPicPr>
      <xdr:blipFill>
        <a:blip r:embed="rId13"/>
        <a:srcRect t="12500" b="20625"/>
        <a:stretch>
          <a:fillRect/>
        </a:stretch>
      </xdr:blipFill>
      <xdr:spPr>
        <a:xfrm>
          <a:off x="8564880" y="33127315"/>
          <a:ext cx="1000125" cy="485775"/>
        </a:xfrm>
        <a:prstGeom prst="rect">
          <a:avLst/>
        </a:prstGeom>
        <a:noFill/>
      </xdr:spPr>
    </xdr:pic>
    <xdr:clientData/>
  </xdr:twoCellAnchor>
  <xdr:twoCellAnchor editAs="oneCell">
    <xdr:from>
      <xdr:col>6</xdr:col>
      <xdr:colOff>367666</xdr:colOff>
      <xdr:row>107</xdr:row>
      <xdr:rowOff>561975</xdr:rowOff>
    </xdr:from>
    <xdr:to>
      <xdr:col>6</xdr:col>
      <xdr:colOff>1679814</xdr:colOff>
      <xdr:row>108</xdr:row>
      <xdr:rowOff>419100</xdr:rowOff>
    </xdr:to>
    <xdr:pic>
      <xdr:nvPicPr>
        <xdr:cNvPr id="19" name="Picture 5" descr="http://www.fasike.com/uploadfile/Products/20140419222583108310.jpg"/>
        <xdr:cNvPicPr>
          <a:picLocks noChangeAspect="1" noChangeArrowheads="1"/>
        </xdr:cNvPicPr>
      </xdr:nvPicPr>
      <xdr:blipFill>
        <a:blip r:embed="rId14"/>
        <a:srcRect t="28125" b="27500"/>
        <a:stretch>
          <a:fillRect/>
        </a:stretch>
      </xdr:blipFill>
      <xdr:spPr>
        <a:xfrm>
          <a:off x="8359140" y="31157545"/>
          <a:ext cx="1311910" cy="523875"/>
        </a:xfrm>
        <a:prstGeom prst="rect">
          <a:avLst/>
        </a:prstGeom>
        <a:noFill/>
      </xdr:spPr>
    </xdr:pic>
    <xdr:clientData/>
  </xdr:twoCellAnchor>
  <xdr:twoCellAnchor editAs="oneCell">
    <xdr:from>
      <xdr:col>6</xdr:col>
      <xdr:colOff>106681</xdr:colOff>
      <xdr:row>106</xdr:row>
      <xdr:rowOff>66675</xdr:rowOff>
    </xdr:from>
    <xdr:to>
      <xdr:col>6</xdr:col>
      <xdr:colOff>792481</xdr:colOff>
      <xdr:row>106</xdr:row>
      <xdr:rowOff>601980</xdr:rowOff>
    </xdr:to>
    <xdr:pic>
      <xdr:nvPicPr>
        <xdr:cNvPr id="20" name="Picture 6" descr="http://www.fasike.com/uploadfile/Products/20140418162139763976.jpg"/>
        <xdr:cNvPicPr>
          <a:picLocks noChangeAspect="1" noChangeArrowheads="1"/>
        </xdr:cNvPicPr>
      </xdr:nvPicPr>
      <xdr:blipFill>
        <a:blip r:embed="rId15" cstate="print"/>
        <a:srcRect/>
        <a:stretch>
          <a:fillRect/>
        </a:stretch>
      </xdr:blipFill>
      <xdr:spPr>
        <a:xfrm>
          <a:off x="8098155" y="29976445"/>
          <a:ext cx="685800" cy="535305"/>
        </a:xfrm>
        <a:prstGeom prst="rect">
          <a:avLst/>
        </a:prstGeom>
        <a:noFill/>
      </xdr:spPr>
    </xdr:pic>
    <xdr:clientData/>
  </xdr:twoCellAnchor>
  <xdr:twoCellAnchor editAs="oneCell">
    <xdr:from>
      <xdr:col>6</xdr:col>
      <xdr:colOff>819150</xdr:colOff>
      <xdr:row>106</xdr:row>
      <xdr:rowOff>30481</xdr:rowOff>
    </xdr:from>
    <xdr:to>
      <xdr:col>6</xdr:col>
      <xdr:colOff>1737360</xdr:colOff>
      <xdr:row>106</xdr:row>
      <xdr:rowOff>657225</xdr:rowOff>
    </xdr:to>
    <xdr:pic>
      <xdr:nvPicPr>
        <xdr:cNvPr id="21" name="Picture 7" descr="http://www.fasike.com/uploadfile/Products/20140418181193099309.jpg"/>
        <xdr:cNvPicPr>
          <a:picLocks noChangeAspect="1" noChangeArrowheads="1"/>
        </xdr:cNvPicPr>
      </xdr:nvPicPr>
      <xdr:blipFill>
        <a:blip r:embed="rId16" cstate="print"/>
        <a:srcRect l="8381" r="10857"/>
        <a:stretch>
          <a:fillRect/>
        </a:stretch>
      </xdr:blipFill>
      <xdr:spPr>
        <a:xfrm>
          <a:off x="8810625" y="29940250"/>
          <a:ext cx="918210" cy="626745"/>
        </a:xfrm>
        <a:prstGeom prst="rect">
          <a:avLst/>
        </a:prstGeom>
        <a:noFill/>
      </xdr:spPr>
    </xdr:pic>
    <xdr:clientData/>
  </xdr:twoCellAnchor>
  <xdr:twoCellAnchor editAs="oneCell">
    <xdr:from>
      <xdr:col>6</xdr:col>
      <xdr:colOff>775335</xdr:colOff>
      <xdr:row>56</xdr:row>
      <xdr:rowOff>51435</xdr:rowOff>
    </xdr:from>
    <xdr:to>
      <xdr:col>6</xdr:col>
      <xdr:colOff>1851660</xdr:colOff>
      <xdr:row>60</xdr:row>
      <xdr:rowOff>180976</xdr:rowOff>
    </xdr:to>
    <xdr:pic>
      <xdr:nvPicPr>
        <xdr:cNvPr id="22" name="Picture 6"/>
        <xdr:cNvPicPr>
          <a:picLocks noChangeAspect="1" noChangeArrowheads="1"/>
        </xdr:cNvPicPr>
      </xdr:nvPicPr>
      <xdr:blipFill>
        <a:blip r:embed="rId17" cstate="print"/>
        <a:srcRect/>
        <a:stretch>
          <a:fillRect/>
        </a:stretch>
      </xdr:blipFill>
      <xdr:spPr>
        <a:xfrm>
          <a:off x="8766810" y="13308330"/>
          <a:ext cx="1076325" cy="1168400"/>
        </a:xfrm>
        <a:prstGeom prst="rect">
          <a:avLst/>
        </a:prstGeom>
        <a:noFill/>
      </xdr:spPr>
    </xdr:pic>
    <xdr:clientData/>
  </xdr:twoCellAnchor>
  <xdr:twoCellAnchor editAs="oneCell">
    <xdr:from>
      <xdr:col>6</xdr:col>
      <xdr:colOff>347345</xdr:colOff>
      <xdr:row>67</xdr:row>
      <xdr:rowOff>176530</xdr:rowOff>
    </xdr:from>
    <xdr:to>
      <xdr:col>6</xdr:col>
      <xdr:colOff>728345</xdr:colOff>
      <xdr:row>71</xdr:row>
      <xdr:rowOff>30796</xdr:rowOff>
    </xdr:to>
    <xdr:pic>
      <xdr:nvPicPr>
        <xdr:cNvPr id="23" name="Picture 9"/>
        <xdr:cNvPicPr>
          <a:picLocks noChangeAspect="1" noChangeArrowheads="1"/>
        </xdr:cNvPicPr>
      </xdr:nvPicPr>
      <xdr:blipFill>
        <a:blip r:embed="rId18" cstate="print"/>
        <a:srcRect/>
        <a:stretch>
          <a:fillRect/>
        </a:stretch>
      </xdr:blipFill>
      <xdr:spPr>
        <a:xfrm>
          <a:off x="8338820" y="16290290"/>
          <a:ext cx="381000" cy="892810"/>
        </a:xfrm>
        <a:prstGeom prst="rect">
          <a:avLst/>
        </a:prstGeom>
        <a:noFill/>
      </xdr:spPr>
    </xdr:pic>
    <xdr:clientData/>
  </xdr:twoCellAnchor>
  <xdr:twoCellAnchor editAs="oneCell">
    <xdr:from>
      <xdr:col>6</xdr:col>
      <xdr:colOff>636270</xdr:colOff>
      <xdr:row>110</xdr:row>
      <xdr:rowOff>0</xdr:rowOff>
    </xdr:from>
    <xdr:to>
      <xdr:col>6</xdr:col>
      <xdr:colOff>1436370</xdr:colOff>
      <xdr:row>111</xdr:row>
      <xdr:rowOff>47625</xdr:rowOff>
    </xdr:to>
    <xdr:pic>
      <xdr:nvPicPr>
        <xdr:cNvPr id="24" name="Picture 1" descr="http://www.fasike.com/uploadfile/Products/20140420110363316331.jpg"/>
        <xdr:cNvPicPr>
          <a:picLocks noChangeAspect="1" noChangeArrowheads="1"/>
        </xdr:cNvPicPr>
      </xdr:nvPicPr>
      <xdr:blipFill>
        <a:blip r:embed="rId19"/>
        <a:srcRect l="28572" r="33333"/>
        <a:stretch>
          <a:fillRect/>
        </a:stretch>
      </xdr:blipFill>
      <xdr:spPr>
        <a:xfrm rot="5400000">
          <a:off x="8874125" y="32349440"/>
          <a:ext cx="307340" cy="800100"/>
        </a:xfrm>
        <a:prstGeom prst="rect">
          <a:avLst/>
        </a:prstGeom>
        <a:noFill/>
      </xdr:spPr>
    </xdr:pic>
    <xdr:clientData/>
  </xdr:twoCellAnchor>
  <xdr:twoCellAnchor editAs="oneCell">
    <xdr:from>
      <xdr:col>6</xdr:col>
      <xdr:colOff>911860</xdr:colOff>
      <xdr:row>67</xdr:row>
      <xdr:rowOff>118110</xdr:rowOff>
    </xdr:from>
    <xdr:to>
      <xdr:col>7</xdr:col>
      <xdr:colOff>78808</xdr:colOff>
      <xdr:row>71</xdr:row>
      <xdr:rowOff>148590</xdr:rowOff>
    </xdr:to>
    <xdr:pic>
      <xdr:nvPicPr>
        <xdr:cNvPr id="25" name="Picture 24"/>
        <xdr:cNvPicPr>
          <a:picLocks noChangeAspect="1"/>
        </xdr:cNvPicPr>
      </xdr:nvPicPr>
      <xdr:blipFill>
        <a:blip r:embed="rId20"/>
        <a:stretch>
          <a:fillRect/>
        </a:stretch>
      </xdr:blipFill>
      <xdr:spPr>
        <a:xfrm>
          <a:off x="8903335" y="16231870"/>
          <a:ext cx="1224280" cy="1069340"/>
        </a:xfrm>
        <a:prstGeom prst="rect">
          <a:avLst/>
        </a:prstGeom>
      </xdr:spPr>
    </xdr:pic>
    <xdr:clientData/>
  </xdr:twoCellAnchor>
  <xdr:twoCellAnchor editAs="oneCell">
    <xdr:from>
      <xdr:col>6</xdr:col>
      <xdr:colOff>371476</xdr:colOff>
      <xdr:row>113</xdr:row>
      <xdr:rowOff>102871</xdr:rowOff>
    </xdr:from>
    <xdr:to>
      <xdr:col>6</xdr:col>
      <xdr:colOff>1552575</xdr:colOff>
      <xdr:row>116</xdr:row>
      <xdr:rowOff>50855</xdr:rowOff>
    </xdr:to>
    <xdr:pic>
      <xdr:nvPicPr>
        <xdr:cNvPr id="26" name="Picture 25"/>
        <xdr:cNvPicPr>
          <a:picLocks noChangeAspect="1"/>
        </xdr:cNvPicPr>
      </xdr:nvPicPr>
      <xdr:blipFill>
        <a:blip r:embed="rId21"/>
        <a:stretch>
          <a:fillRect/>
        </a:stretch>
      </xdr:blipFill>
      <xdr:spPr>
        <a:xfrm>
          <a:off x="8362950" y="33477835"/>
          <a:ext cx="1181100" cy="405130"/>
        </a:xfrm>
        <a:prstGeom prst="rect">
          <a:avLst/>
        </a:prstGeom>
      </xdr:spPr>
    </xdr:pic>
    <xdr:clientData/>
  </xdr:twoCellAnchor>
  <xdr:twoCellAnchor editAs="oneCell">
    <xdr:from>
      <xdr:col>6</xdr:col>
      <xdr:colOff>638175</xdr:colOff>
      <xdr:row>78</xdr:row>
      <xdr:rowOff>89535</xdr:rowOff>
    </xdr:from>
    <xdr:to>
      <xdr:col>6</xdr:col>
      <xdr:colOff>1038225</xdr:colOff>
      <xdr:row>81</xdr:row>
      <xdr:rowOff>182578</xdr:rowOff>
    </xdr:to>
    <xdr:pic>
      <xdr:nvPicPr>
        <xdr:cNvPr id="31" name="Picture 30"/>
        <xdr:cNvPicPr>
          <a:picLocks noChangeAspect="1"/>
        </xdr:cNvPicPr>
      </xdr:nvPicPr>
      <xdr:blipFill>
        <a:blip r:embed="rId22"/>
        <a:stretch>
          <a:fillRect/>
        </a:stretch>
      </xdr:blipFill>
      <xdr:spPr>
        <a:xfrm>
          <a:off x="8629650" y="19060160"/>
          <a:ext cx="400050" cy="871855"/>
        </a:xfrm>
        <a:prstGeom prst="rect">
          <a:avLst/>
        </a:prstGeom>
      </xdr:spPr>
    </xdr:pic>
    <xdr:clientData/>
  </xdr:twoCellAnchor>
  <xdr:twoCellAnchor editAs="oneCell">
    <xdr:from>
      <xdr:col>6</xdr:col>
      <xdr:colOff>1327785</xdr:colOff>
      <xdr:row>78</xdr:row>
      <xdr:rowOff>64770</xdr:rowOff>
    </xdr:from>
    <xdr:to>
      <xdr:col>6</xdr:col>
      <xdr:colOff>2042160</xdr:colOff>
      <xdr:row>81</xdr:row>
      <xdr:rowOff>240030</xdr:rowOff>
    </xdr:to>
    <xdr:pic>
      <xdr:nvPicPr>
        <xdr:cNvPr id="32" name="Picture 31"/>
        <xdr:cNvPicPr>
          <a:picLocks noChangeAspect="1"/>
        </xdr:cNvPicPr>
      </xdr:nvPicPr>
      <xdr:blipFill>
        <a:blip r:embed="rId23"/>
        <a:stretch>
          <a:fillRect/>
        </a:stretch>
      </xdr:blipFill>
      <xdr:spPr>
        <a:xfrm>
          <a:off x="9319260" y="19035395"/>
          <a:ext cx="714375" cy="954405"/>
        </a:xfrm>
        <a:prstGeom prst="rect">
          <a:avLst/>
        </a:prstGeom>
      </xdr:spPr>
    </xdr:pic>
    <xdr:clientData/>
  </xdr:twoCellAnchor>
  <xdr:twoCellAnchor editAs="oneCell">
    <xdr:from>
      <xdr:col>6</xdr:col>
      <xdr:colOff>198120</xdr:colOff>
      <xdr:row>72</xdr:row>
      <xdr:rowOff>201930</xdr:rowOff>
    </xdr:from>
    <xdr:to>
      <xdr:col>6</xdr:col>
      <xdr:colOff>1057275</xdr:colOff>
      <xdr:row>76</xdr:row>
      <xdr:rowOff>142875</xdr:rowOff>
    </xdr:to>
    <xdr:pic>
      <xdr:nvPicPr>
        <xdr:cNvPr id="13" name="Picture 12"/>
        <xdr:cNvPicPr>
          <a:picLocks noChangeAspect="1"/>
        </xdr:cNvPicPr>
      </xdr:nvPicPr>
      <xdr:blipFill>
        <a:blip r:embed="rId24"/>
        <a:stretch>
          <a:fillRect/>
        </a:stretch>
      </xdr:blipFill>
      <xdr:spPr>
        <a:xfrm>
          <a:off x="8189595" y="17614265"/>
          <a:ext cx="859155" cy="979805"/>
        </a:xfrm>
        <a:prstGeom prst="rect">
          <a:avLst/>
        </a:prstGeom>
      </xdr:spPr>
    </xdr:pic>
    <xdr:clientData/>
  </xdr:twoCellAnchor>
  <xdr:twoCellAnchor editAs="oneCell">
    <xdr:from>
      <xdr:col>6</xdr:col>
      <xdr:colOff>1297305</xdr:colOff>
      <xdr:row>72</xdr:row>
      <xdr:rowOff>207645</xdr:rowOff>
    </xdr:from>
    <xdr:to>
      <xdr:col>7</xdr:col>
      <xdr:colOff>111709</xdr:colOff>
      <xdr:row>76</xdr:row>
      <xdr:rowOff>169545</xdr:rowOff>
    </xdr:to>
    <xdr:pic>
      <xdr:nvPicPr>
        <xdr:cNvPr id="27" name="Picture 26"/>
        <xdr:cNvPicPr>
          <a:picLocks noChangeAspect="1"/>
        </xdr:cNvPicPr>
      </xdr:nvPicPr>
      <xdr:blipFill>
        <a:blip r:embed="rId25"/>
        <a:stretch>
          <a:fillRect/>
        </a:stretch>
      </xdr:blipFill>
      <xdr:spPr>
        <a:xfrm>
          <a:off x="9288780" y="17619980"/>
          <a:ext cx="871220" cy="1000760"/>
        </a:xfrm>
        <a:prstGeom prst="rect">
          <a:avLst/>
        </a:prstGeom>
      </xdr:spPr>
    </xdr:pic>
    <xdr:clientData/>
  </xdr:twoCellAnchor>
  <xdr:twoCellAnchor editAs="oneCell">
    <xdr:from>
      <xdr:col>6</xdr:col>
      <xdr:colOff>104775</xdr:colOff>
      <xdr:row>123</xdr:row>
      <xdr:rowOff>47625</xdr:rowOff>
    </xdr:from>
    <xdr:to>
      <xdr:col>6</xdr:col>
      <xdr:colOff>1665486</xdr:colOff>
      <xdr:row>124</xdr:row>
      <xdr:rowOff>295328</xdr:rowOff>
    </xdr:to>
    <xdr:pic>
      <xdr:nvPicPr>
        <xdr:cNvPr id="34" name="Picture 33"/>
        <xdr:cNvPicPr>
          <a:picLocks noChangeAspect="1"/>
        </xdr:cNvPicPr>
      </xdr:nvPicPr>
      <xdr:blipFill>
        <a:blip r:embed="rId26"/>
        <a:stretch>
          <a:fillRect/>
        </a:stretch>
      </xdr:blipFill>
      <xdr:spPr>
        <a:xfrm>
          <a:off x="8096250" y="35670490"/>
          <a:ext cx="1560195" cy="609600"/>
        </a:xfrm>
        <a:prstGeom prst="rect">
          <a:avLst/>
        </a:prstGeom>
      </xdr:spPr>
    </xdr:pic>
    <xdr:clientData/>
  </xdr:twoCellAnchor>
  <xdr:twoCellAnchor editAs="oneCell">
    <xdr:from>
      <xdr:col>6</xdr:col>
      <xdr:colOff>171450</xdr:colOff>
      <xdr:row>132</xdr:row>
      <xdr:rowOff>28575</xdr:rowOff>
    </xdr:from>
    <xdr:to>
      <xdr:col>6</xdr:col>
      <xdr:colOff>1665099</xdr:colOff>
      <xdr:row>132</xdr:row>
      <xdr:rowOff>717483</xdr:rowOff>
    </xdr:to>
    <xdr:pic>
      <xdr:nvPicPr>
        <xdr:cNvPr id="35" name="Picture 34"/>
        <xdr:cNvPicPr>
          <a:picLocks noChangeAspect="1"/>
        </xdr:cNvPicPr>
      </xdr:nvPicPr>
      <xdr:blipFill>
        <a:blip r:embed="rId27"/>
        <a:stretch>
          <a:fillRect/>
        </a:stretch>
      </xdr:blipFill>
      <xdr:spPr>
        <a:xfrm>
          <a:off x="8162925" y="39404290"/>
          <a:ext cx="1493520" cy="688340"/>
        </a:xfrm>
        <a:prstGeom prst="rect">
          <a:avLst/>
        </a:prstGeom>
      </xdr:spPr>
    </xdr:pic>
    <xdr:clientData/>
  </xdr:twoCellAnchor>
  <xdr:twoCellAnchor editAs="oneCell">
    <xdr:from>
      <xdr:col>6</xdr:col>
      <xdr:colOff>363223</xdr:colOff>
      <xdr:row>128</xdr:row>
      <xdr:rowOff>95250</xdr:rowOff>
    </xdr:from>
    <xdr:to>
      <xdr:col>6</xdr:col>
      <xdr:colOff>1282539</xdr:colOff>
      <xdr:row>130</xdr:row>
      <xdr:rowOff>19050</xdr:rowOff>
    </xdr:to>
    <xdr:pic>
      <xdr:nvPicPr>
        <xdr:cNvPr id="36" name="Picture 35"/>
        <xdr:cNvPicPr>
          <a:picLocks noChangeAspect="1"/>
        </xdr:cNvPicPr>
      </xdr:nvPicPr>
      <xdr:blipFill>
        <a:blip r:embed="rId28"/>
        <a:stretch>
          <a:fillRect/>
        </a:stretch>
      </xdr:blipFill>
      <xdr:spPr>
        <a:xfrm>
          <a:off x="8354695" y="37851715"/>
          <a:ext cx="918845" cy="647700"/>
        </a:xfrm>
        <a:prstGeom prst="rect">
          <a:avLst/>
        </a:prstGeom>
      </xdr:spPr>
    </xdr:pic>
    <xdr:clientData/>
  </xdr:twoCellAnchor>
  <xdr:twoCellAnchor editAs="oneCell">
    <xdr:from>
      <xdr:col>6</xdr:col>
      <xdr:colOff>352426</xdr:colOff>
      <xdr:row>130</xdr:row>
      <xdr:rowOff>167770</xdr:rowOff>
    </xdr:from>
    <xdr:to>
      <xdr:col>6</xdr:col>
      <xdr:colOff>1343026</xdr:colOff>
      <xdr:row>131</xdr:row>
      <xdr:rowOff>454211</xdr:rowOff>
    </xdr:to>
    <xdr:pic>
      <xdr:nvPicPr>
        <xdr:cNvPr id="38" name="Picture 37"/>
        <xdr:cNvPicPr>
          <a:picLocks noChangeAspect="1"/>
        </xdr:cNvPicPr>
      </xdr:nvPicPr>
      <xdr:blipFill>
        <a:blip r:embed="rId29"/>
        <a:stretch>
          <a:fillRect/>
        </a:stretch>
      </xdr:blipFill>
      <xdr:spPr>
        <a:xfrm>
          <a:off x="8343900" y="38648005"/>
          <a:ext cx="990600" cy="619760"/>
        </a:xfrm>
        <a:prstGeom prst="rect">
          <a:avLst/>
        </a:prstGeom>
      </xdr:spPr>
    </xdr:pic>
    <xdr:clientData/>
  </xdr:twoCellAnchor>
  <xdr:twoCellAnchor editAs="oneCell">
    <xdr:from>
      <xdr:col>6</xdr:col>
      <xdr:colOff>485775</xdr:colOff>
      <xdr:row>125</xdr:row>
      <xdr:rowOff>28575</xdr:rowOff>
    </xdr:from>
    <xdr:to>
      <xdr:col>6</xdr:col>
      <xdr:colOff>1290517</xdr:colOff>
      <xdr:row>126</xdr:row>
      <xdr:rowOff>343340</xdr:rowOff>
    </xdr:to>
    <xdr:pic>
      <xdr:nvPicPr>
        <xdr:cNvPr id="39" name="Picture 38"/>
        <xdr:cNvPicPr>
          <a:picLocks noChangeAspect="1"/>
        </xdr:cNvPicPr>
      </xdr:nvPicPr>
      <xdr:blipFill>
        <a:blip r:embed="rId30"/>
        <a:stretch>
          <a:fillRect/>
        </a:stretch>
      </xdr:blipFill>
      <xdr:spPr>
        <a:xfrm>
          <a:off x="8477250" y="36365815"/>
          <a:ext cx="804545" cy="676275"/>
        </a:xfrm>
        <a:prstGeom prst="rect">
          <a:avLst/>
        </a:prstGeom>
      </xdr:spPr>
    </xdr:pic>
    <xdr:clientData/>
  </xdr:twoCellAnchor>
  <xdr:twoCellAnchor editAs="oneCell">
    <xdr:from>
      <xdr:col>6</xdr:col>
      <xdr:colOff>219075</xdr:colOff>
      <xdr:row>127</xdr:row>
      <xdr:rowOff>19050</xdr:rowOff>
    </xdr:from>
    <xdr:to>
      <xdr:col>6</xdr:col>
      <xdr:colOff>920176</xdr:colOff>
      <xdr:row>127</xdr:row>
      <xdr:rowOff>689668</xdr:rowOff>
    </xdr:to>
    <xdr:pic>
      <xdr:nvPicPr>
        <xdr:cNvPr id="40" name="Picture 39"/>
        <xdr:cNvPicPr>
          <a:picLocks noChangeAspect="1"/>
        </xdr:cNvPicPr>
      </xdr:nvPicPr>
      <xdr:blipFill>
        <a:blip r:embed="rId31"/>
        <a:stretch>
          <a:fillRect/>
        </a:stretch>
      </xdr:blipFill>
      <xdr:spPr>
        <a:xfrm>
          <a:off x="8210550" y="37080190"/>
          <a:ext cx="701040" cy="670560"/>
        </a:xfrm>
        <a:prstGeom prst="rect">
          <a:avLst/>
        </a:prstGeom>
      </xdr:spPr>
    </xdr:pic>
    <xdr:clientData/>
  </xdr:twoCellAnchor>
  <xdr:twoCellAnchor editAs="oneCell">
    <xdr:from>
      <xdr:col>6</xdr:col>
      <xdr:colOff>171449</xdr:colOff>
      <xdr:row>121</xdr:row>
      <xdr:rowOff>133350</xdr:rowOff>
    </xdr:from>
    <xdr:to>
      <xdr:col>6</xdr:col>
      <xdr:colOff>1734662</xdr:colOff>
      <xdr:row>122</xdr:row>
      <xdr:rowOff>310768</xdr:rowOff>
    </xdr:to>
    <xdr:pic>
      <xdr:nvPicPr>
        <xdr:cNvPr id="41" name="Picture 40"/>
        <xdr:cNvPicPr>
          <a:picLocks noChangeAspect="1"/>
        </xdr:cNvPicPr>
      </xdr:nvPicPr>
      <xdr:blipFill>
        <a:blip r:embed="rId32"/>
        <a:stretch>
          <a:fillRect/>
        </a:stretch>
      </xdr:blipFill>
      <xdr:spPr>
        <a:xfrm>
          <a:off x="8162290" y="34727515"/>
          <a:ext cx="1563370" cy="691515"/>
        </a:xfrm>
        <a:prstGeom prst="rect">
          <a:avLst/>
        </a:prstGeom>
      </xdr:spPr>
    </xdr:pic>
    <xdr:clientData/>
  </xdr:twoCellAnchor>
  <xdr:twoCellAnchor editAs="oneCell">
    <xdr:from>
      <xdr:col>6</xdr:col>
      <xdr:colOff>314325</xdr:colOff>
      <xdr:row>88</xdr:row>
      <xdr:rowOff>76200</xdr:rowOff>
    </xdr:from>
    <xdr:to>
      <xdr:col>6</xdr:col>
      <xdr:colOff>1697521</xdr:colOff>
      <xdr:row>90</xdr:row>
      <xdr:rowOff>183046</xdr:rowOff>
    </xdr:to>
    <xdr:pic>
      <xdr:nvPicPr>
        <xdr:cNvPr id="37" name="Picture 36" descr="Image result for FOK 03 FASIKE"/>
        <xdr:cNvPicPr>
          <a:picLocks noChangeAspect="1" noChangeArrowheads="1"/>
        </xdr:cNvPicPr>
      </xdr:nvPicPr>
      <xdr:blipFill>
        <a:blip r:embed="rId33">
          <a:extLst>
            <a:ext uri="{28A0092B-C50C-407E-A947-70E740481C1C}">
              <a14:useLocalDpi xmlns:a14="http://schemas.microsoft.com/office/drawing/2010/main" val="0"/>
            </a:ext>
          </a:extLst>
        </a:blip>
        <a:srcRect l="34783" t="17350" r="35573" b="16797"/>
        <a:stretch>
          <a:fillRect/>
        </a:stretch>
      </xdr:blipFill>
      <xdr:spPr>
        <a:xfrm rot="16200000">
          <a:off x="8684260" y="21265515"/>
          <a:ext cx="626110" cy="1383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413713</xdr:colOff>
      <xdr:row>90</xdr:row>
      <xdr:rowOff>200027</xdr:rowOff>
    </xdr:from>
    <xdr:to>
      <xdr:col>6</xdr:col>
      <xdr:colOff>1391060</xdr:colOff>
      <xdr:row>92</xdr:row>
      <xdr:rowOff>16240</xdr:rowOff>
    </xdr:to>
    <xdr:pic>
      <xdr:nvPicPr>
        <xdr:cNvPr id="42" name="Picture 41" descr="Image result for FRE48W FILTER"/>
        <xdr:cNvPicPr>
          <a:picLocks noChangeAspect="1" noChangeArrowheads="1"/>
        </xdr:cNvPicPr>
      </xdr:nvPicPr>
      <xdr:blipFill>
        <a:blip r:embed="rId34" cstate="print">
          <a:extLst>
            <a:ext uri="{28A0092B-C50C-407E-A947-70E740481C1C}">
              <a14:useLocalDpi xmlns:a14="http://schemas.microsoft.com/office/drawing/2010/main" val="0"/>
            </a:ext>
          </a:extLst>
        </a:blip>
        <a:srcRect l="9571" t="21153" r="8062" b="19734"/>
        <a:stretch>
          <a:fillRect/>
        </a:stretch>
      </xdr:blipFill>
      <xdr:spPr>
        <a:xfrm>
          <a:off x="8404860" y="22287230"/>
          <a:ext cx="977265" cy="7042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114301</xdr:colOff>
      <xdr:row>143</xdr:row>
      <xdr:rowOff>38100</xdr:rowOff>
    </xdr:from>
    <xdr:to>
      <xdr:col>6</xdr:col>
      <xdr:colOff>1885951</xdr:colOff>
      <xdr:row>146</xdr:row>
      <xdr:rowOff>90304</xdr:rowOff>
    </xdr:to>
    <xdr:pic>
      <xdr:nvPicPr>
        <xdr:cNvPr id="43" name="Picture 42"/>
        <xdr:cNvPicPr>
          <a:picLocks noChangeAspect="1" noChangeArrowheads="1"/>
        </xdr:cNvPicPr>
      </xdr:nvPicPr>
      <xdr:blipFill>
        <a:blip r:embed="rId35" cstate="print">
          <a:extLst>
            <a:ext uri="{28A0092B-C50C-407E-A947-70E740481C1C}">
              <a14:useLocalDpi xmlns:a14="http://schemas.microsoft.com/office/drawing/2010/main" val="0"/>
            </a:ext>
          </a:extLst>
        </a:blip>
        <a:srcRect/>
        <a:stretch>
          <a:fillRect/>
        </a:stretch>
      </xdr:blipFill>
      <xdr:spPr>
        <a:xfrm>
          <a:off x="8105775" y="45538390"/>
          <a:ext cx="1771650" cy="5092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114300</xdr:colOff>
      <xdr:row>92</xdr:row>
      <xdr:rowOff>333375</xdr:rowOff>
    </xdr:from>
    <xdr:to>
      <xdr:col>6</xdr:col>
      <xdr:colOff>1906679</xdr:colOff>
      <xdr:row>93</xdr:row>
      <xdr:rowOff>411922</xdr:rowOff>
    </xdr:to>
    <xdr:pic>
      <xdr:nvPicPr>
        <xdr:cNvPr id="3" name="Picture 2"/>
        <xdr:cNvPicPr>
          <a:picLocks noChangeAspect="1"/>
        </xdr:cNvPicPr>
      </xdr:nvPicPr>
      <xdr:blipFill>
        <a:blip r:embed="rId36"/>
        <a:stretch>
          <a:fillRect/>
        </a:stretch>
      </xdr:blipFill>
      <xdr:spPr>
        <a:xfrm>
          <a:off x="8105775" y="23308945"/>
          <a:ext cx="1791970" cy="706755"/>
        </a:xfrm>
        <a:prstGeom prst="rect">
          <a:avLst/>
        </a:prstGeom>
      </xdr:spPr>
    </xdr:pic>
    <xdr:clientData/>
  </xdr:twoCellAnchor>
  <xdr:twoCellAnchor editAs="oneCell">
    <xdr:from>
      <xdr:col>6</xdr:col>
      <xdr:colOff>1914525</xdr:colOff>
      <xdr:row>107</xdr:row>
      <xdr:rowOff>333375</xdr:rowOff>
    </xdr:from>
    <xdr:to>
      <xdr:col>12</xdr:col>
      <xdr:colOff>93246</xdr:colOff>
      <xdr:row>109</xdr:row>
      <xdr:rowOff>267953</xdr:rowOff>
    </xdr:to>
    <xdr:pic>
      <xdr:nvPicPr>
        <xdr:cNvPr id="5" name="Picture 4"/>
        <xdr:cNvPicPr>
          <a:picLocks noChangeAspect="1"/>
        </xdr:cNvPicPr>
      </xdr:nvPicPr>
      <xdr:blipFill>
        <a:blip r:embed="rId37"/>
        <a:stretch>
          <a:fillRect/>
        </a:stretch>
      </xdr:blipFill>
      <xdr:spPr>
        <a:xfrm>
          <a:off x="9906000" y="30928945"/>
          <a:ext cx="3255010" cy="1267460"/>
        </a:xfrm>
        <a:prstGeom prst="rect">
          <a:avLst/>
        </a:prstGeom>
      </xdr:spPr>
    </xdr:pic>
    <xdr:clientData/>
  </xdr:twoCellAnchor>
  <xdr:twoCellAnchor editAs="oneCell">
    <xdr:from>
      <xdr:col>6</xdr:col>
      <xdr:colOff>533400</xdr:colOff>
      <xdr:row>150</xdr:row>
      <xdr:rowOff>9525</xdr:rowOff>
    </xdr:from>
    <xdr:to>
      <xdr:col>6</xdr:col>
      <xdr:colOff>1307659</xdr:colOff>
      <xdr:row>150</xdr:row>
      <xdr:rowOff>576502</xdr:rowOff>
    </xdr:to>
    <xdr:pic>
      <xdr:nvPicPr>
        <xdr:cNvPr id="6" name="Picture 5"/>
        <xdr:cNvPicPr>
          <a:picLocks noChangeAspect="1"/>
        </xdr:cNvPicPr>
      </xdr:nvPicPr>
      <xdr:blipFill>
        <a:blip r:embed="rId38"/>
        <a:stretch>
          <a:fillRect/>
        </a:stretch>
      </xdr:blipFill>
      <xdr:spPr>
        <a:xfrm>
          <a:off x="8524875" y="46576615"/>
          <a:ext cx="774065" cy="566420"/>
        </a:xfrm>
        <a:prstGeom prst="rect">
          <a:avLst/>
        </a:prstGeom>
      </xdr:spPr>
    </xdr:pic>
    <xdr:clientData/>
  </xdr:twoCellAnchor>
  <xdr:twoCellAnchor editAs="oneCell">
    <xdr:from>
      <xdr:col>6</xdr:col>
      <xdr:colOff>66675</xdr:colOff>
      <xdr:row>117</xdr:row>
      <xdr:rowOff>66675</xdr:rowOff>
    </xdr:from>
    <xdr:to>
      <xdr:col>7</xdr:col>
      <xdr:colOff>136963</xdr:colOff>
      <xdr:row>120</xdr:row>
      <xdr:rowOff>78908</xdr:rowOff>
    </xdr:to>
    <xdr:pic>
      <xdr:nvPicPr>
        <xdr:cNvPr id="33" name="Picture 32"/>
        <xdr:cNvPicPr>
          <a:picLocks noChangeAspect="1"/>
        </xdr:cNvPicPr>
      </xdr:nvPicPr>
      <xdr:blipFill>
        <a:blip r:embed="rId39"/>
        <a:stretch>
          <a:fillRect/>
        </a:stretch>
      </xdr:blipFill>
      <xdr:spPr>
        <a:xfrm>
          <a:off x="8058150" y="34051240"/>
          <a:ext cx="2127250" cy="469265"/>
        </a:xfrm>
        <a:prstGeom prst="rect">
          <a:avLst/>
        </a:prstGeom>
      </xdr:spPr>
    </xdr:pic>
    <xdr:clientData/>
  </xdr:twoCellAnchor>
  <xdr:twoCellAnchor editAs="oneCell">
    <xdr:from>
      <xdr:col>6</xdr:col>
      <xdr:colOff>238125</xdr:colOff>
      <xdr:row>44</xdr:row>
      <xdr:rowOff>104775</xdr:rowOff>
    </xdr:from>
    <xdr:to>
      <xdr:col>6</xdr:col>
      <xdr:colOff>1780547</xdr:colOff>
      <xdr:row>47</xdr:row>
      <xdr:rowOff>89220</xdr:rowOff>
    </xdr:to>
    <xdr:pic>
      <xdr:nvPicPr>
        <xdr:cNvPr id="44" name="Picture 43"/>
        <xdr:cNvPicPr>
          <a:picLocks noChangeAspect="1"/>
        </xdr:cNvPicPr>
      </xdr:nvPicPr>
      <xdr:blipFill>
        <a:blip r:embed="rId40"/>
        <a:stretch>
          <a:fillRect/>
        </a:stretch>
      </xdr:blipFill>
      <xdr:spPr>
        <a:xfrm>
          <a:off x="8229600" y="10245090"/>
          <a:ext cx="1542415" cy="763270"/>
        </a:xfrm>
        <a:prstGeom prst="rect">
          <a:avLst/>
        </a:prstGeom>
      </xdr:spPr>
    </xdr:pic>
    <xdr:clientData/>
  </xdr:twoCellAnchor>
  <xdr:twoCellAnchor editAs="oneCell">
    <xdr:from>
      <xdr:col>6</xdr:col>
      <xdr:colOff>666750</xdr:colOff>
      <xdr:row>96</xdr:row>
      <xdr:rowOff>66675</xdr:rowOff>
    </xdr:from>
    <xdr:to>
      <xdr:col>6</xdr:col>
      <xdr:colOff>1326811</xdr:colOff>
      <xdr:row>96</xdr:row>
      <xdr:rowOff>961198</xdr:rowOff>
    </xdr:to>
    <xdr:pic>
      <xdr:nvPicPr>
        <xdr:cNvPr id="45" name="Picture 44"/>
        <xdr:cNvPicPr>
          <a:picLocks noChangeAspect="1"/>
        </xdr:cNvPicPr>
      </xdr:nvPicPr>
      <xdr:blipFill>
        <a:blip r:embed="rId41"/>
        <a:srcRect l="6301" t="6380" r="12098" b="10681"/>
        <a:stretch>
          <a:fillRect/>
        </a:stretch>
      </xdr:blipFill>
      <xdr:spPr>
        <a:xfrm>
          <a:off x="8658225" y="25556845"/>
          <a:ext cx="659765" cy="894080"/>
        </a:xfrm>
        <a:prstGeom prst="rect">
          <a:avLst/>
        </a:prstGeom>
      </xdr:spPr>
    </xdr:pic>
    <xdr:clientData/>
  </xdr:twoCellAnchor>
  <xdr:twoCellAnchor editAs="oneCell">
    <xdr:from>
      <xdr:col>6</xdr:col>
      <xdr:colOff>219075</xdr:colOff>
      <xdr:row>151</xdr:row>
      <xdr:rowOff>57150</xdr:rowOff>
    </xdr:from>
    <xdr:to>
      <xdr:col>6</xdr:col>
      <xdr:colOff>1085850</xdr:colOff>
      <xdr:row>157</xdr:row>
      <xdr:rowOff>139404</xdr:rowOff>
    </xdr:to>
    <xdr:pic>
      <xdr:nvPicPr>
        <xdr:cNvPr id="46" name="Picture 45"/>
        <xdr:cNvPicPr>
          <a:picLocks noChangeAspect="1" noChangeArrowheads="1"/>
        </xdr:cNvPicPr>
      </xdr:nvPicPr>
      <xdr:blipFill>
        <a:blip r:embed="rId42" cstate="print">
          <a:extLst>
            <a:ext uri="{28A0092B-C50C-407E-A947-70E740481C1C}">
              <a14:useLocalDpi xmlns:a14="http://schemas.microsoft.com/office/drawing/2010/main" val="0"/>
            </a:ext>
          </a:extLst>
        </a:blip>
        <a:srcRect/>
        <a:stretch>
          <a:fillRect/>
        </a:stretch>
      </xdr:blipFill>
      <xdr:spPr>
        <a:xfrm>
          <a:off x="8210550" y="47233840"/>
          <a:ext cx="866775" cy="9963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1308653</xdr:colOff>
      <xdr:row>151</xdr:row>
      <xdr:rowOff>117199</xdr:rowOff>
    </xdr:from>
    <xdr:to>
      <xdr:col>6</xdr:col>
      <xdr:colOff>1873130</xdr:colOff>
      <xdr:row>158</xdr:row>
      <xdr:rowOff>2898</xdr:rowOff>
    </xdr:to>
    <xdr:pic>
      <xdr:nvPicPr>
        <xdr:cNvPr id="47" name="Picture 46"/>
        <xdr:cNvPicPr>
          <a:picLocks noChangeAspect="1" noChangeArrowheads="1"/>
        </xdr:cNvPicPr>
      </xdr:nvPicPr>
      <xdr:blipFill>
        <a:blip r:embed="rId43" cstate="print">
          <a:extLst>
            <a:ext uri="{28A0092B-C50C-407E-A947-70E740481C1C}">
              <a14:useLocalDpi xmlns:a14="http://schemas.microsoft.com/office/drawing/2010/main" val="0"/>
            </a:ext>
          </a:extLst>
        </a:blip>
        <a:srcRect/>
        <a:stretch>
          <a:fillRect/>
        </a:stretch>
      </xdr:blipFill>
      <xdr:spPr>
        <a:xfrm>
          <a:off x="9299575" y="47293530"/>
          <a:ext cx="56451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563361</xdr:colOff>
      <xdr:row>97</xdr:row>
      <xdr:rowOff>104775</xdr:rowOff>
    </xdr:from>
    <xdr:to>
      <xdr:col>6</xdr:col>
      <xdr:colOff>1481344</xdr:colOff>
      <xdr:row>101</xdr:row>
      <xdr:rowOff>85725</xdr:rowOff>
    </xdr:to>
    <xdr:pic>
      <xdr:nvPicPr>
        <xdr:cNvPr id="49" name="Picture 48"/>
        <xdr:cNvPicPr>
          <a:picLocks noChangeAspect="1"/>
        </xdr:cNvPicPr>
      </xdr:nvPicPr>
      <xdr:blipFill>
        <a:blip r:embed="rId44"/>
        <a:srcRect l="5096" t="13627" r="-5096" b="8098"/>
        <a:stretch>
          <a:fillRect/>
        </a:stretch>
      </xdr:blipFill>
      <xdr:spPr>
        <a:xfrm>
          <a:off x="8554720" y="26595070"/>
          <a:ext cx="917575" cy="590550"/>
        </a:xfrm>
        <a:prstGeom prst="rect">
          <a:avLst/>
        </a:prstGeom>
      </xdr:spPr>
    </xdr:pic>
    <xdr:clientData/>
  </xdr:twoCellAnchor>
  <xdr:twoCellAnchor editAs="oneCell">
    <xdr:from>
      <xdr:col>6</xdr:col>
      <xdr:colOff>491987</xdr:colOff>
      <xdr:row>135</xdr:row>
      <xdr:rowOff>78647</xdr:rowOff>
    </xdr:from>
    <xdr:to>
      <xdr:col>6</xdr:col>
      <xdr:colOff>1245703</xdr:colOff>
      <xdr:row>135</xdr:row>
      <xdr:rowOff>965751</xdr:rowOff>
    </xdr:to>
    <xdr:pic>
      <xdr:nvPicPr>
        <xdr:cNvPr id="53" name="Picture 52"/>
        <xdr:cNvPicPr>
          <a:picLocks noChangeAspect="1" noChangeArrowheads="1"/>
        </xdr:cNvPicPr>
      </xdr:nvPicPr>
      <xdr:blipFill>
        <a:blip r:embed="rId45" cstate="print">
          <a:extLst>
            <a:ext uri="{28A0092B-C50C-407E-A947-70E740481C1C}">
              <a14:useLocalDpi xmlns:a14="http://schemas.microsoft.com/office/drawing/2010/main" val="0"/>
            </a:ext>
          </a:extLst>
        </a:blip>
        <a:srcRect/>
        <a:stretch>
          <a:fillRect/>
        </a:stretch>
      </xdr:blipFill>
      <xdr:spPr>
        <a:xfrm>
          <a:off x="8482965" y="41682670"/>
          <a:ext cx="753745" cy="887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498199</xdr:colOff>
      <xdr:row>137</xdr:row>
      <xdr:rowOff>374907</xdr:rowOff>
    </xdr:from>
    <xdr:to>
      <xdr:col>6</xdr:col>
      <xdr:colOff>1600714</xdr:colOff>
      <xdr:row>138</xdr:row>
      <xdr:rowOff>541269</xdr:rowOff>
    </xdr:to>
    <xdr:pic>
      <xdr:nvPicPr>
        <xdr:cNvPr id="54" name="Picture 53"/>
        <xdr:cNvPicPr>
          <a:picLocks noChangeAspect="1" noChangeArrowheads="1"/>
        </xdr:cNvPicPr>
      </xdr:nvPicPr>
      <xdr:blipFill>
        <a:blip r:embed="rId46" cstate="print">
          <a:extLst>
            <a:ext uri="{28A0092B-C50C-407E-A947-70E740481C1C}">
              <a14:useLocalDpi xmlns:a14="http://schemas.microsoft.com/office/drawing/2010/main" val="0"/>
            </a:ext>
          </a:extLst>
        </a:blip>
        <a:srcRect/>
        <a:stretch>
          <a:fillRect/>
        </a:stretch>
      </xdr:blipFill>
      <xdr:spPr>
        <a:xfrm>
          <a:off x="8489315" y="43779440"/>
          <a:ext cx="1102360" cy="909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426556</xdr:colOff>
      <xdr:row>135</xdr:row>
      <xdr:rowOff>1029864</xdr:rowOff>
    </xdr:from>
    <xdr:to>
      <xdr:col>6</xdr:col>
      <xdr:colOff>1312793</xdr:colOff>
      <xdr:row>137</xdr:row>
      <xdr:rowOff>7041</xdr:rowOff>
    </xdr:to>
    <xdr:pic>
      <xdr:nvPicPr>
        <xdr:cNvPr id="55" name="Picture 54"/>
        <xdr:cNvPicPr>
          <a:picLocks noChangeAspect="1" noChangeArrowheads="1"/>
        </xdr:cNvPicPr>
      </xdr:nvPicPr>
      <xdr:blipFill>
        <a:blip r:embed="rId47" cstate="print">
          <a:extLst>
            <a:ext uri="{28A0092B-C50C-407E-A947-70E740481C1C}">
              <a14:useLocalDpi xmlns:a14="http://schemas.microsoft.com/office/drawing/2010/main" val="0"/>
            </a:ext>
          </a:extLst>
        </a:blip>
        <a:srcRect/>
        <a:stretch>
          <a:fillRect/>
        </a:stretch>
      </xdr:blipFill>
      <xdr:spPr>
        <a:xfrm>
          <a:off x="8417560" y="42633900"/>
          <a:ext cx="886460" cy="777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257175</xdr:colOff>
      <xdr:row>133</xdr:row>
      <xdr:rowOff>104775</xdr:rowOff>
    </xdr:from>
    <xdr:to>
      <xdr:col>6</xdr:col>
      <xdr:colOff>1789163</xdr:colOff>
      <xdr:row>134</xdr:row>
      <xdr:rowOff>735079</xdr:rowOff>
    </xdr:to>
    <xdr:pic>
      <xdr:nvPicPr>
        <xdr:cNvPr id="56" name="Picture 55"/>
        <xdr:cNvPicPr>
          <a:picLocks noChangeAspect="1" noChangeArrowheads="1"/>
        </xdr:cNvPicPr>
      </xdr:nvPicPr>
      <xdr:blipFill>
        <a:blip r:embed="rId48" cstate="print">
          <a:extLst>
            <a:ext uri="{28A0092B-C50C-407E-A947-70E740481C1C}">
              <a14:useLocalDpi xmlns:a14="http://schemas.microsoft.com/office/drawing/2010/main" val="0"/>
            </a:ext>
          </a:extLst>
        </a:blip>
        <a:srcRect/>
        <a:stretch>
          <a:fillRect/>
        </a:stretch>
      </xdr:blipFill>
      <xdr:spPr>
        <a:xfrm>
          <a:off x="8248650" y="40223440"/>
          <a:ext cx="1531620" cy="1372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628650</xdr:colOff>
      <xdr:row>94</xdr:row>
      <xdr:rowOff>200025</xdr:rowOff>
    </xdr:from>
    <xdr:to>
      <xdr:col>6</xdr:col>
      <xdr:colOff>1185711</xdr:colOff>
      <xdr:row>95</xdr:row>
      <xdr:rowOff>358223</xdr:rowOff>
    </xdr:to>
    <xdr:pic>
      <xdr:nvPicPr>
        <xdr:cNvPr id="28" name="Picture 27" descr="China Refrigeration Parts Suction Line Filter Core Lx-48 - China Filter  Core, Refrigeration Parts"/>
        <xdr:cNvPicPr>
          <a:picLocks noChangeAspect="1" noChangeArrowheads="1"/>
        </xdr:cNvPicPr>
      </xdr:nvPicPr>
      <xdr:blipFill>
        <a:blip r:embed="rId49" cstate="print">
          <a:extLst>
            <a:ext uri="{28A0092B-C50C-407E-A947-70E740481C1C}">
              <a14:useLocalDpi xmlns:a14="http://schemas.microsoft.com/office/drawing/2010/main" val="0"/>
            </a:ext>
          </a:extLst>
        </a:blip>
        <a:srcRect l="19017" t="8944" r="18883" b="3170"/>
        <a:stretch>
          <a:fillRect/>
        </a:stretch>
      </xdr:blipFill>
      <xdr:spPr>
        <a:xfrm>
          <a:off x="8620125" y="24432895"/>
          <a:ext cx="556895" cy="786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150495</xdr:colOff>
      <xdr:row>9</xdr:row>
      <xdr:rowOff>104775</xdr:rowOff>
    </xdr:from>
    <xdr:to>
      <xdr:col>6</xdr:col>
      <xdr:colOff>2097169</xdr:colOff>
      <xdr:row>11</xdr:row>
      <xdr:rowOff>255181</xdr:rowOff>
    </xdr:to>
    <xdr:pic>
      <xdr:nvPicPr>
        <xdr:cNvPr id="3" name="Picture 2"/>
        <xdr:cNvPicPr>
          <a:picLocks noChangeAspect="1"/>
        </xdr:cNvPicPr>
      </xdr:nvPicPr>
      <xdr:blipFill>
        <a:blip r:embed="rId1"/>
        <a:stretch>
          <a:fillRect/>
        </a:stretch>
      </xdr:blipFill>
      <xdr:spPr>
        <a:xfrm>
          <a:off x="8199120" y="1077595"/>
          <a:ext cx="1946275" cy="698500"/>
        </a:xfrm>
        <a:prstGeom prst="rect">
          <a:avLst/>
        </a:prstGeom>
      </xdr:spPr>
    </xdr:pic>
    <xdr:clientData/>
  </xdr:twoCellAnchor>
  <xdr:twoCellAnchor editAs="oneCell">
    <xdr:from>
      <xdr:col>6</xdr:col>
      <xdr:colOff>614045</xdr:colOff>
      <xdr:row>13</xdr:row>
      <xdr:rowOff>196850</xdr:rowOff>
    </xdr:from>
    <xdr:to>
      <xdr:col>6</xdr:col>
      <xdr:colOff>1874520</xdr:colOff>
      <xdr:row>21</xdr:row>
      <xdr:rowOff>238125</xdr:rowOff>
    </xdr:to>
    <xdr:pic>
      <xdr:nvPicPr>
        <xdr:cNvPr id="5" name="Picture 4"/>
        <xdr:cNvPicPr>
          <a:picLocks noChangeAspect="1"/>
        </xdr:cNvPicPr>
      </xdr:nvPicPr>
      <xdr:blipFill>
        <a:blip r:embed="rId2"/>
        <a:stretch>
          <a:fillRect/>
        </a:stretch>
      </xdr:blipFill>
      <xdr:spPr>
        <a:xfrm>
          <a:off x="8662670" y="2266950"/>
          <a:ext cx="1260475" cy="2235835"/>
        </a:xfrm>
        <a:prstGeom prst="rect">
          <a:avLst/>
        </a:prstGeom>
      </xdr:spPr>
    </xdr:pic>
    <xdr:clientData/>
  </xdr:twoCellAnchor>
  <xdr:twoCellAnchor editAs="oneCell">
    <xdr:from>
      <xdr:col>6</xdr:col>
      <xdr:colOff>236220</xdr:colOff>
      <xdr:row>24</xdr:row>
      <xdr:rowOff>0</xdr:rowOff>
    </xdr:from>
    <xdr:to>
      <xdr:col>6</xdr:col>
      <xdr:colOff>2036220</xdr:colOff>
      <xdr:row>30</xdr:row>
      <xdr:rowOff>221622</xdr:rowOff>
    </xdr:to>
    <xdr:pic>
      <xdr:nvPicPr>
        <xdr:cNvPr id="7" name="Picture 6"/>
        <xdr:cNvPicPr>
          <a:picLocks noChangeAspect="1"/>
        </xdr:cNvPicPr>
      </xdr:nvPicPr>
      <xdr:blipFill>
        <a:blip r:embed="rId3"/>
        <a:stretch>
          <a:fillRect/>
        </a:stretch>
      </xdr:blipFill>
      <xdr:spPr>
        <a:xfrm>
          <a:off x="8284845" y="5087620"/>
          <a:ext cx="1799590" cy="1867535"/>
        </a:xfrm>
        <a:prstGeom prst="rect">
          <a:avLst/>
        </a:prstGeom>
      </xdr:spPr>
    </xdr:pic>
    <xdr:clientData/>
  </xdr:twoCellAnchor>
  <xdr:twoCellAnchor editAs="oneCell">
    <xdr:from>
      <xdr:col>6</xdr:col>
      <xdr:colOff>641985</xdr:colOff>
      <xdr:row>33</xdr:row>
      <xdr:rowOff>186690</xdr:rowOff>
    </xdr:from>
    <xdr:to>
      <xdr:col>6</xdr:col>
      <xdr:colOff>1641985</xdr:colOff>
      <xdr:row>38</xdr:row>
      <xdr:rowOff>114132</xdr:rowOff>
    </xdr:to>
    <xdr:pic>
      <xdr:nvPicPr>
        <xdr:cNvPr id="8" name="Picture 7"/>
        <xdr:cNvPicPr>
          <a:picLocks noChangeAspect="1"/>
        </xdr:cNvPicPr>
      </xdr:nvPicPr>
      <xdr:blipFill>
        <a:blip r:embed="rId4"/>
        <a:stretch>
          <a:fillRect/>
        </a:stretch>
      </xdr:blipFill>
      <xdr:spPr>
        <a:xfrm>
          <a:off x="8690610" y="7743190"/>
          <a:ext cx="999490" cy="1298575"/>
        </a:xfrm>
        <a:prstGeom prst="rect">
          <a:avLst/>
        </a:prstGeom>
      </xdr:spPr>
    </xdr:pic>
    <xdr:clientData/>
  </xdr:twoCellAnchor>
  <xdr:twoCellAnchor editAs="oneCell">
    <xdr:from>
      <xdr:col>6</xdr:col>
      <xdr:colOff>573405</xdr:colOff>
      <xdr:row>41</xdr:row>
      <xdr:rowOff>242668</xdr:rowOff>
    </xdr:from>
    <xdr:to>
      <xdr:col>6</xdr:col>
      <xdr:colOff>1240155</xdr:colOff>
      <xdr:row>42</xdr:row>
      <xdr:rowOff>199879</xdr:rowOff>
    </xdr:to>
    <xdr:pic>
      <xdr:nvPicPr>
        <xdr:cNvPr id="9" name="Picture 8"/>
        <xdr:cNvPicPr>
          <a:picLocks noChangeAspect="1"/>
        </xdr:cNvPicPr>
      </xdr:nvPicPr>
      <xdr:blipFill>
        <a:blip r:embed="rId5"/>
        <a:stretch>
          <a:fillRect/>
        </a:stretch>
      </xdr:blipFill>
      <xdr:spPr>
        <a:xfrm>
          <a:off x="8622030" y="9993630"/>
          <a:ext cx="666750" cy="231140"/>
        </a:xfrm>
        <a:prstGeom prst="rect">
          <a:avLst/>
        </a:prstGeom>
      </xdr:spPr>
    </xdr:pic>
    <xdr:clientData/>
  </xdr:twoCellAnchor>
  <xdr:twoCellAnchor editAs="oneCell">
    <xdr:from>
      <xdr:col>6</xdr:col>
      <xdr:colOff>360045</xdr:colOff>
      <xdr:row>45</xdr:row>
      <xdr:rowOff>108585</xdr:rowOff>
    </xdr:from>
    <xdr:to>
      <xdr:col>6</xdr:col>
      <xdr:colOff>1893378</xdr:colOff>
      <xdr:row>49</xdr:row>
      <xdr:rowOff>3681</xdr:rowOff>
    </xdr:to>
    <xdr:pic>
      <xdr:nvPicPr>
        <xdr:cNvPr id="11" name="Picture 10"/>
        <xdr:cNvPicPr>
          <a:picLocks noChangeAspect="1"/>
        </xdr:cNvPicPr>
      </xdr:nvPicPr>
      <xdr:blipFill>
        <a:blip r:embed="rId6"/>
        <a:stretch>
          <a:fillRect/>
        </a:stretch>
      </xdr:blipFill>
      <xdr:spPr>
        <a:xfrm>
          <a:off x="8408670" y="10956925"/>
          <a:ext cx="1532890" cy="991870"/>
        </a:xfrm>
        <a:prstGeom prst="rect">
          <a:avLst/>
        </a:prstGeom>
      </xdr:spPr>
    </xdr:pic>
    <xdr:clientData/>
  </xdr:twoCellAnchor>
  <xdr:twoCellAnchor editAs="oneCell">
    <xdr:from>
      <xdr:col>6</xdr:col>
      <xdr:colOff>381000</xdr:colOff>
      <xdr:row>55</xdr:row>
      <xdr:rowOff>180975</xdr:rowOff>
    </xdr:from>
    <xdr:to>
      <xdr:col>6</xdr:col>
      <xdr:colOff>1885762</xdr:colOff>
      <xdr:row>57</xdr:row>
      <xdr:rowOff>76105</xdr:rowOff>
    </xdr:to>
    <xdr:pic>
      <xdr:nvPicPr>
        <xdr:cNvPr id="12" name="Picture 11"/>
        <xdr:cNvPicPr>
          <a:picLocks noChangeAspect="1"/>
        </xdr:cNvPicPr>
      </xdr:nvPicPr>
      <xdr:blipFill>
        <a:blip r:embed="rId7"/>
        <a:stretch>
          <a:fillRect/>
        </a:stretch>
      </xdr:blipFill>
      <xdr:spPr>
        <a:xfrm>
          <a:off x="8429625" y="13772515"/>
          <a:ext cx="1504315" cy="443230"/>
        </a:xfrm>
        <a:prstGeom prst="rect">
          <a:avLst/>
        </a:prstGeom>
      </xdr:spPr>
    </xdr:pic>
    <xdr:clientData/>
  </xdr:twoCellAnchor>
  <xdr:twoCellAnchor editAs="oneCell">
    <xdr:from>
      <xdr:col>6</xdr:col>
      <xdr:colOff>533400</xdr:colOff>
      <xdr:row>64</xdr:row>
      <xdr:rowOff>179070</xdr:rowOff>
    </xdr:from>
    <xdr:to>
      <xdr:col>6</xdr:col>
      <xdr:colOff>1704829</xdr:colOff>
      <xdr:row>67</xdr:row>
      <xdr:rowOff>20869</xdr:rowOff>
    </xdr:to>
    <xdr:pic>
      <xdr:nvPicPr>
        <xdr:cNvPr id="13" name="Picture 12"/>
        <xdr:cNvPicPr>
          <a:picLocks noChangeAspect="1"/>
        </xdr:cNvPicPr>
      </xdr:nvPicPr>
      <xdr:blipFill>
        <a:blip r:embed="rId8"/>
        <a:stretch>
          <a:fillRect/>
        </a:stretch>
      </xdr:blipFill>
      <xdr:spPr>
        <a:xfrm>
          <a:off x="8582025" y="16239490"/>
          <a:ext cx="1170940" cy="664210"/>
        </a:xfrm>
        <a:prstGeom prst="rect">
          <a:avLst/>
        </a:prstGeom>
      </xdr:spPr>
    </xdr:pic>
    <xdr:clientData/>
  </xdr:twoCellAnchor>
  <xdr:twoCellAnchor editAs="oneCell">
    <xdr:from>
      <xdr:col>6</xdr:col>
      <xdr:colOff>647700</xdr:colOff>
      <xdr:row>75</xdr:row>
      <xdr:rowOff>220980</xdr:rowOff>
    </xdr:from>
    <xdr:to>
      <xdr:col>6</xdr:col>
      <xdr:colOff>1657224</xdr:colOff>
      <xdr:row>78</xdr:row>
      <xdr:rowOff>188493</xdr:rowOff>
    </xdr:to>
    <xdr:pic>
      <xdr:nvPicPr>
        <xdr:cNvPr id="14" name="Picture 13"/>
        <xdr:cNvPicPr>
          <a:picLocks noChangeAspect="1"/>
        </xdr:cNvPicPr>
      </xdr:nvPicPr>
      <xdr:blipFill>
        <a:blip r:embed="rId9"/>
        <a:stretch>
          <a:fillRect/>
        </a:stretch>
      </xdr:blipFill>
      <xdr:spPr>
        <a:xfrm>
          <a:off x="8696325" y="19298920"/>
          <a:ext cx="1009015" cy="789940"/>
        </a:xfrm>
        <a:prstGeom prst="rect">
          <a:avLst/>
        </a:prstGeom>
      </xdr:spPr>
    </xdr:pic>
    <xdr:clientData/>
  </xdr:twoCellAnchor>
  <xdr:twoCellAnchor editAs="oneCell">
    <xdr:from>
      <xdr:col>6</xdr:col>
      <xdr:colOff>716280</xdr:colOff>
      <xdr:row>86</xdr:row>
      <xdr:rowOff>100965</xdr:rowOff>
    </xdr:from>
    <xdr:to>
      <xdr:col>6</xdr:col>
      <xdr:colOff>1430655</xdr:colOff>
      <xdr:row>87</xdr:row>
      <xdr:rowOff>95250</xdr:rowOff>
    </xdr:to>
    <xdr:pic>
      <xdr:nvPicPr>
        <xdr:cNvPr id="15" name="Picture 14"/>
        <xdr:cNvPicPr>
          <a:picLocks noChangeAspect="1"/>
        </xdr:cNvPicPr>
      </xdr:nvPicPr>
      <xdr:blipFill>
        <a:blip r:embed="rId10"/>
        <a:stretch>
          <a:fillRect/>
        </a:stretch>
      </xdr:blipFill>
      <xdr:spPr>
        <a:xfrm>
          <a:off x="8764905" y="22196425"/>
          <a:ext cx="714375" cy="546735"/>
        </a:xfrm>
        <a:prstGeom prst="rect">
          <a:avLst/>
        </a:prstGeom>
      </xdr:spPr>
    </xdr:pic>
    <xdr:clientData/>
  </xdr:twoCellAnchor>
  <xdr:twoCellAnchor editAs="oneCell">
    <xdr:from>
      <xdr:col>6</xdr:col>
      <xdr:colOff>725805</xdr:colOff>
      <xdr:row>124</xdr:row>
      <xdr:rowOff>36195</xdr:rowOff>
    </xdr:from>
    <xdr:to>
      <xdr:col>6</xdr:col>
      <xdr:colOff>1449615</xdr:colOff>
      <xdr:row>124</xdr:row>
      <xdr:rowOff>356152</xdr:rowOff>
    </xdr:to>
    <xdr:pic>
      <xdr:nvPicPr>
        <xdr:cNvPr id="19" name="Picture 18"/>
        <xdr:cNvPicPr>
          <a:picLocks noChangeAspect="1"/>
        </xdr:cNvPicPr>
      </xdr:nvPicPr>
      <xdr:blipFill>
        <a:blip r:embed="rId11"/>
        <a:stretch>
          <a:fillRect/>
        </a:stretch>
      </xdr:blipFill>
      <xdr:spPr>
        <a:xfrm>
          <a:off x="8774430" y="33967420"/>
          <a:ext cx="723265" cy="319405"/>
        </a:xfrm>
        <a:prstGeom prst="rect">
          <a:avLst/>
        </a:prstGeom>
      </xdr:spPr>
    </xdr:pic>
    <xdr:clientData/>
  </xdr:twoCellAnchor>
  <xdr:twoCellAnchor editAs="oneCell">
    <xdr:from>
      <xdr:col>6</xdr:col>
      <xdr:colOff>828675</xdr:colOff>
      <xdr:row>125</xdr:row>
      <xdr:rowOff>30480</xdr:rowOff>
    </xdr:from>
    <xdr:to>
      <xdr:col>6</xdr:col>
      <xdr:colOff>1504865</xdr:colOff>
      <xdr:row>125</xdr:row>
      <xdr:rowOff>236220</xdr:rowOff>
    </xdr:to>
    <xdr:pic>
      <xdr:nvPicPr>
        <xdr:cNvPr id="20" name="Picture 19"/>
        <xdr:cNvPicPr>
          <a:picLocks noChangeAspect="1"/>
        </xdr:cNvPicPr>
      </xdr:nvPicPr>
      <xdr:blipFill>
        <a:blip r:embed="rId12"/>
        <a:stretch>
          <a:fillRect/>
        </a:stretch>
      </xdr:blipFill>
      <xdr:spPr>
        <a:xfrm>
          <a:off x="8877300" y="34409380"/>
          <a:ext cx="675640" cy="205740"/>
        </a:xfrm>
        <a:prstGeom prst="rect">
          <a:avLst/>
        </a:prstGeom>
      </xdr:spPr>
    </xdr:pic>
    <xdr:clientData/>
  </xdr:twoCellAnchor>
  <xdr:twoCellAnchor editAs="oneCell">
    <xdr:from>
      <xdr:col>6</xdr:col>
      <xdr:colOff>721995</xdr:colOff>
      <xdr:row>126</xdr:row>
      <xdr:rowOff>26671</xdr:rowOff>
    </xdr:from>
    <xdr:to>
      <xdr:col>6</xdr:col>
      <xdr:colOff>1499104</xdr:colOff>
      <xdr:row>126</xdr:row>
      <xdr:rowOff>236220</xdr:rowOff>
    </xdr:to>
    <xdr:pic>
      <xdr:nvPicPr>
        <xdr:cNvPr id="21" name="Picture 20"/>
        <xdr:cNvPicPr>
          <a:picLocks noChangeAspect="1"/>
        </xdr:cNvPicPr>
      </xdr:nvPicPr>
      <xdr:blipFill>
        <a:blip r:embed="rId13"/>
        <a:stretch>
          <a:fillRect/>
        </a:stretch>
      </xdr:blipFill>
      <xdr:spPr>
        <a:xfrm>
          <a:off x="8770620" y="34872295"/>
          <a:ext cx="776605" cy="209550"/>
        </a:xfrm>
        <a:prstGeom prst="rect">
          <a:avLst/>
        </a:prstGeom>
      </xdr:spPr>
    </xdr:pic>
    <xdr:clientData/>
  </xdr:twoCellAnchor>
  <xdr:twoCellAnchor editAs="oneCell">
    <xdr:from>
      <xdr:col>6</xdr:col>
      <xdr:colOff>784860</xdr:colOff>
      <xdr:row>127</xdr:row>
      <xdr:rowOff>40005</xdr:rowOff>
    </xdr:from>
    <xdr:to>
      <xdr:col>6</xdr:col>
      <xdr:colOff>1432479</xdr:colOff>
      <xdr:row>127</xdr:row>
      <xdr:rowOff>240005</xdr:rowOff>
    </xdr:to>
    <xdr:pic>
      <xdr:nvPicPr>
        <xdr:cNvPr id="22" name="Picture 21"/>
        <xdr:cNvPicPr>
          <a:picLocks noChangeAspect="1"/>
        </xdr:cNvPicPr>
      </xdr:nvPicPr>
      <xdr:blipFill>
        <a:blip r:embed="rId14"/>
        <a:stretch>
          <a:fillRect/>
        </a:stretch>
      </xdr:blipFill>
      <xdr:spPr>
        <a:xfrm>
          <a:off x="8833485" y="35371405"/>
          <a:ext cx="647065" cy="199390"/>
        </a:xfrm>
        <a:prstGeom prst="rect">
          <a:avLst/>
        </a:prstGeom>
      </xdr:spPr>
    </xdr:pic>
    <xdr:clientData/>
  </xdr:twoCellAnchor>
  <xdr:twoCellAnchor editAs="oneCell">
    <xdr:from>
      <xdr:col>6</xdr:col>
      <xdr:colOff>826770</xdr:colOff>
      <xdr:row>128</xdr:row>
      <xdr:rowOff>34290</xdr:rowOff>
    </xdr:from>
    <xdr:to>
      <xdr:col>6</xdr:col>
      <xdr:colOff>1398199</xdr:colOff>
      <xdr:row>128</xdr:row>
      <xdr:rowOff>243814</xdr:rowOff>
    </xdr:to>
    <xdr:pic>
      <xdr:nvPicPr>
        <xdr:cNvPr id="23" name="Picture 22"/>
        <xdr:cNvPicPr>
          <a:picLocks noChangeAspect="1"/>
        </xdr:cNvPicPr>
      </xdr:nvPicPr>
      <xdr:blipFill>
        <a:blip r:embed="rId15"/>
        <a:stretch>
          <a:fillRect/>
        </a:stretch>
      </xdr:blipFill>
      <xdr:spPr>
        <a:xfrm>
          <a:off x="8875395" y="35756215"/>
          <a:ext cx="570865" cy="208915"/>
        </a:xfrm>
        <a:prstGeom prst="rect">
          <a:avLst/>
        </a:prstGeom>
      </xdr:spPr>
    </xdr:pic>
    <xdr:clientData/>
  </xdr:twoCellAnchor>
  <xdr:twoCellAnchor editAs="oneCell">
    <xdr:from>
      <xdr:col>6</xdr:col>
      <xdr:colOff>798195</xdr:colOff>
      <xdr:row>129</xdr:row>
      <xdr:rowOff>45720</xdr:rowOff>
    </xdr:from>
    <xdr:to>
      <xdr:col>6</xdr:col>
      <xdr:colOff>1445814</xdr:colOff>
      <xdr:row>129</xdr:row>
      <xdr:rowOff>245720</xdr:rowOff>
    </xdr:to>
    <xdr:pic>
      <xdr:nvPicPr>
        <xdr:cNvPr id="24" name="Picture 23"/>
        <xdr:cNvPicPr>
          <a:picLocks noChangeAspect="1"/>
        </xdr:cNvPicPr>
      </xdr:nvPicPr>
      <xdr:blipFill>
        <a:blip r:embed="rId14"/>
        <a:stretch>
          <a:fillRect/>
        </a:stretch>
      </xdr:blipFill>
      <xdr:spPr>
        <a:xfrm>
          <a:off x="8846820" y="36041965"/>
          <a:ext cx="647065" cy="199390"/>
        </a:xfrm>
        <a:prstGeom prst="rect">
          <a:avLst/>
        </a:prstGeom>
      </xdr:spPr>
    </xdr:pic>
    <xdr:clientData/>
  </xdr:twoCellAnchor>
  <xdr:twoCellAnchor editAs="oneCell">
    <xdr:from>
      <xdr:col>6</xdr:col>
      <xdr:colOff>855345</xdr:colOff>
      <xdr:row>130</xdr:row>
      <xdr:rowOff>34290</xdr:rowOff>
    </xdr:from>
    <xdr:to>
      <xdr:col>6</xdr:col>
      <xdr:colOff>1426774</xdr:colOff>
      <xdr:row>130</xdr:row>
      <xdr:rowOff>243814</xdr:rowOff>
    </xdr:to>
    <xdr:pic>
      <xdr:nvPicPr>
        <xdr:cNvPr id="25" name="Picture 24"/>
        <xdr:cNvPicPr>
          <a:picLocks noChangeAspect="1"/>
        </xdr:cNvPicPr>
      </xdr:nvPicPr>
      <xdr:blipFill>
        <a:blip r:embed="rId15"/>
        <a:stretch>
          <a:fillRect/>
        </a:stretch>
      </xdr:blipFill>
      <xdr:spPr>
        <a:xfrm>
          <a:off x="8903970" y="36304855"/>
          <a:ext cx="570865" cy="208915"/>
        </a:xfrm>
        <a:prstGeom prst="rect">
          <a:avLst/>
        </a:prstGeom>
      </xdr:spPr>
    </xdr:pic>
    <xdr:clientData/>
  </xdr:twoCellAnchor>
  <xdr:twoCellAnchor editAs="oneCell">
    <xdr:from>
      <xdr:col>6</xdr:col>
      <xdr:colOff>503499</xdr:colOff>
      <xdr:row>141</xdr:row>
      <xdr:rowOff>141383</xdr:rowOff>
    </xdr:from>
    <xdr:to>
      <xdr:col>6</xdr:col>
      <xdr:colOff>1751118</xdr:colOff>
      <xdr:row>141</xdr:row>
      <xdr:rowOff>368078</xdr:rowOff>
    </xdr:to>
    <xdr:pic>
      <xdr:nvPicPr>
        <xdr:cNvPr id="30" name="Picture 29"/>
        <xdr:cNvPicPr>
          <a:picLocks noChangeAspect="1"/>
        </xdr:cNvPicPr>
      </xdr:nvPicPr>
      <xdr:blipFill>
        <a:blip r:embed="rId16"/>
        <a:stretch>
          <a:fillRect/>
        </a:stretch>
      </xdr:blipFill>
      <xdr:spPr>
        <a:xfrm>
          <a:off x="8551545" y="44982130"/>
          <a:ext cx="1247775" cy="226695"/>
        </a:xfrm>
        <a:prstGeom prst="rect">
          <a:avLst/>
        </a:prstGeom>
      </xdr:spPr>
    </xdr:pic>
    <xdr:clientData/>
  </xdr:twoCellAnchor>
  <xdr:twoCellAnchor editAs="oneCell">
    <xdr:from>
      <xdr:col>6</xdr:col>
      <xdr:colOff>636270</xdr:colOff>
      <xdr:row>142</xdr:row>
      <xdr:rowOff>40005</xdr:rowOff>
    </xdr:from>
    <xdr:to>
      <xdr:col>6</xdr:col>
      <xdr:colOff>1626746</xdr:colOff>
      <xdr:row>142</xdr:row>
      <xdr:rowOff>243840</xdr:rowOff>
    </xdr:to>
    <xdr:pic>
      <xdr:nvPicPr>
        <xdr:cNvPr id="31" name="Picture 30"/>
        <xdr:cNvPicPr>
          <a:picLocks noChangeAspect="1"/>
        </xdr:cNvPicPr>
      </xdr:nvPicPr>
      <xdr:blipFill>
        <a:blip r:embed="rId17"/>
        <a:stretch>
          <a:fillRect/>
        </a:stretch>
      </xdr:blipFill>
      <xdr:spPr>
        <a:xfrm>
          <a:off x="8684895" y="45385990"/>
          <a:ext cx="989965" cy="203835"/>
        </a:xfrm>
        <a:prstGeom prst="rect">
          <a:avLst/>
        </a:prstGeom>
      </xdr:spPr>
    </xdr:pic>
    <xdr:clientData/>
  </xdr:twoCellAnchor>
  <xdr:twoCellAnchor editAs="oneCell">
    <xdr:from>
      <xdr:col>6</xdr:col>
      <xdr:colOff>659765</xdr:colOff>
      <xdr:row>143</xdr:row>
      <xdr:rowOff>90805</xdr:rowOff>
    </xdr:from>
    <xdr:to>
      <xdr:col>6</xdr:col>
      <xdr:colOff>1538605</xdr:colOff>
      <xdr:row>147</xdr:row>
      <xdr:rowOff>17780</xdr:rowOff>
    </xdr:to>
    <xdr:pic>
      <xdr:nvPicPr>
        <xdr:cNvPr id="32" name="Picture 31"/>
        <xdr:cNvPicPr>
          <a:picLocks noChangeAspect="1"/>
        </xdr:cNvPicPr>
      </xdr:nvPicPr>
      <xdr:blipFill>
        <a:blip r:embed="rId18"/>
        <a:stretch>
          <a:fillRect/>
        </a:stretch>
      </xdr:blipFill>
      <xdr:spPr>
        <a:xfrm>
          <a:off x="8708390" y="45913040"/>
          <a:ext cx="878840" cy="536575"/>
        </a:xfrm>
        <a:prstGeom prst="rect">
          <a:avLst/>
        </a:prstGeom>
      </xdr:spPr>
    </xdr:pic>
    <xdr:clientData/>
  </xdr:twoCellAnchor>
  <xdr:twoCellAnchor editAs="oneCell">
    <xdr:from>
      <xdr:col>6</xdr:col>
      <xdr:colOff>765810</xdr:colOff>
      <xdr:row>148</xdr:row>
      <xdr:rowOff>34290</xdr:rowOff>
    </xdr:from>
    <xdr:to>
      <xdr:col>6</xdr:col>
      <xdr:colOff>1470572</xdr:colOff>
      <xdr:row>148</xdr:row>
      <xdr:rowOff>259079</xdr:rowOff>
    </xdr:to>
    <xdr:pic>
      <xdr:nvPicPr>
        <xdr:cNvPr id="33" name="Picture 32"/>
        <xdr:cNvPicPr>
          <a:picLocks noChangeAspect="1"/>
        </xdr:cNvPicPr>
      </xdr:nvPicPr>
      <xdr:blipFill>
        <a:blip r:embed="rId19"/>
        <a:stretch>
          <a:fillRect/>
        </a:stretch>
      </xdr:blipFill>
      <xdr:spPr>
        <a:xfrm>
          <a:off x="8814435" y="46618525"/>
          <a:ext cx="704215" cy="224155"/>
        </a:xfrm>
        <a:prstGeom prst="rect">
          <a:avLst/>
        </a:prstGeom>
      </xdr:spPr>
    </xdr:pic>
    <xdr:clientData/>
  </xdr:twoCellAnchor>
  <xdr:twoCellAnchor editAs="oneCell">
    <xdr:from>
      <xdr:col>6</xdr:col>
      <xdr:colOff>636270</xdr:colOff>
      <xdr:row>150</xdr:row>
      <xdr:rowOff>129540</xdr:rowOff>
    </xdr:from>
    <xdr:to>
      <xdr:col>6</xdr:col>
      <xdr:colOff>1588651</xdr:colOff>
      <xdr:row>153</xdr:row>
      <xdr:rowOff>57050</xdr:rowOff>
    </xdr:to>
    <xdr:pic>
      <xdr:nvPicPr>
        <xdr:cNvPr id="37" name="Picture 36"/>
        <xdr:cNvPicPr>
          <a:picLocks noChangeAspect="1"/>
        </xdr:cNvPicPr>
      </xdr:nvPicPr>
      <xdr:blipFill>
        <a:blip r:embed="rId20"/>
        <a:stretch>
          <a:fillRect/>
        </a:stretch>
      </xdr:blipFill>
      <xdr:spPr>
        <a:xfrm>
          <a:off x="8684895" y="47262415"/>
          <a:ext cx="951865" cy="749935"/>
        </a:xfrm>
        <a:prstGeom prst="rect">
          <a:avLst/>
        </a:prstGeom>
      </xdr:spPr>
    </xdr:pic>
    <xdr:clientData/>
  </xdr:twoCellAnchor>
  <xdr:twoCellAnchor editAs="oneCell">
    <xdr:from>
      <xdr:col>6</xdr:col>
      <xdr:colOff>769620</xdr:colOff>
      <xdr:row>156</xdr:row>
      <xdr:rowOff>156210</xdr:rowOff>
    </xdr:from>
    <xdr:to>
      <xdr:col>6</xdr:col>
      <xdr:colOff>1522001</xdr:colOff>
      <xdr:row>159</xdr:row>
      <xdr:rowOff>64676</xdr:rowOff>
    </xdr:to>
    <xdr:pic>
      <xdr:nvPicPr>
        <xdr:cNvPr id="38" name="Picture 37"/>
        <xdr:cNvPicPr>
          <a:picLocks noChangeAspect="1"/>
        </xdr:cNvPicPr>
      </xdr:nvPicPr>
      <xdr:blipFill>
        <a:blip r:embed="rId21"/>
        <a:stretch>
          <a:fillRect/>
        </a:stretch>
      </xdr:blipFill>
      <xdr:spPr>
        <a:xfrm>
          <a:off x="8818245" y="48935005"/>
          <a:ext cx="751840" cy="730885"/>
        </a:xfrm>
        <a:prstGeom prst="rect">
          <a:avLst/>
        </a:prstGeom>
      </xdr:spPr>
    </xdr:pic>
    <xdr:clientData/>
  </xdr:twoCellAnchor>
  <xdr:twoCellAnchor editAs="oneCell">
    <xdr:from>
      <xdr:col>6</xdr:col>
      <xdr:colOff>762000</xdr:colOff>
      <xdr:row>162</xdr:row>
      <xdr:rowOff>154305</xdr:rowOff>
    </xdr:from>
    <xdr:to>
      <xdr:col>6</xdr:col>
      <xdr:colOff>1514381</xdr:colOff>
      <xdr:row>165</xdr:row>
      <xdr:rowOff>62770</xdr:rowOff>
    </xdr:to>
    <xdr:pic>
      <xdr:nvPicPr>
        <xdr:cNvPr id="39" name="Picture 38"/>
        <xdr:cNvPicPr>
          <a:picLocks noChangeAspect="1"/>
        </xdr:cNvPicPr>
      </xdr:nvPicPr>
      <xdr:blipFill>
        <a:blip r:embed="rId22"/>
        <a:stretch>
          <a:fillRect/>
        </a:stretch>
      </xdr:blipFill>
      <xdr:spPr>
        <a:xfrm>
          <a:off x="8810625" y="50579020"/>
          <a:ext cx="751840" cy="730885"/>
        </a:xfrm>
        <a:prstGeom prst="rect">
          <a:avLst/>
        </a:prstGeom>
      </xdr:spPr>
    </xdr:pic>
    <xdr:clientData/>
  </xdr:twoCellAnchor>
  <xdr:twoCellAnchor editAs="oneCell">
    <xdr:from>
      <xdr:col>6</xdr:col>
      <xdr:colOff>754380</xdr:colOff>
      <xdr:row>167</xdr:row>
      <xdr:rowOff>22860</xdr:rowOff>
    </xdr:from>
    <xdr:to>
      <xdr:col>6</xdr:col>
      <xdr:colOff>1497237</xdr:colOff>
      <xdr:row>168</xdr:row>
      <xdr:rowOff>236219</xdr:rowOff>
    </xdr:to>
    <xdr:pic>
      <xdr:nvPicPr>
        <xdr:cNvPr id="40" name="Picture 39"/>
        <xdr:cNvPicPr>
          <a:picLocks noChangeAspect="1"/>
        </xdr:cNvPicPr>
      </xdr:nvPicPr>
      <xdr:blipFill>
        <a:blip r:embed="rId23"/>
        <a:stretch>
          <a:fillRect/>
        </a:stretch>
      </xdr:blipFill>
      <xdr:spPr>
        <a:xfrm>
          <a:off x="8803005" y="51819175"/>
          <a:ext cx="742315" cy="487045"/>
        </a:xfrm>
        <a:prstGeom prst="rect">
          <a:avLst/>
        </a:prstGeom>
      </xdr:spPr>
    </xdr:pic>
    <xdr:clientData/>
  </xdr:twoCellAnchor>
  <xdr:twoCellAnchor editAs="oneCell">
    <xdr:from>
      <xdr:col>6</xdr:col>
      <xdr:colOff>626745</xdr:colOff>
      <xdr:row>170</xdr:row>
      <xdr:rowOff>200025</xdr:rowOff>
    </xdr:from>
    <xdr:to>
      <xdr:col>6</xdr:col>
      <xdr:colOff>1645793</xdr:colOff>
      <xdr:row>173</xdr:row>
      <xdr:rowOff>108492</xdr:rowOff>
    </xdr:to>
    <xdr:pic>
      <xdr:nvPicPr>
        <xdr:cNvPr id="41" name="Picture 40"/>
        <xdr:cNvPicPr>
          <a:picLocks noChangeAspect="1"/>
        </xdr:cNvPicPr>
      </xdr:nvPicPr>
      <xdr:blipFill>
        <a:blip r:embed="rId24"/>
        <a:stretch>
          <a:fillRect/>
        </a:stretch>
      </xdr:blipFill>
      <xdr:spPr>
        <a:xfrm>
          <a:off x="8675370" y="52819300"/>
          <a:ext cx="1018540" cy="730885"/>
        </a:xfrm>
        <a:prstGeom prst="rect">
          <a:avLst/>
        </a:prstGeom>
      </xdr:spPr>
    </xdr:pic>
    <xdr:clientData/>
  </xdr:twoCellAnchor>
  <xdr:twoCellAnchor editAs="oneCell">
    <xdr:from>
      <xdr:col>6</xdr:col>
      <xdr:colOff>640080</xdr:colOff>
      <xdr:row>176</xdr:row>
      <xdr:rowOff>135255</xdr:rowOff>
    </xdr:from>
    <xdr:to>
      <xdr:col>6</xdr:col>
      <xdr:colOff>1611509</xdr:colOff>
      <xdr:row>179</xdr:row>
      <xdr:rowOff>81815</xdr:rowOff>
    </xdr:to>
    <xdr:pic>
      <xdr:nvPicPr>
        <xdr:cNvPr id="42" name="Picture 41"/>
        <xdr:cNvPicPr>
          <a:picLocks noChangeAspect="1"/>
        </xdr:cNvPicPr>
      </xdr:nvPicPr>
      <xdr:blipFill>
        <a:blip r:embed="rId25"/>
        <a:stretch>
          <a:fillRect/>
        </a:stretch>
      </xdr:blipFill>
      <xdr:spPr>
        <a:xfrm>
          <a:off x="8688705" y="54400450"/>
          <a:ext cx="970915" cy="768985"/>
        </a:xfrm>
        <a:prstGeom prst="rect">
          <a:avLst/>
        </a:prstGeom>
      </xdr:spPr>
    </xdr:pic>
    <xdr:clientData/>
  </xdr:twoCellAnchor>
  <xdr:twoCellAnchor editAs="oneCell">
    <xdr:from>
      <xdr:col>6</xdr:col>
      <xdr:colOff>431270</xdr:colOff>
      <xdr:row>182</xdr:row>
      <xdr:rowOff>40751</xdr:rowOff>
    </xdr:from>
    <xdr:to>
      <xdr:col>6</xdr:col>
      <xdr:colOff>1605084</xdr:colOff>
      <xdr:row>185</xdr:row>
      <xdr:rowOff>182219</xdr:rowOff>
    </xdr:to>
    <xdr:pic>
      <xdr:nvPicPr>
        <xdr:cNvPr id="43" name="Picture 42"/>
        <xdr:cNvPicPr>
          <a:picLocks noChangeAspect="1"/>
        </xdr:cNvPicPr>
      </xdr:nvPicPr>
      <xdr:blipFill>
        <a:blip r:embed="rId26"/>
        <a:stretch>
          <a:fillRect/>
        </a:stretch>
      </xdr:blipFill>
      <xdr:spPr>
        <a:xfrm>
          <a:off x="8479790" y="55951755"/>
          <a:ext cx="1173480" cy="963930"/>
        </a:xfrm>
        <a:prstGeom prst="rect">
          <a:avLst/>
        </a:prstGeom>
      </xdr:spPr>
    </xdr:pic>
    <xdr:clientData/>
  </xdr:twoCellAnchor>
  <xdr:twoCellAnchor editAs="oneCell">
    <xdr:from>
      <xdr:col>6</xdr:col>
      <xdr:colOff>802005</xdr:colOff>
      <xdr:row>187</xdr:row>
      <xdr:rowOff>24765</xdr:rowOff>
    </xdr:from>
    <xdr:to>
      <xdr:col>6</xdr:col>
      <xdr:colOff>1402005</xdr:colOff>
      <xdr:row>187</xdr:row>
      <xdr:rowOff>463827</xdr:rowOff>
    </xdr:to>
    <xdr:pic>
      <xdr:nvPicPr>
        <xdr:cNvPr id="44" name="Picture 43"/>
        <xdr:cNvPicPr>
          <a:picLocks noChangeAspect="1"/>
        </xdr:cNvPicPr>
      </xdr:nvPicPr>
      <xdr:blipFill>
        <a:blip r:embed="rId27"/>
        <a:stretch>
          <a:fillRect/>
        </a:stretch>
      </xdr:blipFill>
      <xdr:spPr>
        <a:xfrm>
          <a:off x="8850630" y="57307480"/>
          <a:ext cx="599440" cy="438785"/>
        </a:xfrm>
        <a:prstGeom prst="rect">
          <a:avLst/>
        </a:prstGeom>
      </xdr:spPr>
    </xdr:pic>
    <xdr:clientData/>
  </xdr:twoCellAnchor>
  <xdr:twoCellAnchor editAs="oneCell">
    <xdr:from>
      <xdr:col>6</xdr:col>
      <xdr:colOff>449580</xdr:colOff>
      <xdr:row>189</xdr:row>
      <xdr:rowOff>22860</xdr:rowOff>
    </xdr:from>
    <xdr:to>
      <xdr:col>6</xdr:col>
      <xdr:colOff>1754342</xdr:colOff>
      <xdr:row>189</xdr:row>
      <xdr:rowOff>538370</xdr:rowOff>
    </xdr:to>
    <xdr:pic>
      <xdr:nvPicPr>
        <xdr:cNvPr id="46" name="Picture 45"/>
        <xdr:cNvPicPr>
          <a:picLocks noChangeAspect="1"/>
        </xdr:cNvPicPr>
      </xdr:nvPicPr>
      <xdr:blipFill>
        <a:blip r:embed="rId28"/>
        <a:stretch>
          <a:fillRect/>
        </a:stretch>
      </xdr:blipFill>
      <xdr:spPr>
        <a:xfrm>
          <a:off x="8498205" y="58772425"/>
          <a:ext cx="1304290" cy="514985"/>
        </a:xfrm>
        <a:prstGeom prst="rect">
          <a:avLst/>
        </a:prstGeom>
      </xdr:spPr>
    </xdr:pic>
    <xdr:clientData/>
  </xdr:twoCellAnchor>
  <xdr:twoCellAnchor editAs="oneCell">
    <xdr:from>
      <xdr:col>6</xdr:col>
      <xdr:colOff>476250</xdr:colOff>
      <xdr:row>191</xdr:row>
      <xdr:rowOff>30479</xdr:rowOff>
    </xdr:from>
    <xdr:to>
      <xdr:col>6</xdr:col>
      <xdr:colOff>1685774</xdr:colOff>
      <xdr:row>191</xdr:row>
      <xdr:rowOff>521804</xdr:rowOff>
    </xdr:to>
    <xdr:pic>
      <xdr:nvPicPr>
        <xdr:cNvPr id="47" name="Picture 46"/>
        <xdr:cNvPicPr>
          <a:picLocks noChangeAspect="1"/>
        </xdr:cNvPicPr>
      </xdr:nvPicPr>
      <xdr:blipFill>
        <a:blip r:embed="rId29"/>
        <a:stretch>
          <a:fillRect/>
        </a:stretch>
      </xdr:blipFill>
      <xdr:spPr>
        <a:xfrm>
          <a:off x="8524875" y="59922410"/>
          <a:ext cx="1209040" cy="491490"/>
        </a:xfrm>
        <a:prstGeom prst="rect">
          <a:avLst/>
        </a:prstGeom>
      </xdr:spPr>
    </xdr:pic>
    <xdr:clientData/>
  </xdr:twoCellAnchor>
  <xdr:twoCellAnchor editAs="oneCell">
    <xdr:from>
      <xdr:col>6</xdr:col>
      <xdr:colOff>541020</xdr:colOff>
      <xdr:row>192</xdr:row>
      <xdr:rowOff>41910</xdr:rowOff>
    </xdr:from>
    <xdr:to>
      <xdr:col>6</xdr:col>
      <xdr:colOff>1598163</xdr:colOff>
      <xdr:row>192</xdr:row>
      <xdr:rowOff>480392</xdr:rowOff>
    </xdr:to>
    <xdr:pic>
      <xdr:nvPicPr>
        <xdr:cNvPr id="48" name="Picture 47"/>
        <xdr:cNvPicPr>
          <a:picLocks noChangeAspect="1"/>
        </xdr:cNvPicPr>
      </xdr:nvPicPr>
      <xdr:blipFill>
        <a:blip r:embed="rId30"/>
        <a:stretch>
          <a:fillRect/>
        </a:stretch>
      </xdr:blipFill>
      <xdr:spPr>
        <a:xfrm>
          <a:off x="8589645" y="60658375"/>
          <a:ext cx="1056640" cy="438150"/>
        </a:xfrm>
        <a:prstGeom prst="rect">
          <a:avLst/>
        </a:prstGeom>
      </xdr:spPr>
    </xdr:pic>
    <xdr:clientData/>
  </xdr:twoCellAnchor>
  <xdr:twoCellAnchor editAs="oneCell">
    <xdr:from>
      <xdr:col>6</xdr:col>
      <xdr:colOff>607695</xdr:colOff>
      <xdr:row>193</xdr:row>
      <xdr:rowOff>32385</xdr:rowOff>
    </xdr:from>
    <xdr:to>
      <xdr:col>6</xdr:col>
      <xdr:colOff>1579124</xdr:colOff>
      <xdr:row>193</xdr:row>
      <xdr:rowOff>455543</xdr:rowOff>
    </xdr:to>
    <xdr:pic>
      <xdr:nvPicPr>
        <xdr:cNvPr id="49" name="Picture 48"/>
        <xdr:cNvPicPr>
          <a:picLocks noChangeAspect="1"/>
        </xdr:cNvPicPr>
      </xdr:nvPicPr>
      <xdr:blipFill>
        <a:blip r:embed="rId31"/>
        <a:stretch>
          <a:fillRect/>
        </a:stretch>
      </xdr:blipFill>
      <xdr:spPr>
        <a:xfrm>
          <a:off x="8656320" y="61134625"/>
          <a:ext cx="970915" cy="422910"/>
        </a:xfrm>
        <a:prstGeom prst="rect">
          <a:avLst/>
        </a:prstGeom>
      </xdr:spPr>
    </xdr:pic>
    <xdr:clientData/>
  </xdr:twoCellAnchor>
  <xdr:twoCellAnchor editAs="oneCell">
    <xdr:from>
      <xdr:col>6</xdr:col>
      <xdr:colOff>487680</xdr:colOff>
      <xdr:row>194</xdr:row>
      <xdr:rowOff>30480</xdr:rowOff>
    </xdr:from>
    <xdr:to>
      <xdr:col>6</xdr:col>
      <xdr:colOff>1687680</xdr:colOff>
      <xdr:row>194</xdr:row>
      <xdr:rowOff>496956</xdr:rowOff>
    </xdr:to>
    <xdr:pic>
      <xdr:nvPicPr>
        <xdr:cNvPr id="50" name="Picture 49"/>
        <xdr:cNvPicPr>
          <a:picLocks noChangeAspect="1"/>
        </xdr:cNvPicPr>
      </xdr:nvPicPr>
      <xdr:blipFill>
        <a:blip r:embed="rId32"/>
        <a:stretch>
          <a:fillRect/>
        </a:stretch>
      </xdr:blipFill>
      <xdr:spPr>
        <a:xfrm>
          <a:off x="8536305" y="61789945"/>
          <a:ext cx="1199515" cy="466090"/>
        </a:xfrm>
        <a:prstGeom prst="rect">
          <a:avLst/>
        </a:prstGeom>
      </xdr:spPr>
    </xdr:pic>
    <xdr:clientData/>
  </xdr:twoCellAnchor>
  <xdr:twoCellAnchor editAs="oneCell">
    <xdr:from>
      <xdr:col>6</xdr:col>
      <xdr:colOff>377190</xdr:colOff>
      <xdr:row>196</xdr:row>
      <xdr:rowOff>36195</xdr:rowOff>
    </xdr:from>
    <xdr:to>
      <xdr:col>6</xdr:col>
      <xdr:colOff>1777190</xdr:colOff>
      <xdr:row>196</xdr:row>
      <xdr:rowOff>251460</xdr:rowOff>
    </xdr:to>
    <xdr:pic>
      <xdr:nvPicPr>
        <xdr:cNvPr id="51" name="Picture 50"/>
        <xdr:cNvPicPr>
          <a:picLocks noChangeAspect="1"/>
        </xdr:cNvPicPr>
      </xdr:nvPicPr>
      <xdr:blipFill>
        <a:blip r:embed="rId33"/>
        <a:stretch>
          <a:fillRect/>
        </a:stretch>
      </xdr:blipFill>
      <xdr:spPr>
        <a:xfrm>
          <a:off x="8425815" y="62976760"/>
          <a:ext cx="1399540" cy="215265"/>
        </a:xfrm>
        <a:prstGeom prst="rect">
          <a:avLst/>
        </a:prstGeom>
      </xdr:spPr>
    </xdr:pic>
    <xdr:clientData/>
  </xdr:twoCellAnchor>
  <xdr:twoCellAnchor editAs="oneCell">
    <xdr:from>
      <xdr:col>6</xdr:col>
      <xdr:colOff>308610</xdr:colOff>
      <xdr:row>197</xdr:row>
      <xdr:rowOff>20955</xdr:rowOff>
    </xdr:from>
    <xdr:to>
      <xdr:col>6</xdr:col>
      <xdr:colOff>1927658</xdr:colOff>
      <xdr:row>197</xdr:row>
      <xdr:rowOff>472109</xdr:rowOff>
    </xdr:to>
    <xdr:pic>
      <xdr:nvPicPr>
        <xdr:cNvPr id="52" name="Picture 51"/>
        <xdr:cNvPicPr>
          <a:picLocks noChangeAspect="1"/>
        </xdr:cNvPicPr>
      </xdr:nvPicPr>
      <xdr:blipFill>
        <a:blip r:embed="rId34"/>
        <a:stretch>
          <a:fillRect/>
        </a:stretch>
      </xdr:blipFill>
      <xdr:spPr>
        <a:xfrm>
          <a:off x="8357235" y="63552070"/>
          <a:ext cx="1618615" cy="450850"/>
        </a:xfrm>
        <a:prstGeom prst="rect">
          <a:avLst/>
        </a:prstGeom>
      </xdr:spPr>
    </xdr:pic>
    <xdr:clientData/>
  </xdr:twoCellAnchor>
  <xdr:twoCellAnchor editAs="oneCell">
    <xdr:from>
      <xdr:col>6</xdr:col>
      <xdr:colOff>539115</xdr:colOff>
      <xdr:row>203</xdr:row>
      <xdr:rowOff>160019</xdr:rowOff>
    </xdr:from>
    <xdr:to>
      <xdr:col>6</xdr:col>
      <xdr:colOff>1881972</xdr:colOff>
      <xdr:row>204</xdr:row>
      <xdr:rowOff>285751</xdr:rowOff>
    </xdr:to>
    <xdr:pic>
      <xdr:nvPicPr>
        <xdr:cNvPr id="53" name="Picture 52"/>
        <xdr:cNvPicPr>
          <a:picLocks noChangeAspect="1"/>
        </xdr:cNvPicPr>
      </xdr:nvPicPr>
      <xdr:blipFill>
        <a:blip r:embed="rId35"/>
        <a:stretch>
          <a:fillRect/>
        </a:stretch>
      </xdr:blipFill>
      <xdr:spPr>
        <a:xfrm>
          <a:off x="8587740" y="67767200"/>
          <a:ext cx="1342390" cy="716915"/>
        </a:xfrm>
        <a:prstGeom prst="rect">
          <a:avLst/>
        </a:prstGeom>
      </xdr:spPr>
    </xdr:pic>
    <xdr:clientData/>
  </xdr:twoCellAnchor>
  <xdr:twoCellAnchor editAs="oneCell">
    <xdr:from>
      <xdr:col>6</xdr:col>
      <xdr:colOff>587375</xdr:colOff>
      <xdr:row>208</xdr:row>
      <xdr:rowOff>231140</xdr:rowOff>
    </xdr:from>
    <xdr:to>
      <xdr:col>6</xdr:col>
      <xdr:colOff>1663565</xdr:colOff>
      <xdr:row>209</xdr:row>
      <xdr:rowOff>55880</xdr:rowOff>
    </xdr:to>
    <xdr:pic>
      <xdr:nvPicPr>
        <xdr:cNvPr id="54" name="Picture 53"/>
        <xdr:cNvPicPr>
          <a:picLocks noChangeAspect="1"/>
        </xdr:cNvPicPr>
      </xdr:nvPicPr>
      <xdr:blipFill>
        <a:blip r:embed="rId36"/>
        <a:stretch>
          <a:fillRect/>
        </a:stretch>
      </xdr:blipFill>
      <xdr:spPr>
        <a:xfrm>
          <a:off x="8636000" y="70791705"/>
          <a:ext cx="1075690" cy="415290"/>
        </a:xfrm>
        <a:prstGeom prst="rect">
          <a:avLst/>
        </a:prstGeom>
      </xdr:spPr>
    </xdr:pic>
    <xdr:clientData/>
  </xdr:twoCellAnchor>
  <xdr:twoCellAnchor editAs="oneCell">
    <xdr:from>
      <xdr:col>6</xdr:col>
      <xdr:colOff>510540</xdr:colOff>
      <xdr:row>211</xdr:row>
      <xdr:rowOff>22861</xdr:rowOff>
    </xdr:from>
    <xdr:to>
      <xdr:col>6</xdr:col>
      <xdr:colOff>1672445</xdr:colOff>
      <xdr:row>211</xdr:row>
      <xdr:rowOff>504825</xdr:rowOff>
    </xdr:to>
    <xdr:pic>
      <xdr:nvPicPr>
        <xdr:cNvPr id="56" name="Picture 55"/>
        <xdr:cNvPicPr>
          <a:picLocks noChangeAspect="1"/>
        </xdr:cNvPicPr>
      </xdr:nvPicPr>
      <xdr:blipFill>
        <a:blip r:embed="rId37"/>
        <a:stretch>
          <a:fillRect/>
        </a:stretch>
      </xdr:blipFill>
      <xdr:spPr>
        <a:xfrm>
          <a:off x="8559165" y="72355075"/>
          <a:ext cx="1161415" cy="481965"/>
        </a:xfrm>
        <a:prstGeom prst="rect">
          <a:avLst/>
        </a:prstGeom>
      </xdr:spPr>
    </xdr:pic>
    <xdr:clientData/>
  </xdr:twoCellAnchor>
  <xdr:twoCellAnchor editAs="oneCell">
    <xdr:from>
      <xdr:col>6</xdr:col>
      <xdr:colOff>542925</xdr:colOff>
      <xdr:row>212</xdr:row>
      <xdr:rowOff>24765</xdr:rowOff>
    </xdr:from>
    <xdr:to>
      <xdr:col>6</xdr:col>
      <xdr:colOff>1619115</xdr:colOff>
      <xdr:row>212</xdr:row>
      <xdr:rowOff>236220</xdr:rowOff>
    </xdr:to>
    <xdr:pic>
      <xdr:nvPicPr>
        <xdr:cNvPr id="57" name="Picture 56"/>
        <xdr:cNvPicPr>
          <a:picLocks noChangeAspect="1"/>
        </xdr:cNvPicPr>
      </xdr:nvPicPr>
      <xdr:blipFill>
        <a:blip r:embed="rId38"/>
        <a:stretch>
          <a:fillRect/>
        </a:stretch>
      </xdr:blipFill>
      <xdr:spPr>
        <a:xfrm>
          <a:off x="8591550" y="72947530"/>
          <a:ext cx="1075690" cy="211455"/>
        </a:xfrm>
        <a:prstGeom prst="rect">
          <a:avLst/>
        </a:prstGeom>
      </xdr:spPr>
    </xdr:pic>
    <xdr:clientData/>
  </xdr:twoCellAnchor>
  <xdr:twoCellAnchor editAs="oneCell">
    <xdr:from>
      <xdr:col>6</xdr:col>
      <xdr:colOff>445770</xdr:colOff>
      <xdr:row>213</xdr:row>
      <xdr:rowOff>15240</xdr:rowOff>
    </xdr:from>
    <xdr:to>
      <xdr:col>6</xdr:col>
      <xdr:colOff>1874341</xdr:colOff>
      <xdr:row>213</xdr:row>
      <xdr:rowOff>265044</xdr:rowOff>
    </xdr:to>
    <xdr:pic>
      <xdr:nvPicPr>
        <xdr:cNvPr id="58" name="Picture 57"/>
        <xdr:cNvPicPr>
          <a:picLocks noChangeAspect="1"/>
        </xdr:cNvPicPr>
      </xdr:nvPicPr>
      <xdr:blipFill>
        <a:blip r:embed="rId39"/>
        <a:stretch>
          <a:fillRect/>
        </a:stretch>
      </xdr:blipFill>
      <xdr:spPr>
        <a:xfrm>
          <a:off x="8494395" y="73528555"/>
          <a:ext cx="1428115" cy="249555"/>
        </a:xfrm>
        <a:prstGeom prst="rect">
          <a:avLst/>
        </a:prstGeom>
      </xdr:spPr>
    </xdr:pic>
    <xdr:clientData/>
  </xdr:twoCellAnchor>
  <xdr:twoCellAnchor editAs="oneCell">
    <xdr:from>
      <xdr:col>6</xdr:col>
      <xdr:colOff>594360</xdr:colOff>
      <xdr:row>218</xdr:row>
      <xdr:rowOff>11429</xdr:rowOff>
    </xdr:from>
    <xdr:to>
      <xdr:col>6</xdr:col>
      <xdr:colOff>1699122</xdr:colOff>
      <xdr:row>218</xdr:row>
      <xdr:rowOff>654326</xdr:rowOff>
    </xdr:to>
    <xdr:pic>
      <xdr:nvPicPr>
        <xdr:cNvPr id="59" name="Picture 58"/>
        <xdr:cNvPicPr>
          <a:picLocks noChangeAspect="1"/>
        </xdr:cNvPicPr>
      </xdr:nvPicPr>
      <xdr:blipFill>
        <a:blip r:embed="rId40"/>
        <a:stretch>
          <a:fillRect/>
        </a:stretch>
      </xdr:blipFill>
      <xdr:spPr>
        <a:xfrm>
          <a:off x="8642985" y="77296010"/>
          <a:ext cx="1104265" cy="643255"/>
        </a:xfrm>
        <a:prstGeom prst="rect">
          <a:avLst/>
        </a:prstGeom>
      </xdr:spPr>
    </xdr:pic>
    <xdr:clientData/>
  </xdr:twoCellAnchor>
  <xdr:twoCellAnchor editAs="oneCell">
    <xdr:from>
      <xdr:col>6</xdr:col>
      <xdr:colOff>579413</xdr:colOff>
      <xdr:row>219</xdr:row>
      <xdr:rowOff>140384</xdr:rowOff>
    </xdr:from>
    <xdr:to>
      <xdr:col>6</xdr:col>
      <xdr:colOff>1627032</xdr:colOff>
      <xdr:row>219</xdr:row>
      <xdr:rowOff>598578</xdr:rowOff>
    </xdr:to>
    <xdr:pic>
      <xdr:nvPicPr>
        <xdr:cNvPr id="60" name="Picture 59"/>
        <xdr:cNvPicPr>
          <a:picLocks noChangeAspect="1"/>
        </xdr:cNvPicPr>
      </xdr:nvPicPr>
      <xdr:blipFill>
        <a:blip r:embed="rId41"/>
        <a:stretch>
          <a:fillRect/>
        </a:stretch>
      </xdr:blipFill>
      <xdr:spPr>
        <a:xfrm>
          <a:off x="8627745" y="78130400"/>
          <a:ext cx="1047750" cy="457835"/>
        </a:xfrm>
        <a:prstGeom prst="rect">
          <a:avLst/>
        </a:prstGeom>
      </xdr:spPr>
    </xdr:pic>
    <xdr:clientData/>
  </xdr:twoCellAnchor>
  <xdr:twoCellAnchor editAs="oneCell">
    <xdr:from>
      <xdr:col>6</xdr:col>
      <xdr:colOff>443865</xdr:colOff>
      <xdr:row>221</xdr:row>
      <xdr:rowOff>224791</xdr:rowOff>
    </xdr:from>
    <xdr:to>
      <xdr:col>6</xdr:col>
      <xdr:colOff>1786722</xdr:colOff>
      <xdr:row>221</xdr:row>
      <xdr:rowOff>549137</xdr:rowOff>
    </xdr:to>
    <xdr:pic>
      <xdr:nvPicPr>
        <xdr:cNvPr id="61" name="Picture 60"/>
        <xdr:cNvPicPr>
          <a:picLocks noChangeAspect="1"/>
        </xdr:cNvPicPr>
      </xdr:nvPicPr>
      <xdr:blipFill>
        <a:blip r:embed="rId42"/>
        <a:stretch>
          <a:fillRect/>
        </a:stretch>
      </xdr:blipFill>
      <xdr:spPr>
        <a:xfrm>
          <a:off x="8492490" y="80224630"/>
          <a:ext cx="1342390" cy="323850"/>
        </a:xfrm>
        <a:prstGeom prst="rect">
          <a:avLst/>
        </a:prstGeom>
      </xdr:spPr>
    </xdr:pic>
    <xdr:clientData/>
  </xdr:twoCellAnchor>
  <xdr:twoCellAnchor editAs="oneCell">
    <xdr:from>
      <xdr:col>6</xdr:col>
      <xdr:colOff>314325</xdr:colOff>
      <xdr:row>222</xdr:row>
      <xdr:rowOff>521970</xdr:rowOff>
    </xdr:from>
    <xdr:to>
      <xdr:col>6</xdr:col>
      <xdr:colOff>1857182</xdr:colOff>
      <xdr:row>223</xdr:row>
      <xdr:rowOff>193284</xdr:rowOff>
    </xdr:to>
    <xdr:pic>
      <xdr:nvPicPr>
        <xdr:cNvPr id="62" name="Picture 61"/>
        <xdr:cNvPicPr>
          <a:picLocks noChangeAspect="1"/>
        </xdr:cNvPicPr>
      </xdr:nvPicPr>
      <xdr:blipFill>
        <a:blip r:embed="rId43"/>
        <a:stretch>
          <a:fillRect/>
        </a:stretch>
      </xdr:blipFill>
      <xdr:spPr>
        <a:xfrm>
          <a:off x="8362950" y="81236185"/>
          <a:ext cx="1542415" cy="480695"/>
        </a:xfrm>
        <a:prstGeom prst="rect">
          <a:avLst/>
        </a:prstGeom>
      </xdr:spPr>
    </xdr:pic>
    <xdr:clientData/>
  </xdr:twoCellAnchor>
  <xdr:twoCellAnchor editAs="oneCell">
    <xdr:from>
      <xdr:col>6</xdr:col>
      <xdr:colOff>390525</xdr:colOff>
      <xdr:row>224</xdr:row>
      <xdr:rowOff>32385</xdr:rowOff>
    </xdr:from>
    <xdr:to>
      <xdr:col>6</xdr:col>
      <xdr:colOff>1742906</xdr:colOff>
      <xdr:row>224</xdr:row>
      <xdr:rowOff>243840</xdr:rowOff>
    </xdr:to>
    <xdr:pic>
      <xdr:nvPicPr>
        <xdr:cNvPr id="63" name="Picture 62"/>
        <xdr:cNvPicPr>
          <a:picLocks noChangeAspect="1"/>
        </xdr:cNvPicPr>
      </xdr:nvPicPr>
      <xdr:blipFill>
        <a:blip r:embed="rId44"/>
        <a:stretch>
          <a:fillRect/>
        </a:stretch>
      </xdr:blipFill>
      <xdr:spPr>
        <a:xfrm>
          <a:off x="8439150" y="82184875"/>
          <a:ext cx="1351915" cy="211455"/>
        </a:xfrm>
        <a:prstGeom prst="rect">
          <a:avLst/>
        </a:prstGeom>
      </xdr:spPr>
    </xdr:pic>
    <xdr:clientData/>
  </xdr:twoCellAnchor>
  <xdr:twoCellAnchor editAs="oneCell">
    <xdr:from>
      <xdr:col>6</xdr:col>
      <xdr:colOff>588645</xdr:colOff>
      <xdr:row>227</xdr:row>
      <xdr:rowOff>19050</xdr:rowOff>
    </xdr:from>
    <xdr:to>
      <xdr:col>6</xdr:col>
      <xdr:colOff>1540510</xdr:colOff>
      <xdr:row>227</xdr:row>
      <xdr:rowOff>480060</xdr:rowOff>
    </xdr:to>
    <xdr:pic>
      <xdr:nvPicPr>
        <xdr:cNvPr id="64" name="Picture 63"/>
        <xdr:cNvPicPr>
          <a:picLocks noChangeAspect="1"/>
        </xdr:cNvPicPr>
      </xdr:nvPicPr>
      <xdr:blipFill>
        <a:blip r:embed="rId45"/>
        <a:stretch>
          <a:fillRect/>
        </a:stretch>
      </xdr:blipFill>
      <xdr:spPr>
        <a:xfrm>
          <a:off x="8637270" y="83895565"/>
          <a:ext cx="951865" cy="461010"/>
        </a:xfrm>
        <a:prstGeom prst="rect">
          <a:avLst/>
        </a:prstGeom>
      </xdr:spPr>
    </xdr:pic>
    <xdr:clientData/>
  </xdr:twoCellAnchor>
  <xdr:twoCellAnchor editAs="oneCell">
    <xdr:from>
      <xdr:col>6</xdr:col>
      <xdr:colOff>516401</xdr:colOff>
      <xdr:row>228</xdr:row>
      <xdr:rowOff>286043</xdr:rowOff>
    </xdr:from>
    <xdr:to>
      <xdr:col>6</xdr:col>
      <xdr:colOff>1573544</xdr:colOff>
      <xdr:row>228</xdr:row>
      <xdr:rowOff>514643</xdr:rowOff>
    </xdr:to>
    <xdr:pic>
      <xdr:nvPicPr>
        <xdr:cNvPr id="65" name="Picture 64"/>
        <xdr:cNvPicPr>
          <a:picLocks noChangeAspect="1"/>
        </xdr:cNvPicPr>
      </xdr:nvPicPr>
      <xdr:blipFill>
        <a:blip r:embed="rId46"/>
        <a:stretch>
          <a:fillRect/>
        </a:stretch>
      </xdr:blipFill>
      <xdr:spPr>
        <a:xfrm>
          <a:off x="8564880" y="84790915"/>
          <a:ext cx="1057275" cy="228600"/>
        </a:xfrm>
        <a:prstGeom prst="rect">
          <a:avLst/>
        </a:prstGeom>
      </xdr:spPr>
    </xdr:pic>
    <xdr:clientData/>
  </xdr:twoCellAnchor>
  <xdr:twoCellAnchor editAs="oneCell">
    <xdr:from>
      <xdr:col>6</xdr:col>
      <xdr:colOff>607695</xdr:colOff>
      <xdr:row>229</xdr:row>
      <xdr:rowOff>38101</xdr:rowOff>
    </xdr:from>
    <xdr:to>
      <xdr:col>6</xdr:col>
      <xdr:colOff>1636266</xdr:colOff>
      <xdr:row>229</xdr:row>
      <xdr:rowOff>259081</xdr:rowOff>
    </xdr:to>
    <xdr:pic>
      <xdr:nvPicPr>
        <xdr:cNvPr id="66" name="Picture 65"/>
        <xdr:cNvPicPr>
          <a:picLocks noChangeAspect="1"/>
        </xdr:cNvPicPr>
      </xdr:nvPicPr>
      <xdr:blipFill>
        <a:blip r:embed="rId47"/>
        <a:stretch>
          <a:fillRect/>
        </a:stretch>
      </xdr:blipFill>
      <xdr:spPr>
        <a:xfrm>
          <a:off x="8656320" y="85286215"/>
          <a:ext cx="1028065" cy="220980"/>
        </a:xfrm>
        <a:prstGeom prst="rect">
          <a:avLst/>
        </a:prstGeom>
      </xdr:spPr>
    </xdr:pic>
    <xdr:clientData/>
  </xdr:twoCellAnchor>
  <xdr:twoCellAnchor editAs="oneCell">
    <xdr:from>
      <xdr:col>6</xdr:col>
      <xdr:colOff>428625</xdr:colOff>
      <xdr:row>230</xdr:row>
      <xdr:rowOff>32385</xdr:rowOff>
    </xdr:from>
    <xdr:to>
      <xdr:col>6</xdr:col>
      <xdr:colOff>1838149</xdr:colOff>
      <xdr:row>230</xdr:row>
      <xdr:rowOff>236220</xdr:rowOff>
    </xdr:to>
    <xdr:pic>
      <xdr:nvPicPr>
        <xdr:cNvPr id="67" name="Picture 66"/>
        <xdr:cNvPicPr>
          <a:picLocks noChangeAspect="1"/>
        </xdr:cNvPicPr>
      </xdr:nvPicPr>
      <xdr:blipFill>
        <a:blip r:embed="rId48"/>
        <a:stretch>
          <a:fillRect/>
        </a:stretch>
      </xdr:blipFill>
      <xdr:spPr>
        <a:xfrm>
          <a:off x="8477250" y="85975825"/>
          <a:ext cx="1409065" cy="203835"/>
        </a:xfrm>
        <a:prstGeom prst="rect">
          <a:avLst/>
        </a:prstGeom>
      </xdr:spPr>
    </xdr:pic>
    <xdr:clientData/>
  </xdr:twoCellAnchor>
  <xdr:twoCellAnchor editAs="oneCell">
    <xdr:from>
      <xdr:col>6</xdr:col>
      <xdr:colOff>481965</xdr:colOff>
      <xdr:row>236</xdr:row>
      <xdr:rowOff>104775</xdr:rowOff>
    </xdr:from>
    <xdr:to>
      <xdr:col>6</xdr:col>
      <xdr:colOff>1453394</xdr:colOff>
      <xdr:row>236</xdr:row>
      <xdr:rowOff>593627</xdr:rowOff>
    </xdr:to>
    <xdr:pic>
      <xdr:nvPicPr>
        <xdr:cNvPr id="71" name="Picture 70"/>
        <xdr:cNvPicPr>
          <a:picLocks noChangeAspect="1"/>
        </xdr:cNvPicPr>
      </xdr:nvPicPr>
      <xdr:blipFill>
        <a:blip r:embed="rId49"/>
        <a:stretch>
          <a:fillRect/>
        </a:stretch>
      </xdr:blipFill>
      <xdr:spPr>
        <a:xfrm>
          <a:off x="8530590" y="89788365"/>
          <a:ext cx="970915" cy="488315"/>
        </a:xfrm>
        <a:prstGeom prst="rect">
          <a:avLst/>
        </a:prstGeom>
      </xdr:spPr>
    </xdr:pic>
    <xdr:clientData/>
  </xdr:twoCellAnchor>
  <xdr:twoCellAnchor editAs="oneCell">
    <xdr:from>
      <xdr:col>6</xdr:col>
      <xdr:colOff>504825</xdr:colOff>
      <xdr:row>237</xdr:row>
      <xdr:rowOff>104775</xdr:rowOff>
    </xdr:from>
    <xdr:to>
      <xdr:col>6</xdr:col>
      <xdr:colOff>1628635</xdr:colOff>
      <xdr:row>237</xdr:row>
      <xdr:rowOff>329564</xdr:rowOff>
    </xdr:to>
    <xdr:pic>
      <xdr:nvPicPr>
        <xdr:cNvPr id="72" name="Picture 71"/>
        <xdr:cNvPicPr>
          <a:picLocks noChangeAspect="1"/>
        </xdr:cNvPicPr>
      </xdr:nvPicPr>
      <xdr:blipFill>
        <a:blip r:embed="rId50"/>
        <a:stretch>
          <a:fillRect/>
        </a:stretch>
      </xdr:blipFill>
      <xdr:spPr>
        <a:xfrm>
          <a:off x="8553450" y="90474165"/>
          <a:ext cx="1123315" cy="224155"/>
        </a:xfrm>
        <a:prstGeom prst="rect">
          <a:avLst/>
        </a:prstGeom>
      </xdr:spPr>
    </xdr:pic>
    <xdr:clientData/>
  </xdr:twoCellAnchor>
  <xdr:twoCellAnchor editAs="oneCell">
    <xdr:from>
      <xdr:col>6</xdr:col>
      <xdr:colOff>407670</xdr:colOff>
      <xdr:row>238</xdr:row>
      <xdr:rowOff>43815</xdr:rowOff>
    </xdr:from>
    <xdr:to>
      <xdr:col>6</xdr:col>
      <xdr:colOff>1235710</xdr:colOff>
      <xdr:row>238</xdr:row>
      <xdr:rowOff>577215</xdr:rowOff>
    </xdr:to>
    <xdr:pic>
      <xdr:nvPicPr>
        <xdr:cNvPr id="73" name="Picture 72"/>
        <xdr:cNvPicPr>
          <a:picLocks noChangeAspect="1"/>
        </xdr:cNvPicPr>
      </xdr:nvPicPr>
      <xdr:blipFill>
        <a:blip r:embed="rId51"/>
        <a:stretch>
          <a:fillRect/>
        </a:stretch>
      </xdr:blipFill>
      <xdr:spPr>
        <a:xfrm>
          <a:off x="8456295" y="90851355"/>
          <a:ext cx="828040" cy="533400"/>
        </a:xfrm>
        <a:prstGeom prst="rect">
          <a:avLst/>
        </a:prstGeom>
      </xdr:spPr>
    </xdr:pic>
    <xdr:clientData/>
  </xdr:twoCellAnchor>
  <xdr:twoCellAnchor editAs="oneCell">
    <xdr:from>
      <xdr:col>6</xdr:col>
      <xdr:colOff>474345</xdr:colOff>
      <xdr:row>239</xdr:row>
      <xdr:rowOff>91440</xdr:rowOff>
    </xdr:from>
    <xdr:to>
      <xdr:col>6</xdr:col>
      <xdr:colOff>1302385</xdr:colOff>
      <xdr:row>239</xdr:row>
      <xdr:rowOff>470535</xdr:rowOff>
    </xdr:to>
    <xdr:pic>
      <xdr:nvPicPr>
        <xdr:cNvPr id="74" name="Picture 73"/>
        <xdr:cNvPicPr>
          <a:picLocks noChangeAspect="1"/>
        </xdr:cNvPicPr>
      </xdr:nvPicPr>
      <xdr:blipFill>
        <a:blip r:embed="rId51"/>
        <a:stretch>
          <a:fillRect/>
        </a:stretch>
      </xdr:blipFill>
      <xdr:spPr>
        <a:xfrm>
          <a:off x="8522970" y="91622880"/>
          <a:ext cx="828040" cy="379095"/>
        </a:xfrm>
        <a:prstGeom prst="rect">
          <a:avLst/>
        </a:prstGeom>
      </xdr:spPr>
    </xdr:pic>
    <xdr:clientData/>
  </xdr:twoCellAnchor>
  <xdr:twoCellAnchor editAs="oneCell">
    <xdr:from>
      <xdr:col>6</xdr:col>
      <xdr:colOff>683895</xdr:colOff>
      <xdr:row>240</xdr:row>
      <xdr:rowOff>72390</xdr:rowOff>
    </xdr:from>
    <xdr:to>
      <xdr:col>6</xdr:col>
      <xdr:colOff>1388657</xdr:colOff>
      <xdr:row>240</xdr:row>
      <xdr:rowOff>306705</xdr:rowOff>
    </xdr:to>
    <xdr:pic>
      <xdr:nvPicPr>
        <xdr:cNvPr id="75" name="Picture 74"/>
        <xdr:cNvPicPr>
          <a:picLocks noChangeAspect="1"/>
        </xdr:cNvPicPr>
      </xdr:nvPicPr>
      <xdr:blipFill>
        <a:blip r:embed="rId52"/>
        <a:stretch>
          <a:fillRect/>
        </a:stretch>
      </xdr:blipFill>
      <xdr:spPr>
        <a:xfrm>
          <a:off x="8732520" y="92108655"/>
          <a:ext cx="704215" cy="234315"/>
        </a:xfrm>
        <a:prstGeom prst="rect">
          <a:avLst/>
        </a:prstGeom>
      </xdr:spPr>
    </xdr:pic>
    <xdr:clientData/>
  </xdr:twoCellAnchor>
  <xdr:twoCellAnchor editAs="oneCell">
    <xdr:from>
      <xdr:col>6</xdr:col>
      <xdr:colOff>302895</xdr:colOff>
      <xdr:row>241</xdr:row>
      <xdr:rowOff>40005</xdr:rowOff>
    </xdr:from>
    <xdr:to>
      <xdr:col>6</xdr:col>
      <xdr:colOff>1607657</xdr:colOff>
      <xdr:row>241</xdr:row>
      <xdr:rowOff>391768</xdr:rowOff>
    </xdr:to>
    <xdr:pic>
      <xdr:nvPicPr>
        <xdr:cNvPr id="76" name="Picture 75"/>
        <xdr:cNvPicPr>
          <a:picLocks noChangeAspect="1"/>
        </xdr:cNvPicPr>
      </xdr:nvPicPr>
      <xdr:blipFill>
        <a:blip r:embed="rId53"/>
        <a:stretch>
          <a:fillRect/>
        </a:stretch>
      </xdr:blipFill>
      <xdr:spPr>
        <a:xfrm>
          <a:off x="8351520" y="92514420"/>
          <a:ext cx="1304290" cy="351155"/>
        </a:xfrm>
        <a:prstGeom prst="rect">
          <a:avLst/>
        </a:prstGeom>
      </xdr:spPr>
    </xdr:pic>
    <xdr:clientData/>
  </xdr:twoCellAnchor>
  <xdr:twoCellAnchor editAs="oneCell">
    <xdr:from>
      <xdr:col>6</xdr:col>
      <xdr:colOff>415290</xdr:colOff>
      <xdr:row>243</xdr:row>
      <xdr:rowOff>310515</xdr:rowOff>
    </xdr:from>
    <xdr:to>
      <xdr:col>6</xdr:col>
      <xdr:colOff>1605766</xdr:colOff>
      <xdr:row>243</xdr:row>
      <xdr:rowOff>535305</xdr:rowOff>
    </xdr:to>
    <xdr:pic>
      <xdr:nvPicPr>
        <xdr:cNvPr id="77" name="Picture 76"/>
        <xdr:cNvPicPr>
          <a:picLocks noChangeAspect="1"/>
        </xdr:cNvPicPr>
      </xdr:nvPicPr>
      <xdr:blipFill>
        <a:blip r:embed="rId54"/>
        <a:stretch>
          <a:fillRect/>
        </a:stretch>
      </xdr:blipFill>
      <xdr:spPr>
        <a:xfrm>
          <a:off x="8463915" y="93918405"/>
          <a:ext cx="1189990" cy="224790"/>
        </a:xfrm>
        <a:prstGeom prst="rect">
          <a:avLst/>
        </a:prstGeom>
      </xdr:spPr>
    </xdr:pic>
    <xdr:clientData/>
  </xdr:twoCellAnchor>
  <xdr:twoCellAnchor editAs="oneCell">
    <xdr:from>
      <xdr:col>6</xdr:col>
      <xdr:colOff>680085</xdr:colOff>
      <xdr:row>244</xdr:row>
      <xdr:rowOff>148590</xdr:rowOff>
    </xdr:from>
    <xdr:to>
      <xdr:col>6</xdr:col>
      <xdr:colOff>1489609</xdr:colOff>
      <xdr:row>244</xdr:row>
      <xdr:rowOff>369570</xdr:rowOff>
    </xdr:to>
    <xdr:pic>
      <xdr:nvPicPr>
        <xdr:cNvPr id="78" name="Picture 77"/>
        <xdr:cNvPicPr>
          <a:picLocks noChangeAspect="1"/>
        </xdr:cNvPicPr>
      </xdr:nvPicPr>
      <xdr:blipFill>
        <a:blip r:embed="rId55"/>
        <a:stretch>
          <a:fillRect/>
        </a:stretch>
      </xdr:blipFill>
      <xdr:spPr>
        <a:xfrm>
          <a:off x="8728710" y="94454980"/>
          <a:ext cx="808990" cy="220980"/>
        </a:xfrm>
        <a:prstGeom prst="rect">
          <a:avLst/>
        </a:prstGeom>
      </xdr:spPr>
    </xdr:pic>
    <xdr:clientData/>
  </xdr:twoCellAnchor>
  <xdr:twoCellAnchor editAs="oneCell">
    <xdr:from>
      <xdr:col>6</xdr:col>
      <xdr:colOff>624840</xdr:colOff>
      <xdr:row>245</xdr:row>
      <xdr:rowOff>38100</xdr:rowOff>
    </xdr:from>
    <xdr:to>
      <xdr:col>6</xdr:col>
      <xdr:colOff>1434364</xdr:colOff>
      <xdr:row>245</xdr:row>
      <xdr:rowOff>245745</xdr:rowOff>
    </xdr:to>
    <xdr:pic>
      <xdr:nvPicPr>
        <xdr:cNvPr id="79" name="Picture 78"/>
        <xdr:cNvPicPr>
          <a:picLocks noChangeAspect="1"/>
        </xdr:cNvPicPr>
      </xdr:nvPicPr>
      <xdr:blipFill>
        <a:blip r:embed="rId56"/>
        <a:stretch>
          <a:fillRect/>
        </a:stretch>
      </xdr:blipFill>
      <xdr:spPr>
        <a:xfrm>
          <a:off x="8673465" y="94903290"/>
          <a:ext cx="808990" cy="207645"/>
        </a:xfrm>
        <a:prstGeom prst="rect">
          <a:avLst/>
        </a:prstGeom>
      </xdr:spPr>
    </xdr:pic>
    <xdr:clientData/>
  </xdr:twoCellAnchor>
  <xdr:twoCellAnchor editAs="oneCell">
    <xdr:from>
      <xdr:col>6</xdr:col>
      <xdr:colOff>459105</xdr:colOff>
      <xdr:row>247</xdr:row>
      <xdr:rowOff>144780</xdr:rowOff>
    </xdr:from>
    <xdr:to>
      <xdr:col>6</xdr:col>
      <xdr:colOff>1655445</xdr:colOff>
      <xdr:row>250</xdr:row>
      <xdr:rowOff>86360</xdr:rowOff>
    </xdr:to>
    <xdr:pic>
      <xdr:nvPicPr>
        <xdr:cNvPr id="80" name="Picture 79"/>
        <xdr:cNvPicPr>
          <a:picLocks noChangeAspect="1"/>
        </xdr:cNvPicPr>
      </xdr:nvPicPr>
      <xdr:blipFill>
        <a:blip r:embed="rId57"/>
        <a:stretch>
          <a:fillRect/>
        </a:stretch>
      </xdr:blipFill>
      <xdr:spPr>
        <a:xfrm>
          <a:off x="8507730" y="95804990"/>
          <a:ext cx="1196340" cy="764540"/>
        </a:xfrm>
        <a:prstGeom prst="rect">
          <a:avLst/>
        </a:prstGeom>
      </xdr:spPr>
    </xdr:pic>
    <xdr:clientData/>
  </xdr:twoCellAnchor>
  <xdr:twoCellAnchor editAs="oneCell">
    <xdr:from>
      <xdr:col>6</xdr:col>
      <xdr:colOff>584835</xdr:colOff>
      <xdr:row>256</xdr:row>
      <xdr:rowOff>68580</xdr:rowOff>
    </xdr:from>
    <xdr:to>
      <xdr:col>6</xdr:col>
      <xdr:colOff>1327692</xdr:colOff>
      <xdr:row>257</xdr:row>
      <xdr:rowOff>0</xdr:rowOff>
    </xdr:to>
    <xdr:pic>
      <xdr:nvPicPr>
        <xdr:cNvPr id="81" name="Picture 80"/>
        <xdr:cNvPicPr>
          <a:picLocks noChangeAspect="1"/>
        </xdr:cNvPicPr>
      </xdr:nvPicPr>
      <xdr:blipFill>
        <a:blip r:embed="rId58"/>
        <a:stretch>
          <a:fillRect/>
        </a:stretch>
      </xdr:blipFill>
      <xdr:spPr>
        <a:xfrm>
          <a:off x="8633460" y="98197670"/>
          <a:ext cx="742315" cy="205740"/>
        </a:xfrm>
        <a:prstGeom prst="rect">
          <a:avLst/>
        </a:prstGeom>
      </xdr:spPr>
    </xdr:pic>
    <xdr:clientData/>
  </xdr:twoCellAnchor>
  <xdr:twoCellAnchor editAs="oneCell">
    <xdr:from>
      <xdr:col>6</xdr:col>
      <xdr:colOff>657225</xdr:colOff>
      <xdr:row>256</xdr:row>
      <xdr:rowOff>241935</xdr:rowOff>
    </xdr:from>
    <xdr:to>
      <xdr:col>6</xdr:col>
      <xdr:colOff>1352463</xdr:colOff>
      <xdr:row>258</xdr:row>
      <xdr:rowOff>198056</xdr:rowOff>
    </xdr:to>
    <xdr:pic>
      <xdr:nvPicPr>
        <xdr:cNvPr id="82" name="Picture 81"/>
        <xdr:cNvPicPr>
          <a:picLocks noChangeAspect="1"/>
        </xdr:cNvPicPr>
      </xdr:nvPicPr>
      <xdr:blipFill>
        <a:blip r:embed="rId59"/>
        <a:stretch>
          <a:fillRect/>
        </a:stretch>
      </xdr:blipFill>
      <xdr:spPr>
        <a:xfrm>
          <a:off x="8705850" y="98371025"/>
          <a:ext cx="694690" cy="504190"/>
        </a:xfrm>
        <a:prstGeom prst="rect">
          <a:avLst/>
        </a:prstGeom>
      </xdr:spPr>
    </xdr:pic>
    <xdr:clientData/>
  </xdr:twoCellAnchor>
  <xdr:twoCellAnchor editAs="oneCell">
    <xdr:from>
      <xdr:col>6</xdr:col>
      <xdr:colOff>615315</xdr:colOff>
      <xdr:row>259</xdr:row>
      <xdr:rowOff>182880</xdr:rowOff>
    </xdr:from>
    <xdr:to>
      <xdr:col>6</xdr:col>
      <xdr:colOff>1405791</xdr:colOff>
      <xdr:row>261</xdr:row>
      <xdr:rowOff>119952</xdr:rowOff>
    </xdr:to>
    <xdr:pic>
      <xdr:nvPicPr>
        <xdr:cNvPr id="83" name="Picture 82"/>
        <xdr:cNvPicPr>
          <a:picLocks noChangeAspect="1"/>
        </xdr:cNvPicPr>
      </xdr:nvPicPr>
      <xdr:blipFill>
        <a:blip r:embed="rId60"/>
        <a:stretch>
          <a:fillRect/>
        </a:stretch>
      </xdr:blipFill>
      <xdr:spPr>
        <a:xfrm>
          <a:off x="8663940" y="99134930"/>
          <a:ext cx="789940" cy="485140"/>
        </a:xfrm>
        <a:prstGeom prst="rect">
          <a:avLst/>
        </a:prstGeom>
      </xdr:spPr>
    </xdr:pic>
    <xdr:clientData/>
  </xdr:twoCellAnchor>
  <xdr:twoCellAnchor editAs="oneCell">
    <xdr:from>
      <xdr:col>6</xdr:col>
      <xdr:colOff>577215</xdr:colOff>
      <xdr:row>261</xdr:row>
      <xdr:rowOff>106680</xdr:rowOff>
    </xdr:from>
    <xdr:to>
      <xdr:col>6</xdr:col>
      <xdr:colOff>1396263</xdr:colOff>
      <xdr:row>263</xdr:row>
      <xdr:rowOff>49467</xdr:rowOff>
    </xdr:to>
    <xdr:pic>
      <xdr:nvPicPr>
        <xdr:cNvPr id="84" name="Picture 83"/>
        <xdr:cNvPicPr>
          <a:picLocks noChangeAspect="1"/>
        </xdr:cNvPicPr>
      </xdr:nvPicPr>
      <xdr:blipFill>
        <a:blip r:embed="rId61"/>
        <a:stretch>
          <a:fillRect/>
        </a:stretch>
      </xdr:blipFill>
      <xdr:spPr>
        <a:xfrm>
          <a:off x="8625840" y="99607370"/>
          <a:ext cx="818515" cy="490855"/>
        </a:xfrm>
        <a:prstGeom prst="rect">
          <a:avLst/>
        </a:prstGeom>
      </xdr:spPr>
    </xdr:pic>
    <xdr:clientData/>
  </xdr:twoCellAnchor>
  <xdr:twoCellAnchor editAs="oneCell">
    <xdr:from>
      <xdr:col>6</xdr:col>
      <xdr:colOff>592455</xdr:colOff>
      <xdr:row>263</xdr:row>
      <xdr:rowOff>192405</xdr:rowOff>
    </xdr:from>
    <xdr:to>
      <xdr:col>6</xdr:col>
      <xdr:colOff>1601979</xdr:colOff>
      <xdr:row>265</xdr:row>
      <xdr:rowOff>142810</xdr:rowOff>
    </xdr:to>
    <xdr:pic>
      <xdr:nvPicPr>
        <xdr:cNvPr id="85" name="Picture 84"/>
        <xdr:cNvPicPr>
          <a:picLocks noChangeAspect="1"/>
        </xdr:cNvPicPr>
      </xdr:nvPicPr>
      <xdr:blipFill>
        <a:blip r:embed="rId62"/>
        <a:stretch>
          <a:fillRect/>
        </a:stretch>
      </xdr:blipFill>
      <xdr:spPr>
        <a:xfrm>
          <a:off x="8641080" y="100241735"/>
          <a:ext cx="1009015" cy="498475"/>
        </a:xfrm>
        <a:prstGeom prst="rect">
          <a:avLst/>
        </a:prstGeom>
      </xdr:spPr>
    </xdr:pic>
    <xdr:clientData/>
  </xdr:twoCellAnchor>
  <xdr:twoCellAnchor editAs="oneCell">
    <xdr:from>
      <xdr:col>6</xdr:col>
      <xdr:colOff>369570</xdr:colOff>
      <xdr:row>271</xdr:row>
      <xdr:rowOff>30480</xdr:rowOff>
    </xdr:from>
    <xdr:to>
      <xdr:col>6</xdr:col>
      <xdr:colOff>1626713</xdr:colOff>
      <xdr:row>271</xdr:row>
      <xdr:rowOff>236220</xdr:rowOff>
    </xdr:to>
    <xdr:pic>
      <xdr:nvPicPr>
        <xdr:cNvPr id="87" name="Picture 86"/>
        <xdr:cNvPicPr>
          <a:picLocks noChangeAspect="1"/>
        </xdr:cNvPicPr>
      </xdr:nvPicPr>
      <xdr:blipFill>
        <a:blip r:embed="rId63"/>
        <a:stretch>
          <a:fillRect/>
        </a:stretch>
      </xdr:blipFill>
      <xdr:spPr>
        <a:xfrm>
          <a:off x="8418195" y="102274370"/>
          <a:ext cx="1256665" cy="205740"/>
        </a:xfrm>
        <a:prstGeom prst="rect">
          <a:avLst/>
        </a:prstGeom>
      </xdr:spPr>
    </xdr:pic>
    <xdr:clientData/>
  </xdr:twoCellAnchor>
  <xdr:twoCellAnchor editAs="oneCell">
    <xdr:from>
      <xdr:col>6</xdr:col>
      <xdr:colOff>657225</xdr:colOff>
      <xdr:row>272</xdr:row>
      <xdr:rowOff>20955</xdr:rowOff>
    </xdr:from>
    <xdr:to>
      <xdr:col>6</xdr:col>
      <xdr:colOff>1352463</xdr:colOff>
      <xdr:row>272</xdr:row>
      <xdr:rowOff>232410</xdr:rowOff>
    </xdr:to>
    <xdr:pic>
      <xdr:nvPicPr>
        <xdr:cNvPr id="88" name="Picture 87"/>
        <xdr:cNvPicPr>
          <a:picLocks noChangeAspect="1"/>
        </xdr:cNvPicPr>
      </xdr:nvPicPr>
      <xdr:blipFill>
        <a:blip r:embed="rId64"/>
        <a:stretch>
          <a:fillRect/>
        </a:stretch>
      </xdr:blipFill>
      <xdr:spPr>
        <a:xfrm>
          <a:off x="8705850" y="102539165"/>
          <a:ext cx="694690" cy="211455"/>
        </a:xfrm>
        <a:prstGeom prst="rect">
          <a:avLst/>
        </a:prstGeom>
      </xdr:spPr>
    </xdr:pic>
    <xdr:clientData/>
  </xdr:twoCellAnchor>
  <xdr:twoCellAnchor editAs="oneCell">
    <xdr:from>
      <xdr:col>6</xdr:col>
      <xdr:colOff>558165</xdr:colOff>
      <xdr:row>272</xdr:row>
      <xdr:rowOff>253365</xdr:rowOff>
    </xdr:from>
    <xdr:to>
      <xdr:col>6</xdr:col>
      <xdr:colOff>1301022</xdr:colOff>
      <xdr:row>273</xdr:row>
      <xdr:rowOff>203835</xdr:rowOff>
    </xdr:to>
    <xdr:pic>
      <xdr:nvPicPr>
        <xdr:cNvPr id="89" name="Picture 88"/>
        <xdr:cNvPicPr>
          <a:picLocks noChangeAspect="1"/>
        </xdr:cNvPicPr>
      </xdr:nvPicPr>
      <xdr:blipFill>
        <a:blip r:embed="rId65"/>
        <a:stretch>
          <a:fillRect/>
        </a:stretch>
      </xdr:blipFill>
      <xdr:spPr>
        <a:xfrm>
          <a:off x="8606790" y="102771575"/>
          <a:ext cx="742315" cy="224790"/>
        </a:xfrm>
        <a:prstGeom prst="rect">
          <a:avLst/>
        </a:prstGeom>
      </xdr:spPr>
    </xdr:pic>
    <xdr:clientData/>
  </xdr:twoCellAnchor>
  <xdr:twoCellAnchor editAs="oneCell">
    <xdr:from>
      <xdr:col>6</xdr:col>
      <xdr:colOff>565785</xdr:colOff>
      <xdr:row>274</xdr:row>
      <xdr:rowOff>30480</xdr:rowOff>
    </xdr:from>
    <xdr:to>
      <xdr:col>6</xdr:col>
      <xdr:colOff>1318166</xdr:colOff>
      <xdr:row>274</xdr:row>
      <xdr:rowOff>226695</xdr:rowOff>
    </xdr:to>
    <xdr:pic>
      <xdr:nvPicPr>
        <xdr:cNvPr id="90" name="Picture 89"/>
        <xdr:cNvPicPr>
          <a:picLocks noChangeAspect="1"/>
        </xdr:cNvPicPr>
      </xdr:nvPicPr>
      <xdr:blipFill>
        <a:blip r:embed="rId66"/>
        <a:stretch>
          <a:fillRect/>
        </a:stretch>
      </xdr:blipFill>
      <xdr:spPr>
        <a:xfrm>
          <a:off x="8614410" y="103097330"/>
          <a:ext cx="751840" cy="196215"/>
        </a:xfrm>
        <a:prstGeom prst="rect">
          <a:avLst/>
        </a:prstGeom>
      </xdr:spPr>
    </xdr:pic>
    <xdr:clientData/>
  </xdr:twoCellAnchor>
  <xdr:twoCellAnchor editAs="oneCell">
    <xdr:from>
      <xdr:col>6</xdr:col>
      <xdr:colOff>308610</xdr:colOff>
      <xdr:row>275</xdr:row>
      <xdr:rowOff>31115</xdr:rowOff>
    </xdr:from>
    <xdr:to>
      <xdr:col>6</xdr:col>
      <xdr:colOff>984250</xdr:colOff>
      <xdr:row>276</xdr:row>
      <xdr:rowOff>224790</xdr:rowOff>
    </xdr:to>
    <xdr:pic>
      <xdr:nvPicPr>
        <xdr:cNvPr id="91" name="Picture 90"/>
        <xdr:cNvPicPr>
          <a:picLocks noChangeAspect="1"/>
        </xdr:cNvPicPr>
      </xdr:nvPicPr>
      <xdr:blipFill>
        <a:blip r:embed="rId67"/>
        <a:stretch>
          <a:fillRect/>
        </a:stretch>
      </xdr:blipFill>
      <xdr:spPr>
        <a:xfrm>
          <a:off x="8357235" y="103372285"/>
          <a:ext cx="675640" cy="467995"/>
        </a:xfrm>
        <a:prstGeom prst="rect">
          <a:avLst/>
        </a:prstGeom>
      </xdr:spPr>
    </xdr:pic>
    <xdr:clientData/>
  </xdr:twoCellAnchor>
  <xdr:twoCellAnchor editAs="oneCell">
    <xdr:from>
      <xdr:col>6</xdr:col>
      <xdr:colOff>1291590</xdr:colOff>
      <xdr:row>275</xdr:row>
      <xdr:rowOff>26670</xdr:rowOff>
    </xdr:from>
    <xdr:to>
      <xdr:col>6</xdr:col>
      <xdr:colOff>2145665</xdr:colOff>
      <xdr:row>276</xdr:row>
      <xdr:rowOff>213360</xdr:rowOff>
    </xdr:to>
    <xdr:pic>
      <xdr:nvPicPr>
        <xdr:cNvPr id="45" name="Picture 44"/>
        <xdr:cNvPicPr>
          <a:picLocks noChangeAspect="1"/>
        </xdr:cNvPicPr>
      </xdr:nvPicPr>
      <xdr:blipFill>
        <a:blip r:embed="rId68"/>
        <a:stretch>
          <a:fillRect/>
        </a:stretch>
      </xdr:blipFill>
      <xdr:spPr>
        <a:xfrm>
          <a:off x="9340215" y="103367840"/>
          <a:ext cx="854075" cy="461010"/>
        </a:xfrm>
        <a:prstGeom prst="rect">
          <a:avLst/>
        </a:prstGeom>
      </xdr:spPr>
    </xdr:pic>
    <xdr:clientData/>
  </xdr:twoCellAnchor>
  <xdr:twoCellAnchor editAs="oneCell">
    <xdr:from>
      <xdr:col>6</xdr:col>
      <xdr:colOff>687705</xdr:colOff>
      <xdr:row>277</xdr:row>
      <xdr:rowOff>29845</xdr:rowOff>
    </xdr:from>
    <xdr:to>
      <xdr:col>6</xdr:col>
      <xdr:colOff>1296670</xdr:colOff>
      <xdr:row>277</xdr:row>
      <xdr:rowOff>586740</xdr:rowOff>
    </xdr:to>
    <xdr:pic>
      <xdr:nvPicPr>
        <xdr:cNvPr id="86" name="Picture 85"/>
        <xdr:cNvPicPr>
          <a:picLocks noChangeAspect="1"/>
        </xdr:cNvPicPr>
      </xdr:nvPicPr>
      <xdr:blipFill>
        <a:blip r:embed="rId69"/>
        <a:stretch>
          <a:fillRect/>
        </a:stretch>
      </xdr:blipFill>
      <xdr:spPr>
        <a:xfrm>
          <a:off x="8736330" y="103919655"/>
          <a:ext cx="608965" cy="556895"/>
        </a:xfrm>
        <a:prstGeom prst="rect">
          <a:avLst/>
        </a:prstGeom>
      </xdr:spPr>
    </xdr:pic>
    <xdr:clientData/>
  </xdr:twoCellAnchor>
  <xdr:twoCellAnchor editAs="oneCell">
    <xdr:from>
      <xdr:col>6</xdr:col>
      <xdr:colOff>647700</xdr:colOff>
      <xdr:row>278</xdr:row>
      <xdr:rowOff>110490</xdr:rowOff>
    </xdr:from>
    <xdr:to>
      <xdr:col>6</xdr:col>
      <xdr:colOff>1433195</xdr:colOff>
      <xdr:row>279</xdr:row>
      <xdr:rowOff>339090</xdr:rowOff>
    </xdr:to>
    <xdr:pic>
      <xdr:nvPicPr>
        <xdr:cNvPr id="92" name="Picture 91"/>
        <xdr:cNvPicPr>
          <a:picLocks noChangeAspect="1"/>
        </xdr:cNvPicPr>
      </xdr:nvPicPr>
      <xdr:blipFill>
        <a:blip r:embed="rId70"/>
        <a:stretch>
          <a:fillRect/>
        </a:stretch>
      </xdr:blipFill>
      <xdr:spPr>
        <a:xfrm>
          <a:off x="8696325" y="104724200"/>
          <a:ext cx="785495" cy="584200"/>
        </a:xfrm>
        <a:prstGeom prst="rect">
          <a:avLst/>
        </a:prstGeom>
      </xdr:spPr>
    </xdr:pic>
    <xdr:clientData/>
  </xdr:twoCellAnchor>
  <xdr:twoCellAnchor editAs="oneCell">
    <xdr:from>
      <xdr:col>6</xdr:col>
      <xdr:colOff>638175</xdr:colOff>
      <xdr:row>280</xdr:row>
      <xdr:rowOff>203835</xdr:rowOff>
    </xdr:from>
    <xdr:to>
      <xdr:col>6</xdr:col>
      <xdr:colOff>1304290</xdr:colOff>
      <xdr:row>281</xdr:row>
      <xdr:rowOff>334010</xdr:rowOff>
    </xdr:to>
    <xdr:pic>
      <xdr:nvPicPr>
        <xdr:cNvPr id="93" name="Picture 92"/>
        <xdr:cNvPicPr>
          <a:picLocks noChangeAspect="1"/>
        </xdr:cNvPicPr>
      </xdr:nvPicPr>
      <xdr:blipFill>
        <a:blip r:embed="rId71"/>
        <a:stretch>
          <a:fillRect/>
        </a:stretch>
      </xdr:blipFill>
      <xdr:spPr>
        <a:xfrm>
          <a:off x="8686800" y="105655745"/>
          <a:ext cx="666115" cy="473075"/>
        </a:xfrm>
        <a:prstGeom prst="rect">
          <a:avLst/>
        </a:prstGeom>
      </xdr:spPr>
    </xdr:pic>
    <xdr:clientData/>
  </xdr:twoCellAnchor>
  <xdr:twoCellAnchor editAs="oneCell">
    <xdr:from>
      <xdr:col>6</xdr:col>
      <xdr:colOff>1486535</xdr:colOff>
      <xdr:row>280</xdr:row>
      <xdr:rowOff>153035</xdr:rowOff>
    </xdr:from>
    <xdr:to>
      <xdr:col>6</xdr:col>
      <xdr:colOff>2207895</xdr:colOff>
      <xdr:row>281</xdr:row>
      <xdr:rowOff>335280</xdr:rowOff>
    </xdr:to>
    <xdr:pic>
      <xdr:nvPicPr>
        <xdr:cNvPr id="94" name="Picture 93"/>
        <xdr:cNvPicPr>
          <a:picLocks noChangeAspect="1"/>
        </xdr:cNvPicPr>
      </xdr:nvPicPr>
      <xdr:blipFill>
        <a:blip r:embed="rId72"/>
        <a:stretch>
          <a:fillRect/>
        </a:stretch>
      </xdr:blipFill>
      <xdr:spPr>
        <a:xfrm>
          <a:off x="9535160" y="105604945"/>
          <a:ext cx="721360" cy="525145"/>
        </a:xfrm>
        <a:prstGeom prst="rect">
          <a:avLst/>
        </a:prstGeom>
      </xdr:spPr>
    </xdr:pic>
    <xdr:clientData/>
  </xdr:twoCellAnchor>
  <xdr:twoCellAnchor editAs="oneCell">
    <xdr:from>
      <xdr:col>6</xdr:col>
      <xdr:colOff>526415</xdr:colOff>
      <xdr:row>283</xdr:row>
      <xdr:rowOff>118110</xdr:rowOff>
    </xdr:from>
    <xdr:to>
      <xdr:col>6</xdr:col>
      <xdr:colOff>1355725</xdr:colOff>
      <xdr:row>287</xdr:row>
      <xdr:rowOff>127635</xdr:rowOff>
    </xdr:to>
    <xdr:pic>
      <xdr:nvPicPr>
        <xdr:cNvPr id="95" name="Picture 94"/>
        <xdr:cNvPicPr>
          <a:picLocks noChangeAspect="1"/>
        </xdr:cNvPicPr>
      </xdr:nvPicPr>
      <xdr:blipFill>
        <a:blip r:embed="rId73"/>
        <a:stretch>
          <a:fillRect/>
        </a:stretch>
      </xdr:blipFill>
      <xdr:spPr>
        <a:xfrm>
          <a:off x="8575040" y="106522520"/>
          <a:ext cx="829310" cy="619125"/>
        </a:xfrm>
        <a:prstGeom prst="rect">
          <a:avLst/>
        </a:prstGeom>
      </xdr:spPr>
    </xdr:pic>
    <xdr:clientData/>
  </xdr:twoCellAnchor>
  <xdr:twoCellAnchor editAs="oneCell">
    <xdr:from>
      <xdr:col>6</xdr:col>
      <xdr:colOff>579120</xdr:colOff>
      <xdr:row>291</xdr:row>
      <xdr:rowOff>146685</xdr:rowOff>
    </xdr:from>
    <xdr:to>
      <xdr:col>6</xdr:col>
      <xdr:colOff>1379120</xdr:colOff>
      <xdr:row>292</xdr:row>
      <xdr:rowOff>31504</xdr:rowOff>
    </xdr:to>
    <xdr:pic>
      <xdr:nvPicPr>
        <xdr:cNvPr id="96" name="Picture 95"/>
        <xdr:cNvPicPr>
          <a:picLocks noChangeAspect="1"/>
        </xdr:cNvPicPr>
      </xdr:nvPicPr>
      <xdr:blipFill>
        <a:blip r:embed="rId74"/>
        <a:stretch>
          <a:fillRect/>
        </a:stretch>
      </xdr:blipFill>
      <xdr:spPr>
        <a:xfrm>
          <a:off x="8627745" y="108252895"/>
          <a:ext cx="799465" cy="646430"/>
        </a:xfrm>
        <a:prstGeom prst="rect">
          <a:avLst/>
        </a:prstGeom>
      </xdr:spPr>
    </xdr:pic>
    <xdr:clientData/>
  </xdr:twoCellAnchor>
  <xdr:twoCellAnchor editAs="oneCell">
    <xdr:from>
      <xdr:col>6</xdr:col>
      <xdr:colOff>771525</xdr:colOff>
      <xdr:row>292</xdr:row>
      <xdr:rowOff>86360</xdr:rowOff>
    </xdr:from>
    <xdr:to>
      <xdr:col>6</xdr:col>
      <xdr:colOff>1368425</xdr:colOff>
      <xdr:row>296</xdr:row>
      <xdr:rowOff>106680</xdr:rowOff>
    </xdr:to>
    <xdr:pic>
      <xdr:nvPicPr>
        <xdr:cNvPr id="97" name="Picture 96"/>
        <xdr:cNvPicPr>
          <a:picLocks noChangeAspect="1"/>
        </xdr:cNvPicPr>
      </xdr:nvPicPr>
      <xdr:blipFill>
        <a:blip r:embed="rId75"/>
        <a:stretch>
          <a:fillRect/>
        </a:stretch>
      </xdr:blipFill>
      <xdr:spPr>
        <a:xfrm>
          <a:off x="8820150" y="108954570"/>
          <a:ext cx="596900" cy="629920"/>
        </a:xfrm>
        <a:prstGeom prst="rect">
          <a:avLst/>
        </a:prstGeom>
      </xdr:spPr>
    </xdr:pic>
    <xdr:clientData/>
  </xdr:twoCellAnchor>
  <xdr:twoCellAnchor editAs="oneCell">
    <xdr:from>
      <xdr:col>6</xdr:col>
      <xdr:colOff>503555</xdr:colOff>
      <xdr:row>299</xdr:row>
      <xdr:rowOff>19050</xdr:rowOff>
    </xdr:from>
    <xdr:to>
      <xdr:col>6</xdr:col>
      <xdr:colOff>1579245</xdr:colOff>
      <xdr:row>301</xdr:row>
      <xdr:rowOff>41910</xdr:rowOff>
    </xdr:to>
    <xdr:pic>
      <xdr:nvPicPr>
        <xdr:cNvPr id="98" name="Picture 97"/>
        <xdr:cNvPicPr>
          <a:picLocks noChangeAspect="1"/>
        </xdr:cNvPicPr>
      </xdr:nvPicPr>
      <xdr:blipFill>
        <a:blip r:embed="rId76"/>
        <a:stretch>
          <a:fillRect/>
        </a:stretch>
      </xdr:blipFill>
      <xdr:spPr>
        <a:xfrm>
          <a:off x="8552180" y="110614460"/>
          <a:ext cx="1075690" cy="449580"/>
        </a:xfrm>
        <a:prstGeom prst="rect">
          <a:avLst/>
        </a:prstGeom>
      </xdr:spPr>
    </xdr:pic>
    <xdr:clientData/>
  </xdr:twoCellAnchor>
  <xdr:twoCellAnchor editAs="oneCell">
    <xdr:from>
      <xdr:col>6</xdr:col>
      <xdr:colOff>539115</xdr:colOff>
      <xdr:row>301</xdr:row>
      <xdr:rowOff>47625</xdr:rowOff>
    </xdr:from>
    <xdr:to>
      <xdr:col>6</xdr:col>
      <xdr:colOff>1224829</xdr:colOff>
      <xdr:row>301</xdr:row>
      <xdr:rowOff>253364</xdr:rowOff>
    </xdr:to>
    <xdr:pic>
      <xdr:nvPicPr>
        <xdr:cNvPr id="99" name="Picture 98"/>
        <xdr:cNvPicPr>
          <a:picLocks noChangeAspect="1"/>
        </xdr:cNvPicPr>
      </xdr:nvPicPr>
      <xdr:blipFill>
        <a:blip r:embed="rId77"/>
        <a:stretch>
          <a:fillRect/>
        </a:stretch>
      </xdr:blipFill>
      <xdr:spPr>
        <a:xfrm>
          <a:off x="8587740" y="111069755"/>
          <a:ext cx="685165" cy="205105"/>
        </a:xfrm>
        <a:prstGeom prst="rect">
          <a:avLst/>
        </a:prstGeom>
      </xdr:spPr>
    </xdr:pic>
    <xdr:clientData/>
  </xdr:twoCellAnchor>
  <xdr:twoCellAnchor editAs="oneCell">
    <xdr:from>
      <xdr:col>6</xdr:col>
      <xdr:colOff>664845</xdr:colOff>
      <xdr:row>302</xdr:row>
      <xdr:rowOff>49530</xdr:rowOff>
    </xdr:from>
    <xdr:to>
      <xdr:col>6</xdr:col>
      <xdr:colOff>1188655</xdr:colOff>
      <xdr:row>302</xdr:row>
      <xdr:rowOff>268578</xdr:rowOff>
    </xdr:to>
    <xdr:pic>
      <xdr:nvPicPr>
        <xdr:cNvPr id="100" name="Picture 99"/>
        <xdr:cNvPicPr>
          <a:picLocks noChangeAspect="1"/>
        </xdr:cNvPicPr>
      </xdr:nvPicPr>
      <xdr:blipFill>
        <a:blip r:embed="rId78"/>
        <a:stretch>
          <a:fillRect/>
        </a:stretch>
      </xdr:blipFill>
      <xdr:spPr>
        <a:xfrm>
          <a:off x="8713470" y="111345980"/>
          <a:ext cx="523240" cy="218440"/>
        </a:xfrm>
        <a:prstGeom prst="rect">
          <a:avLst/>
        </a:prstGeom>
      </xdr:spPr>
    </xdr:pic>
    <xdr:clientData/>
  </xdr:twoCellAnchor>
  <xdr:twoCellAnchor editAs="oneCell">
    <xdr:from>
      <xdr:col>6</xdr:col>
      <xdr:colOff>809625</xdr:colOff>
      <xdr:row>303</xdr:row>
      <xdr:rowOff>247015</xdr:rowOff>
    </xdr:from>
    <xdr:to>
      <xdr:col>6</xdr:col>
      <xdr:colOff>1295339</xdr:colOff>
      <xdr:row>303</xdr:row>
      <xdr:rowOff>445136</xdr:rowOff>
    </xdr:to>
    <xdr:pic>
      <xdr:nvPicPr>
        <xdr:cNvPr id="101" name="Picture 100"/>
        <xdr:cNvPicPr>
          <a:picLocks noChangeAspect="1"/>
        </xdr:cNvPicPr>
      </xdr:nvPicPr>
      <xdr:blipFill>
        <a:blip r:embed="rId79"/>
        <a:stretch>
          <a:fillRect/>
        </a:stretch>
      </xdr:blipFill>
      <xdr:spPr>
        <a:xfrm>
          <a:off x="8858250" y="111817785"/>
          <a:ext cx="485140" cy="198120"/>
        </a:xfrm>
        <a:prstGeom prst="rect">
          <a:avLst/>
        </a:prstGeom>
      </xdr:spPr>
    </xdr:pic>
    <xdr:clientData/>
  </xdr:twoCellAnchor>
  <xdr:twoCellAnchor editAs="oneCell">
    <xdr:from>
      <xdr:col>6</xdr:col>
      <xdr:colOff>693420</xdr:colOff>
      <xdr:row>304</xdr:row>
      <xdr:rowOff>186690</xdr:rowOff>
    </xdr:from>
    <xdr:to>
      <xdr:col>6</xdr:col>
      <xdr:colOff>1436277</xdr:colOff>
      <xdr:row>304</xdr:row>
      <xdr:rowOff>407670</xdr:rowOff>
    </xdr:to>
    <xdr:pic>
      <xdr:nvPicPr>
        <xdr:cNvPr id="102" name="Picture 101"/>
        <xdr:cNvPicPr>
          <a:picLocks noChangeAspect="1"/>
        </xdr:cNvPicPr>
      </xdr:nvPicPr>
      <xdr:blipFill>
        <a:blip r:embed="rId80"/>
        <a:stretch>
          <a:fillRect/>
        </a:stretch>
      </xdr:blipFill>
      <xdr:spPr>
        <a:xfrm>
          <a:off x="8742045" y="112278160"/>
          <a:ext cx="742315" cy="220980"/>
        </a:xfrm>
        <a:prstGeom prst="rect">
          <a:avLst/>
        </a:prstGeom>
      </xdr:spPr>
    </xdr:pic>
    <xdr:clientData/>
  </xdr:twoCellAnchor>
  <xdr:twoCellAnchor editAs="oneCell">
    <xdr:from>
      <xdr:col>6</xdr:col>
      <xdr:colOff>720090</xdr:colOff>
      <xdr:row>305</xdr:row>
      <xdr:rowOff>228600</xdr:rowOff>
    </xdr:from>
    <xdr:to>
      <xdr:col>6</xdr:col>
      <xdr:colOff>1396280</xdr:colOff>
      <xdr:row>305</xdr:row>
      <xdr:rowOff>428625</xdr:rowOff>
    </xdr:to>
    <xdr:pic>
      <xdr:nvPicPr>
        <xdr:cNvPr id="103" name="Picture 102"/>
        <xdr:cNvPicPr>
          <a:picLocks noChangeAspect="1"/>
        </xdr:cNvPicPr>
      </xdr:nvPicPr>
      <xdr:blipFill>
        <a:blip r:embed="rId81"/>
        <a:stretch>
          <a:fillRect/>
        </a:stretch>
      </xdr:blipFill>
      <xdr:spPr>
        <a:xfrm>
          <a:off x="8768715" y="112840770"/>
          <a:ext cx="675640" cy="200025"/>
        </a:xfrm>
        <a:prstGeom prst="rect">
          <a:avLst/>
        </a:prstGeom>
      </xdr:spPr>
    </xdr:pic>
    <xdr:clientData/>
  </xdr:twoCellAnchor>
  <xdr:twoCellAnchor editAs="oneCell">
    <xdr:from>
      <xdr:col>6</xdr:col>
      <xdr:colOff>681990</xdr:colOff>
      <xdr:row>306</xdr:row>
      <xdr:rowOff>121920</xdr:rowOff>
    </xdr:from>
    <xdr:to>
      <xdr:col>6</xdr:col>
      <xdr:colOff>1567704</xdr:colOff>
      <xdr:row>306</xdr:row>
      <xdr:rowOff>346710</xdr:rowOff>
    </xdr:to>
    <xdr:pic>
      <xdr:nvPicPr>
        <xdr:cNvPr id="104" name="Picture 103"/>
        <xdr:cNvPicPr>
          <a:picLocks noChangeAspect="1"/>
        </xdr:cNvPicPr>
      </xdr:nvPicPr>
      <xdr:blipFill>
        <a:blip r:embed="rId82"/>
        <a:stretch>
          <a:fillRect/>
        </a:stretch>
      </xdr:blipFill>
      <xdr:spPr>
        <a:xfrm>
          <a:off x="8730615" y="113254790"/>
          <a:ext cx="885190" cy="224790"/>
        </a:xfrm>
        <a:prstGeom prst="rect">
          <a:avLst/>
        </a:prstGeom>
      </xdr:spPr>
    </xdr:pic>
    <xdr:clientData/>
  </xdr:twoCellAnchor>
  <xdr:twoCellAnchor editAs="oneCell">
    <xdr:from>
      <xdr:col>6</xdr:col>
      <xdr:colOff>643890</xdr:colOff>
      <xdr:row>307</xdr:row>
      <xdr:rowOff>102235</xdr:rowOff>
    </xdr:from>
    <xdr:to>
      <xdr:col>6</xdr:col>
      <xdr:colOff>1386840</xdr:colOff>
      <xdr:row>307</xdr:row>
      <xdr:rowOff>336551</xdr:rowOff>
    </xdr:to>
    <xdr:pic>
      <xdr:nvPicPr>
        <xdr:cNvPr id="105" name="Picture 104"/>
        <xdr:cNvPicPr>
          <a:picLocks noChangeAspect="1"/>
        </xdr:cNvPicPr>
      </xdr:nvPicPr>
      <xdr:blipFill>
        <a:blip r:embed="rId83"/>
        <a:stretch>
          <a:fillRect/>
        </a:stretch>
      </xdr:blipFill>
      <xdr:spPr>
        <a:xfrm>
          <a:off x="8692515" y="113755805"/>
          <a:ext cx="742950" cy="234315"/>
        </a:xfrm>
        <a:prstGeom prst="rect">
          <a:avLst/>
        </a:prstGeom>
      </xdr:spPr>
    </xdr:pic>
    <xdr:clientData/>
  </xdr:twoCellAnchor>
  <xdr:twoCellAnchor editAs="oneCell">
    <xdr:from>
      <xdr:col>6</xdr:col>
      <xdr:colOff>634365</xdr:colOff>
      <xdr:row>308</xdr:row>
      <xdr:rowOff>163830</xdr:rowOff>
    </xdr:from>
    <xdr:to>
      <xdr:col>6</xdr:col>
      <xdr:colOff>1262936</xdr:colOff>
      <xdr:row>308</xdr:row>
      <xdr:rowOff>394335</xdr:rowOff>
    </xdr:to>
    <xdr:pic>
      <xdr:nvPicPr>
        <xdr:cNvPr id="106" name="Picture 105"/>
        <xdr:cNvPicPr>
          <a:picLocks noChangeAspect="1"/>
        </xdr:cNvPicPr>
      </xdr:nvPicPr>
      <xdr:blipFill>
        <a:blip r:embed="rId84"/>
        <a:stretch>
          <a:fillRect/>
        </a:stretch>
      </xdr:blipFill>
      <xdr:spPr>
        <a:xfrm>
          <a:off x="8682990" y="114338100"/>
          <a:ext cx="628015" cy="230505"/>
        </a:xfrm>
        <a:prstGeom prst="rect">
          <a:avLst/>
        </a:prstGeom>
      </xdr:spPr>
    </xdr:pic>
    <xdr:clientData/>
  </xdr:twoCellAnchor>
  <xdr:twoCellAnchor editAs="oneCell">
    <xdr:from>
      <xdr:col>6</xdr:col>
      <xdr:colOff>678180</xdr:colOff>
      <xdr:row>309</xdr:row>
      <xdr:rowOff>87630</xdr:rowOff>
    </xdr:from>
    <xdr:to>
      <xdr:col>6</xdr:col>
      <xdr:colOff>1421037</xdr:colOff>
      <xdr:row>309</xdr:row>
      <xdr:rowOff>300990</xdr:rowOff>
    </xdr:to>
    <xdr:pic>
      <xdr:nvPicPr>
        <xdr:cNvPr id="107" name="Picture 106"/>
        <xdr:cNvPicPr>
          <a:picLocks noChangeAspect="1"/>
        </xdr:cNvPicPr>
      </xdr:nvPicPr>
      <xdr:blipFill>
        <a:blip r:embed="rId85"/>
        <a:stretch>
          <a:fillRect/>
        </a:stretch>
      </xdr:blipFill>
      <xdr:spPr>
        <a:xfrm>
          <a:off x="8726805" y="114782600"/>
          <a:ext cx="742315" cy="213360"/>
        </a:xfrm>
        <a:prstGeom prst="rect">
          <a:avLst/>
        </a:prstGeom>
      </xdr:spPr>
    </xdr:pic>
    <xdr:clientData/>
  </xdr:twoCellAnchor>
  <xdr:twoCellAnchor editAs="oneCell">
    <xdr:from>
      <xdr:col>6</xdr:col>
      <xdr:colOff>577215</xdr:colOff>
      <xdr:row>310</xdr:row>
      <xdr:rowOff>139065</xdr:rowOff>
    </xdr:from>
    <xdr:to>
      <xdr:col>6</xdr:col>
      <xdr:colOff>1310548</xdr:colOff>
      <xdr:row>310</xdr:row>
      <xdr:rowOff>367664</xdr:rowOff>
    </xdr:to>
    <xdr:pic>
      <xdr:nvPicPr>
        <xdr:cNvPr id="108" name="Picture 107"/>
        <xdr:cNvPicPr>
          <a:picLocks noChangeAspect="1"/>
        </xdr:cNvPicPr>
      </xdr:nvPicPr>
      <xdr:blipFill>
        <a:blip r:embed="rId86"/>
        <a:stretch>
          <a:fillRect/>
        </a:stretch>
      </xdr:blipFill>
      <xdr:spPr>
        <a:xfrm>
          <a:off x="8625840" y="115354735"/>
          <a:ext cx="732790" cy="227965"/>
        </a:xfrm>
        <a:prstGeom prst="rect">
          <a:avLst/>
        </a:prstGeom>
      </xdr:spPr>
    </xdr:pic>
    <xdr:clientData/>
  </xdr:twoCellAnchor>
  <xdr:twoCellAnchor editAs="oneCell">
    <xdr:from>
      <xdr:col>6</xdr:col>
      <xdr:colOff>832485</xdr:colOff>
      <xdr:row>311</xdr:row>
      <xdr:rowOff>200025</xdr:rowOff>
    </xdr:from>
    <xdr:to>
      <xdr:col>6</xdr:col>
      <xdr:colOff>1470580</xdr:colOff>
      <xdr:row>311</xdr:row>
      <xdr:rowOff>422910</xdr:rowOff>
    </xdr:to>
    <xdr:pic>
      <xdr:nvPicPr>
        <xdr:cNvPr id="109" name="Picture 108"/>
        <xdr:cNvPicPr>
          <a:picLocks noChangeAspect="1"/>
        </xdr:cNvPicPr>
      </xdr:nvPicPr>
      <xdr:blipFill>
        <a:blip r:embed="rId87"/>
        <a:stretch>
          <a:fillRect/>
        </a:stretch>
      </xdr:blipFill>
      <xdr:spPr>
        <a:xfrm>
          <a:off x="8881110" y="115936395"/>
          <a:ext cx="637540" cy="222885"/>
        </a:xfrm>
        <a:prstGeom prst="rect">
          <a:avLst/>
        </a:prstGeom>
      </xdr:spPr>
    </xdr:pic>
    <xdr:clientData/>
  </xdr:twoCellAnchor>
  <xdr:twoCellAnchor editAs="oneCell">
    <xdr:from>
      <xdr:col>6</xdr:col>
      <xdr:colOff>680085</xdr:colOff>
      <xdr:row>312</xdr:row>
      <xdr:rowOff>17145</xdr:rowOff>
    </xdr:from>
    <xdr:to>
      <xdr:col>6</xdr:col>
      <xdr:colOff>1422942</xdr:colOff>
      <xdr:row>312</xdr:row>
      <xdr:rowOff>243840</xdr:rowOff>
    </xdr:to>
    <xdr:pic>
      <xdr:nvPicPr>
        <xdr:cNvPr id="110" name="Picture 109"/>
        <xdr:cNvPicPr>
          <a:picLocks noChangeAspect="1"/>
        </xdr:cNvPicPr>
      </xdr:nvPicPr>
      <xdr:blipFill>
        <a:blip r:embed="rId88"/>
        <a:stretch>
          <a:fillRect/>
        </a:stretch>
      </xdr:blipFill>
      <xdr:spPr>
        <a:xfrm>
          <a:off x="8728710" y="116337715"/>
          <a:ext cx="742315" cy="226695"/>
        </a:xfrm>
        <a:prstGeom prst="rect">
          <a:avLst/>
        </a:prstGeom>
      </xdr:spPr>
    </xdr:pic>
    <xdr:clientData/>
  </xdr:twoCellAnchor>
  <xdr:twoCellAnchor editAs="oneCell">
    <xdr:from>
      <xdr:col>6</xdr:col>
      <xdr:colOff>594360</xdr:colOff>
      <xdr:row>312</xdr:row>
      <xdr:rowOff>247650</xdr:rowOff>
    </xdr:from>
    <xdr:to>
      <xdr:col>6</xdr:col>
      <xdr:colOff>1270550</xdr:colOff>
      <xdr:row>313</xdr:row>
      <xdr:rowOff>203835</xdr:rowOff>
    </xdr:to>
    <xdr:pic>
      <xdr:nvPicPr>
        <xdr:cNvPr id="111" name="Picture 110"/>
        <xdr:cNvPicPr>
          <a:picLocks noChangeAspect="1"/>
        </xdr:cNvPicPr>
      </xdr:nvPicPr>
      <xdr:blipFill>
        <a:blip r:embed="rId89"/>
        <a:stretch>
          <a:fillRect/>
        </a:stretch>
      </xdr:blipFill>
      <xdr:spPr>
        <a:xfrm>
          <a:off x="8642985" y="116568220"/>
          <a:ext cx="675640" cy="230505"/>
        </a:xfrm>
        <a:prstGeom prst="rect">
          <a:avLst/>
        </a:prstGeom>
      </xdr:spPr>
    </xdr:pic>
    <xdr:clientData/>
  </xdr:twoCellAnchor>
  <xdr:twoCellAnchor editAs="oneCell">
    <xdr:from>
      <xdr:col>6</xdr:col>
      <xdr:colOff>577215</xdr:colOff>
      <xdr:row>314</xdr:row>
      <xdr:rowOff>20955</xdr:rowOff>
    </xdr:from>
    <xdr:to>
      <xdr:col>6</xdr:col>
      <xdr:colOff>1272453</xdr:colOff>
      <xdr:row>315</xdr:row>
      <xdr:rowOff>58998</xdr:rowOff>
    </xdr:to>
    <xdr:pic>
      <xdr:nvPicPr>
        <xdr:cNvPr id="113" name="Picture 112"/>
        <xdr:cNvPicPr>
          <a:picLocks noChangeAspect="1"/>
        </xdr:cNvPicPr>
      </xdr:nvPicPr>
      <xdr:blipFill>
        <a:blip r:embed="rId90"/>
        <a:stretch>
          <a:fillRect/>
        </a:stretch>
      </xdr:blipFill>
      <xdr:spPr>
        <a:xfrm>
          <a:off x="8625840" y="116890165"/>
          <a:ext cx="694690" cy="475615"/>
        </a:xfrm>
        <a:prstGeom prst="rect">
          <a:avLst/>
        </a:prstGeom>
      </xdr:spPr>
    </xdr:pic>
    <xdr:clientData/>
  </xdr:twoCellAnchor>
  <xdr:twoCellAnchor editAs="oneCell">
    <xdr:from>
      <xdr:col>6</xdr:col>
      <xdr:colOff>594360</xdr:colOff>
      <xdr:row>315</xdr:row>
      <xdr:rowOff>154305</xdr:rowOff>
    </xdr:from>
    <xdr:to>
      <xdr:col>6</xdr:col>
      <xdr:colOff>1069975</xdr:colOff>
      <xdr:row>315</xdr:row>
      <xdr:rowOff>397510</xdr:rowOff>
    </xdr:to>
    <xdr:pic>
      <xdr:nvPicPr>
        <xdr:cNvPr id="114" name="Picture 113"/>
        <xdr:cNvPicPr>
          <a:picLocks noChangeAspect="1"/>
        </xdr:cNvPicPr>
      </xdr:nvPicPr>
      <xdr:blipFill>
        <a:blip r:embed="rId91"/>
        <a:stretch>
          <a:fillRect/>
        </a:stretch>
      </xdr:blipFill>
      <xdr:spPr>
        <a:xfrm>
          <a:off x="8642985" y="117461665"/>
          <a:ext cx="475615" cy="243205"/>
        </a:xfrm>
        <a:prstGeom prst="rect">
          <a:avLst/>
        </a:prstGeom>
      </xdr:spPr>
    </xdr:pic>
    <xdr:clientData/>
  </xdr:twoCellAnchor>
  <xdr:twoCellAnchor editAs="oneCell">
    <xdr:from>
      <xdr:col>6</xdr:col>
      <xdr:colOff>561975</xdr:colOff>
      <xdr:row>316</xdr:row>
      <xdr:rowOff>104775</xdr:rowOff>
    </xdr:from>
    <xdr:to>
      <xdr:col>6</xdr:col>
      <xdr:colOff>1333404</xdr:colOff>
      <xdr:row>316</xdr:row>
      <xdr:rowOff>346710</xdr:rowOff>
    </xdr:to>
    <xdr:pic>
      <xdr:nvPicPr>
        <xdr:cNvPr id="115" name="Picture 114"/>
        <xdr:cNvPicPr>
          <a:picLocks noChangeAspect="1"/>
        </xdr:cNvPicPr>
      </xdr:nvPicPr>
      <xdr:blipFill>
        <a:blip r:embed="rId92"/>
        <a:stretch>
          <a:fillRect/>
        </a:stretch>
      </xdr:blipFill>
      <xdr:spPr>
        <a:xfrm>
          <a:off x="8610600" y="117869335"/>
          <a:ext cx="770890" cy="241935"/>
        </a:xfrm>
        <a:prstGeom prst="rect">
          <a:avLst/>
        </a:prstGeom>
      </xdr:spPr>
    </xdr:pic>
    <xdr:clientData/>
  </xdr:twoCellAnchor>
  <xdr:twoCellAnchor editAs="oneCell">
    <xdr:from>
      <xdr:col>6</xdr:col>
      <xdr:colOff>268605</xdr:colOff>
      <xdr:row>317</xdr:row>
      <xdr:rowOff>180975</xdr:rowOff>
    </xdr:from>
    <xdr:to>
      <xdr:col>6</xdr:col>
      <xdr:colOff>2059081</xdr:colOff>
      <xdr:row>317</xdr:row>
      <xdr:rowOff>398145</xdr:rowOff>
    </xdr:to>
    <xdr:pic>
      <xdr:nvPicPr>
        <xdr:cNvPr id="116" name="Picture 115"/>
        <xdr:cNvPicPr>
          <a:picLocks noChangeAspect="1"/>
        </xdr:cNvPicPr>
      </xdr:nvPicPr>
      <xdr:blipFill>
        <a:blip r:embed="rId93"/>
        <a:stretch>
          <a:fillRect/>
        </a:stretch>
      </xdr:blipFill>
      <xdr:spPr>
        <a:xfrm>
          <a:off x="8317230" y="118478935"/>
          <a:ext cx="1790065" cy="217170"/>
        </a:xfrm>
        <a:prstGeom prst="rect">
          <a:avLst/>
        </a:prstGeom>
      </xdr:spPr>
    </xdr:pic>
    <xdr:clientData/>
  </xdr:twoCellAnchor>
  <xdr:twoCellAnchor editAs="oneCell">
    <xdr:from>
      <xdr:col>6</xdr:col>
      <xdr:colOff>541020</xdr:colOff>
      <xdr:row>318</xdr:row>
      <xdr:rowOff>106680</xdr:rowOff>
    </xdr:from>
    <xdr:to>
      <xdr:col>6</xdr:col>
      <xdr:colOff>1902925</xdr:colOff>
      <xdr:row>318</xdr:row>
      <xdr:rowOff>440933</xdr:rowOff>
    </xdr:to>
    <xdr:pic>
      <xdr:nvPicPr>
        <xdr:cNvPr id="117" name="Picture 116"/>
        <xdr:cNvPicPr>
          <a:picLocks noChangeAspect="1"/>
        </xdr:cNvPicPr>
      </xdr:nvPicPr>
      <xdr:blipFill>
        <a:blip r:embed="rId94"/>
        <a:stretch>
          <a:fillRect/>
        </a:stretch>
      </xdr:blipFill>
      <xdr:spPr>
        <a:xfrm>
          <a:off x="8589645" y="119026940"/>
          <a:ext cx="1361440" cy="334010"/>
        </a:xfrm>
        <a:prstGeom prst="rect">
          <a:avLst/>
        </a:prstGeom>
      </xdr:spPr>
    </xdr:pic>
    <xdr:clientData/>
  </xdr:twoCellAnchor>
  <xdr:twoCellAnchor editAs="oneCell">
    <xdr:from>
      <xdr:col>6</xdr:col>
      <xdr:colOff>600075</xdr:colOff>
      <xdr:row>321</xdr:row>
      <xdr:rowOff>148590</xdr:rowOff>
    </xdr:from>
    <xdr:to>
      <xdr:col>6</xdr:col>
      <xdr:colOff>1723885</xdr:colOff>
      <xdr:row>324</xdr:row>
      <xdr:rowOff>95151</xdr:rowOff>
    </xdr:to>
    <xdr:pic>
      <xdr:nvPicPr>
        <xdr:cNvPr id="118" name="Picture 117"/>
        <xdr:cNvPicPr>
          <a:picLocks noChangeAspect="1"/>
        </xdr:cNvPicPr>
      </xdr:nvPicPr>
      <xdr:blipFill>
        <a:blip r:embed="rId95"/>
        <a:stretch>
          <a:fillRect/>
        </a:stretch>
      </xdr:blipFill>
      <xdr:spPr>
        <a:xfrm>
          <a:off x="8648700" y="120112790"/>
          <a:ext cx="1123315" cy="768985"/>
        </a:xfrm>
        <a:prstGeom prst="rect">
          <a:avLst/>
        </a:prstGeom>
      </xdr:spPr>
    </xdr:pic>
    <xdr:clientData/>
  </xdr:twoCellAnchor>
  <xdr:twoCellAnchor editAs="oneCell">
    <xdr:from>
      <xdr:col>6</xdr:col>
      <xdr:colOff>601980</xdr:colOff>
      <xdr:row>325</xdr:row>
      <xdr:rowOff>219075</xdr:rowOff>
    </xdr:from>
    <xdr:to>
      <xdr:col>6</xdr:col>
      <xdr:colOff>1697218</xdr:colOff>
      <xdr:row>328</xdr:row>
      <xdr:rowOff>97065</xdr:rowOff>
    </xdr:to>
    <xdr:pic>
      <xdr:nvPicPr>
        <xdr:cNvPr id="120" name="Picture 119"/>
        <xdr:cNvPicPr>
          <a:picLocks noChangeAspect="1"/>
        </xdr:cNvPicPr>
      </xdr:nvPicPr>
      <xdr:blipFill>
        <a:blip r:embed="rId96"/>
        <a:stretch>
          <a:fillRect/>
        </a:stretch>
      </xdr:blipFill>
      <xdr:spPr>
        <a:xfrm>
          <a:off x="8650605" y="121280555"/>
          <a:ext cx="1094740" cy="700405"/>
        </a:xfrm>
        <a:prstGeom prst="rect">
          <a:avLst/>
        </a:prstGeom>
      </xdr:spPr>
    </xdr:pic>
    <xdr:clientData/>
  </xdr:twoCellAnchor>
  <xdr:twoCellAnchor editAs="oneCell">
    <xdr:from>
      <xdr:col>6</xdr:col>
      <xdr:colOff>643890</xdr:colOff>
      <xdr:row>333</xdr:row>
      <xdr:rowOff>15240</xdr:rowOff>
    </xdr:from>
    <xdr:to>
      <xdr:col>6</xdr:col>
      <xdr:colOff>1453414</xdr:colOff>
      <xdr:row>337</xdr:row>
      <xdr:rowOff>39925</xdr:rowOff>
    </xdr:to>
    <xdr:pic>
      <xdr:nvPicPr>
        <xdr:cNvPr id="122" name="Picture 121"/>
        <xdr:cNvPicPr>
          <a:picLocks noChangeAspect="1"/>
        </xdr:cNvPicPr>
      </xdr:nvPicPr>
      <xdr:blipFill>
        <a:blip r:embed="rId97"/>
        <a:stretch>
          <a:fillRect/>
        </a:stretch>
      </xdr:blipFill>
      <xdr:spPr>
        <a:xfrm>
          <a:off x="8692515" y="123271280"/>
          <a:ext cx="808990" cy="633730"/>
        </a:xfrm>
        <a:prstGeom prst="rect">
          <a:avLst/>
        </a:prstGeom>
      </xdr:spPr>
    </xdr:pic>
    <xdr:clientData/>
  </xdr:twoCellAnchor>
  <xdr:twoCellAnchor editAs="oneCell">
    <xdr:from>
      <xdr:col>6</xdr:col>
      <xdr:colOff>520644</xdr:colOff>
      <xdr:row>231</xdr:row>
      <xdr:rowOff>20625</xdr:rowOff>
    </xdr:from>
    <xdr:to>
      <xdr:col>6</xdr:col>
      <xdr:colOff>1738185</xdr:colOff>
      <xdr:row>231</xdr:row>
      <xdr:rowOff>520212</xdr:rowOff>
    </xdr:to>
    <xdr:pic>
      <xdr:nvPicPr>
        <xdr:cNvPr id="130" name="Picture 2"/>
        <xdr:cNvPicPr>
          <a:picLocks noChangeAspect="1" noChangeArrowheads="1"/>
        </xdr:cNvPicPr>
      </xdr:nvPicPr>
      <xdr:blipFill>
        <a:blip r:embed="rId98" cstate="print"/>
        <a:srcRect/>
        <a:stretch>
          <a:fillRect/>
        </a:stretch>
      </xdr:blipFill>
      <xdr:spPr>
        <a:xfrm>
          <a:off x="8568690" y="86751160"/>
          <a:ext cx="1217930" cy="499745"/>
        </a:xfrm>
        <a:prstGeom prst="rect">
          <a:avLst/>
        </a:prstGeom>
        <a:noFill/>
      </xdr:spPr>
    </xdr:pic>
    <xdr:clientData/>
  </xdr:twoCellAnchor>
  <xdr:twoCellAnchor editAs="oneCell">
    <xdr:from>
      <xdr:col>6</xdr:col>
      <xdr:colOff>523875</xdr:colOff>
      <xdr:row>232</xdr:row>
      <xdr:rowOff>45720</xdr:rowOff>
    </xdr:from>
    <xdr:to>
      <xdr:col>6</xdr:col>
      <xdr:colOff>1766266</xdr:colOff>
      <xdr:row>233</xdr:row>
      <xdr:rowOff>39191</xdr:rowOff>
    </xdr:to>
    <xdr:pic>
      <xdr:nvPicPr>
        <xdr:cNvPr id="131" name="Picture 4"/>
        <xdr:cNvPicPr>
          <a:picLocks noChangeAspect="1" noChangeArrowheads="1"/>
        </xdr:cNvPicPr>
      </xdr:nvPicPr>
      <xdr:blipFill>
        <a:blip r:embed="rId99" cstate="print"/>
        <a:srcRect/>
        <a:stretch>
          <a:fillRect/>
        </a:stretch>
      </xdr:blipFill>
      <xdr:spPr>
        <a:xfrm>
          <a:off x="8572500" y="87405210"/>
          <a:ext cx="1242060" cy="450215"/>
        </a:xfrm>
        <a:prstGeom prst="rect">
          <a:avLst/>
        </a:prstGeom>
        <a:noFill/>
      </xdr:spPr>
    </xdr:pic>
    <xdr:clientData/>
  </xdr:twoCellAnchor>
  <xdr:twoCellAnchor editAs="oneCell">
    <xdr:from>
      <xdr:col>6</xdr:col>
      <xdr:colOff>478790</xdr:colOff>
      <xdr:row>233</xdr:row>
      <xdr:rowOff>169545</xdr:rowOff>
    </xdr:from>
    <xdr:to>
      <xdr:col>6</xdr:col>
      <xdr:colOff>1712899</xdr:colOff>
      <xdr:row>233</xdr:row>
      <xdr:rowOff>556201</xdr:rowOff>
    </xdr:to>
    <xdr:pic>
      <xdr:nvPicPr>
        <xdr:cNvPr id="132" name="Picture 6"/>
        <xdr:cNvPicPr>
          <a:picLocks noChangeAspect="1" noChangeArrowheads="1"/>
        </xdr:cNvPicPr>
      </xdr:nvPicPr>
      <xdr:blipFill>
        <a:blip r:embed="rId100" cstate="print"/>
        <a:srcRect/>
        <a:stretch>
          <a:fillRect/>
        </a:stretch>
      </xdr:blipFill>
      <xdr:spPr>
        <a:xfrm>
          <a:off x="8527415" y="87986235"/>
          <a:ext cx="1233805" cy="386080"/>
        </a:xfrm>
        <a:prstGeom prst="rect">
          <a:avLst/>
        </a:prstGeom>
        <a:noFill/>
      </xdr:spPr>
    </xdr:pic>
    <xdr:clientData/>
  </xdr:twoCellAnchor>
  <xdr:twoCellAnchor editAs="oneCell">
    <xdr:from>
      <xdr:col>6</xdr:col>
      <xdr:colOff>436245</xdr:colOff>
      <xdr:row>234</xdr:row>
      <xdr:rowOff>132080</xdr:rowOff>
    </xdr:from>
    <xdr:to>
      <xdr:col>6</xdr:col>
      <xdr:colOff>1778000</xdr:colOff>
      <xdr:row>235</xdr:row>
      <xdr:rowOff>137160</xdr:rowOff>
    </xdr:to>
    <xdr:pic>
      <xdr:nvPicPr>
        <xdr:cNvPr id="133" name="Picture 8"/>
        <xdr:cNvPicPr>
          <a:picLocks noChangeAspect="1" noChangeArrowheads="1"/>
        </xdr:cNvPicPr>
      </xdr:nvPicPr>
      <xdr:blipFill>
        <a:blip r:embed="rId101" cstate="print"/>
        <a:srcRect/>
        <a:stretch>
          <a:fillRect/>
        </a:stretch>
      </xdr:blipFill>
      <xdr:spPr>
        <a:xfrm>
          <a:off x="8484870" y="88558370"/>
          <a:ext cx="1341755" cy="513080"/>
        </a:xfrm>
        <a:prstGeom prst="rect">
          <a:avLst/>
        </a:prstGeom>
        <a:noFill/>
      </xdr:spPr>
    </xdr:pic>
    <xdr:clientData/>
  </xdr:twoCellAnchor>
  <xdr:twoCellAnchor editAs="oneCell">
    <xdr:from>
      <xdr:col>6</xdr:col>
      <xdr:colOff>509905</xdr:colOff>
      <xdr:row>235</xdr:row>
      <xdr:rowOff>236220</xdr:rowOff>
    </xdr:from>
    <xdr:to>
      <xdr:col>6</xdr:col>
      <xdr:colOff>1644687</xdr:colOff>
      <xdr:row>235</xdr:row>
      <xdr:rowOff>627183</xdr:rowOff>
    </xdr:to>
    <xdr:pic>
      <xdr:nvPicPr>
        <xdr:cNvPr id="134" name="Picture 10"/>
        <xdr:cNvPicPr>
          <a:picLocks noChangeAspect="1" noChangeArrowheads="1"/>
        </xdr:cNvPicPr>
      </xdr:nvPicPr>
      <xdr:blipFill>
        <a:blip r:embed="rId102" cstate="print"/>
        <a:srcRect/>
        <a:stretch>
          <a:fillRect/>
        </a:stretch>
      </xdr:blipFill>
      <xdr:spPr>
        <a:xfrm>
          <a:off x="8558530" y="89170510"/>
          <a:ext cx="1134745" cy="390525"/>
        </a:xfrm>
        <a:prstGeom prst="rect">
          <a:avLst/>
        </a:prstGeom>
        <a:noFill/>
      </xdr:spPr>
    </xdr:pic>
    <xdr:clientData/>
  </xdr:twoCellAnchor>
  <xdr:twoCellAnchor editAs="oneCell">
    <xdr:from>
      <xdr:col>6</xdr:col>
      <xdr:colOff>118111</xdr:colOff>
      <xdr:row>206</xdr:row>
      <xdr:rowOff>15241</xdr:rowOff>
    </xdr:from>
    <xdr:to>
      <xdr:col>6</xdr:col>
      <xdr:colOff>2144819</xdr:colOff>
      <xdr:row>206</xdr:row>
      <xdr:rowOff>485775</xdr:rowOff>
    </xdr:to>
    <xdr:pic>
      <xdr:nvPicPr>
        <xdr:cNvPr id="135" name="图片 9" descr="5.jpg"/>
        <xdr:cNvPicPr>
          <a:picLocks noChangeAspect="1" noChangeArrowheads="1"/>
        </xdr:cNvPicPr>
      </xdr:nvPicPr>
      <xdr:blipFill>
        <a:blip r:embed="rId103" cstate="print"/>
        <a:srcRect/>
        <a:stretch>
          <a:fillRect/>
        </a:stretch>
      </xdr:blipFill>
      <xdr:spPr>
        <a:xfrm>
          <a:off x="8166735" y="69394705"/>
          <a:ext cx="2026285" cy="470535"/>
        </a:xfrm>
        <a:prstGeom prst="rect">
          <a:avLst/>
        </a:prstGeom>
        <a:noFill/>
        <a:ln w="9525">
          <a:noFill/>
          <a:miter lim="800000"/>
          <a:headEnd/>
          <a:tailEnd/>
        </a:ln>
      </xdr:spPr>
    </xdr:pic>
    <xdr:clientData/>
  </xdr:twoCellAnchor>
  <xdr:twoCellAnchor editAs="oneCell">
    <xdr:from>
      <xdr:col>6</xdr:col>
      <xdr:colOff>378966</xdr:colOff>
      <xdr:row>225</xdr:row>
      <xdr:rowOff>1</xdr:rowOff>
    </xdr:from>
    <xdr:to>
      <xdr:col>6</xdr:col>
      <xdr:colOff>1350064</xdr:colOff>
      <xdr:row>225</xdr:row>
      <xdr:rowOff>629479</xdr:rowOff>
    </xdr:to>
    <xdr:pic>
      <xdr:nvPicPr>
        <xdr:cNvPr id="136" name="Picture 4"/>
        <xdr:cNvPicPr>
          <a:picLocks noChangeAspect="1" noChangeArrowheads="1"/>
        </xdr:cNvPicPr>
      </xdr:nvPicPr>
      <xdr:blipFill>
        <a:blip r:embed="rId104" cstate="print"/>
        <a:srcRect/>
        <a:stretch>
          <a:fillRect/>
        </a:stretch>
      </xdr:blipFill>
      <xdr:spPr>
        <a:xfrm>
          <a:off x="8427085" y="82533490"/>
          <a:ext cx="971550" cy="629285"/>
        </a:xfrm>
        <a:prstGeom prst="rect">
          <a:avLst/>
        </a:prstGeom>
        <a:noFill/>
      </xdr:spPr>
    </xdr:pic>
    <xdr:clientData/>
  </xdr:twoCellAnchor>
  <xdr:twoCellAnchor editAs="oneCell">
    <xdr:from>
      <xdr:col>6</xdr:col>
      <xdr:colOff>332659</xdr:colOff>
      <xdr:row>226</xdr:row>
      <xdr:rowOff>0</xdr:rowOff>
    </xdr:from>
    <xdr:to>
      <xdr:col>6</xdr:col>
      <xdr:colOff>1350066</xdr:colOff>
      <xdr:row>226</xdr:row>
      <xdr:rowOff>621199</xdr:rowOff>
    </xdr:to>
    <xdr:pic>
      <xdr:nvPicPr>
        <xdr:cNvPr id="137" name="Picture 2"/>
        <xdr:cNvPicPr>
          <a:picLocks noChangeAspect="1" noChangeArrowheads="1"/>
        </xdr:cNvPicPr>
      </xdr:nvPicPr>
      <xdr:blipFill>
        <a:blip r:embed="rId105" cstate="print"/>
        <a:srcRect/>
        <a:stretch>
          <a:fillRect/>
        </a:stretch>
      </xdr:blipFill>
      <xdr:spPr>
        <a:xfrm rot="16200000">
          <a:off x="8578850" y="83040220"/>
          <a:ext cx="621665" cy="1017270"/>
        </a:xfrm>
        <a:prstGeom prst="rect">
          <a:avLst/>
        </a:prstGeom>
        <a:noFill/>
      </xdr:spPr>
    </xdr:pic>
    <xdr:clientData/>
  </xdr:twoCellAnchor>
  <xdr:twoCellAnchor editAs="oneCell">
    <xdr:from>
      <xdr:col>6</xdr:col>
      <xdr:colOff>132522</xdr:colOff>
      <xdr:row>214</xdr:row>
      <xdr:rowOff>140804</xdr:rowOff>
    </xdr:from>
    <xdr:to>
      <xdr:col>6</xdr:col>
      <xdr:colOff>1756155</xdr:colOff>
      <xdr:row>214</xdr:row>
      <xdr:rowOff>646043</xdr:rowOff>
    </xdr:to>
    <xdr:pic>
      <xdr:nvPicPr>
        <xdr:cNvPr id="69" name="Picture 68"/>
        <xdr:cNvPicPr>
          <a:picLocks noChangeAspect="1"/>
        </xdr:cNvPicPr>
      </xdr:nvPicPr>
      <xdr:blipFill>
        <a:blip r:embed="rId106"/>
        <a:stretch>
          <a:fillRect/>
        </a:stretch>
      </xdr:blipFill>
      <xdr:spPr>
        <a:xfrm>
          <a:off x="8180705" y="74244200"/>
          <a:ext cx="1623695" cy="505460"/>
        </a:xfrm>
        <a:prstGeom prst="rect">
          <a:avLst/>
        </a:prstGeom>
      </xdr:spPr>
    </xdr:pic>
    <xdr:clientData/>
  </xdr:twoCellAnchor>
  <xdr:twoCellAnchor editAs="oneCell">
    <xdr:from>
      <xdr:col>6</xdr:col>
      <xdr:colOff>298174</xdr:colOff>
      <xdr:row>215</xdr:row>
      <xdr:rowOff>24847</xdr:rowOff>
    </xdr:from>
    <xdr:to>
      <xdr:col>6</xdr:col>
      <xdr:colOff>1730858</xdr:colOff>
      <xdr:row>215</xdr:row>
      <xdr:rowOff>652789</xdr:rowOff>
    </xdr:to>
    <xdr:pic>
      <xdr:nvPicPr>
        <xdr:cNvPr id="138" name="Picture 137"/>
        <xdr:cNvPicPr>
          <a:picLocks noChangeAspect="1"/>
        </xdr:cNvPicPr>
      </xdr:nvPicPr>
      <xdr:blipFill>
        <a:blip r:embed="rId107"/>
        <a:stretch>
          <a:fillRect/>
        </a:stretch>
      </xdr:blipFill>
      <xdr:spPr>
        <a:xfrm>
          <a:off x="8346440" y="75023980"/>
          <a:ext cx="1432560" cy="628015"/>
        </a:xfrm>
        <a:prstGeom prst="rect">
          <a:avLst/>
        </a:prstGeom>
      </xdr:spPr>
    </xdr:pic>
    <xdr:clientData/>
  </xdr:twoCellAnchor>
  <xdr:twoCellAnchor editAs="oneCell">
    <xdr:from>
      <xdr:col>6</xdr:col>
      <xdr:colOff>347869</xdr:colOff>
      <xdr:row>198</xdr:row>
      <xdr:rowOff>41413</xdr:rowOff>
    </xdr:from>
    <xdr:to>
      <xdr:col>6</xdr:col>
      <xdr:colOff>1625586</xdr:colOff>
      <xdr:row>198</xdr:row>
      <xdr:rowOff>538370</xdr:rowOff>
    </xdr:to>
    <xdr:pic>
      <xdr:nvPicPr>
        <xdr:cNvPr id="139" name="Picture 138"/>
        <xdr:cNvPicPr>
          <a:picLocks noChangeAspect="1"/>
        </xdr:cNvPicPr>
      </xdr:nvPicPr>
      <xdr:blipFill>
        <a:blip r:embed="rId108"/>
        <a:stretch>
          <a:fillRect/>
        </a:stretch>
      </xdr:blipFill>
      <xdr:spPr>
        <a:xfrm>
          <a:off x="8395970" y="64162940"/>
          <a:ext cx="1277620" cy="496570"/>
        </a:xfrm>
        <a:prstGeom prst="rect">
          <a:avLst/>
        </a:prstGeom>
      </xdr:spPr>
    </xdr:pic>
    <xdr:clientData/>
  </xdr:twoCellAnchor>
  <xdr:twoCellAnchor editAs="oneCell">
    <xdr:from>
      <xdr:col>6</xdr:col>
      <xdr:colOff>530225</xdr:colOff>
      <xdr:row>329</xdr:row>
      <xdr:rowOff>224790</xdr:rowOff>
    </xdr:from>
    <xdr:to>
      <xdr:col>6</xdr:col>
      <xdr:colOff>1060312</xdr:colOff>
      <xdr:row>331</xdr:row>
      <xdr:rowOff>224790</xdr:rowOff>
    </xdr:to>
    <xdr:pic>
      <xdr:nvPicPr>
        <xdr:cNvPr id="140" name="Picture 139"/>
        <xdr:cNvPicPr>
          <a:picLocks noChangeAspect="1"/>
        </xdr:cNvPicPr>
      </xdr:nvPicPr>
      <xdr:blipFill>
        <a:blip r:embed="rId109"/>
        <a:stretch>
          <a:fillRect/>
        </a:stretch>
      </xdr:blipFill>
      <xdr:spPr>
        <a:xfrm>
          <a:off x="8578850" y="122383550"/>
          <a:ext cx="529590" cy="548640"/>
        </a:xfrm>
        <a:prstGeom prst="rect">
          <a:avLst/>
        </a:prstGeom>
      </xdr:spPr>
    </xdr:pic>
    <xdr:clientData/>
  </xdr:twoCellAnchor>
  <xdr:twoCellAnchor editAs="oneCell">
    <xdr:from>
      <xdr:col>6</xdr:col>
      <xdr:colOff>1415415</xdr:colOff>
      <xdr:row>330</xdr:row>
      <xdr:rowOff>55245</xdr:rowOff>
    </xdr:from>
    <xdr:to>
      <xdr:col>6</xdr:col>
      <xdr:colOff>1970349</xdr:colOff>
      <xdr:row>332</xdr:row>
      <xdr:rowOff>81747</xdr:rowOff>
    </xdr:to>
    <xdr:pic>
      <xdr:nvPicPr>
        <xdr:cNvPr id="141" name="Picture 140"/>
        <xdr:cNvPicPr>
          <a:picLocks noChangeAspect="1"/>
        </xdr:cNvPicPr>
      </xdr:nvPicPr>
      <xdr:blipFill>
        <a:blip r:embed="rId110"/>
        <a:stretch>
          <a:fillRect/>
        </a:stretch>
      </xdr:blipFill>
      <xdr:spPr>
        <a:xfrm>
          <a:off x="9464040" y="122488325"/>
          <a:ext cx="554355" cy="574675"/>
        </a:xfrm>
        <a:prstGeom prst="rect">
          <a:avLst/>
        </a:prstGeom>
      </xdr:spPr>
    </xdr:pic>
    <xdr:clientData/>
  </xdr:twoCellAnchor>
  <xdr:twoCellAnchor editAs="oneCell">
    <xdr:from>
      <xdr:col>6</xdr:col>
      <xdr:colOff>728527</xdr:colOff>
      <xdr:row>131</xdr:row>
      <xdr:rowOff>132522</xdr:rowOff>
    </xdr:from>
    <xdr:to>
      <xdr:col>6</xdr:col>
      <xdr:colOff>1439393</xdr:colOff>
      <xdr:row>131</xdr:row>
      <xdr:rowOff>480392</xdr:rowOff>
    </xdr:to>
    <xdr:pic>
      <xdr:nvPicPr>
        <xdr:cNvPr id="27" name="Picture 26"/>
        <xdr:cNvPicPr>
          <a:picLocks noChangeAspect="1"/>
        </xdr:cNvPicPr>
      </xdr:nvPicPr>
      <xdr:blipFill>
        <a:blip r:embed="rId111"/>
        <a:stretch>
          <a:fillRect/>
        </a:stretch>
      </xdr:blipFill>
      <xdr:spPr>
        <a:xfrm>
          <a:off x="8776970" y="36676965"/>
          <a:ext cx="710565" cy="347980"/>
        </a:xfrm>
        <a:prstGeom prst="rect">
          <a:avLst/>
        </a:prstGeom>
      </xdr:spPr>
    </xdr:pic>
    <xdr:clientData/>
  </xdr:twoCellAnchor>
  <xdr:twoCellAnchor editAs="oneCell">
    <xdr:from>
      <xdr:col>6</xdr:col>
      <xdr:colOff>485775</xdr:colOff>
      <xdr:row>290</xdr:row>
      <xdr:rowOff>88900</xdr:rowOff>
    </xdr:from>
    <xdr:to>
      <xdr:col>6</xdr:col>
      <xdr:colOff>1698984</xdr:colOff>
      <xdr:row>290</xdr:row>
      <xdr:rowOff>546140</xdr:rowOff>
    </xdr:to>
    <xdr:pic>
      <xdr:nvPicPr>
        <xdr:cNvPr id="121" name="Picture 120"/>
        <xdr:cNvPicPr>
          <a:picLocks noChangeAspect="1"/>
        </xdr:cNvPicPr>
      </xdr:nvPicPr>
      <xdr:blipFill>
        <a:blip r:embed="rId112"/>
        <a:stretch>
          <a:fillRect/>
        </a:stretch>
      </xdr:blipFill>
      <xdr:spPr>
        <a:xfrm>
          <a:off x="8534400" y="107560110"/>
          <a:ext cx="1212850" cy="457200"/>
        </a:xfrm>
        <a:prstGeom prst="rect">
          <a:avLst/>
        </a:prstGeom>
      </xdr:spPr>
    </xdr:pic>
    <xdr:clientData/>
  </xdr:twoCellAnchor>
  <xdr:twoCellAnchor editAs="oneCell">
    <xdr:from>
      <xdr:col>6</xdr:col>
      <xdr:colOff>677545</xdr:colOff>
      <xdr:row>267</xdr:row>
      <xdr:rowOff>19050</xdr:rowOff>
    </xdr:from>
    <xdr:to>
      <xdr:col>6</xdr:col>
      <xdr:colOff>1496593</xdr:colOff>
      <xdr:row>268</xdr:row>
      <xdr:rowOff>245434</xdr:rowOff>
    </xdr:to>
    <xdr:pic>
      <xdr:nvPicPr>
        <xdr:cNvPr id="143" name="Picture 142"/>
        <xdr:cNvPicPr>
          <a:picLocks noChangeAspect="1"/>
        </xdr:cNvPicPr>
      </xdr:nvPicPr>
      <xdr:blipFill>
        <a:blip r:embed="rId61"/>
        <a:stretch>
          <a:fillRect/>
        </a:stretch>
      </xdr:blipFill>
      <xdr:spPr>
        <a:xfrm>
          <a:off x="8726170" y="101165660"/>
          <a:ext cx="818515" cy="500380"/>
        </a:xfrm>
        <a:prstGeom prst="rect">
          <a:avLst/>
        </a:prstGeom>
      </xdr:spPr>
    </xdr:pic>
    <xdr:clientData/>
  </xdr:twoCellAnchor>
  <xdr:twoCellAnchor editAs="oneCell">
    <xdr:from>
      <xdr:col>6</xdr:col>
      <xdr:colOff>650875</xdr:colOff>
      <xdr:row>252</xdr:row>
      <xdr:rowOff>97155</xdr:rowOff>
    </xdr:from>
    <xdr:to>
      <xdr:col>6</xdr:col>
      <xdr:colOff>1412875</xdr:colOff>
      <xdr:row>255</xdr:row>
      <xdr:rowOff>89912</xdr:rowOff>
    </xdr:to>
    <xdr:pic>
      <xdr:nvPicPr>
        <xdr:cNvPr id="145" name="Picture 64" descr="AH-103-"/>
        <xdr:cNvPicPr>
          <a:picLocks noChangeAspect="1" noChangeArrowheads="1"/>
        </xdr:cNvPicPr>
      </xdr:nvPicPr>
      <xdr:blipFill>
        <a:blip r:embed="rId113" cstate="print"/>
        <a:srcRect/>
        <a:stretch>
          <a:fillRect/>
        </a:stretch>
      </xdr:blipFill>
      <xdr:spPr>
        <a:xfrm>
          <a:off x="8699500" y="97128965"/>
          <a:ext cx="762000" cy="815340"/>
        </a:xfrm>
        <a:prstGeom prst="rect">
          <a:avLst/>
        </a:prstGeom>
        <a:noFill/>
        <a:ln w="9525">
          <a:noFill/>
          <a:miter lim="800000"/>
          <a:headEnd/>
          <a:tailEnd/>
        </a:ln>
      </xdr:spPr>
    </xdr:pic>
    <xdr:clientData/>
  </xdr:twoCellAnchor>
  <xdr:twoCellAnchor editAs="oneCell">
    <xdr:from>
      <xdr:col>6</xdr:col>
      <xdr:colOff>558165</xdr:colOff>
      <xdr:row>242</xdr:row>
      <xdr:rowOff>139700</xdr:rowOff>
    </xdr:from>
    <xdr:to>
      <xdr:col>6</xdr:col>
      <xdr:colOff>1478373</xdr:colOff>
      <xdr:row>242</xdr:row>
      <xdr:rowOff>526061</xdr:rowOff>
    </xdr:to>
    <xdr:pic>
      <xdr:nvPicPr>
        <xdr:cNvPr id="28" name="Picture 27"/>
        <xdr:cNvPicPr>
          <a:picLocks noChangeAspect="1"/>
        </xdr:cNvPicPr>
      </xdr:nvPicPr>
      <xdr:blipFill>
        <a:blip r:embed="rId114"/>
        <a:stretch>
          <a:fillRect/>
        </a:stretch>
      </xdr:blipFill>
      <xdr:spPr>
        <a:xfrm>
          <a:off x="8606790" y="93176090"/>
          <a:ext cx="920115" cy="386080"/>
        </a:xfrm>
        <a:prstGeom prst="rect">
          <a:avLst/>
        </a:prstGeom>
      </xdr:spPr>
    </xdr:pic>
    <xdr:clientData/>
  </xdr:twoCellAnchor>
  <xdr:twoCellAnchor editAs="oneCell">
    <xdr:from>
      <xdr:col>6</xdr:col>
      <xdr:colOff>720671</xdr:colOff>
      <xdr:row>114</xdr:row>
      <xdr:rowOff>18222</xdr:rowOff>
    </xdr:from>
    <xdr:to>
      <xdr:col>6</xdr:col>
      <xdr:colOff>1478276</xdr:colOff>
      <xdr:row>115</xdr:row>
      <xdr:rowOff>126851</xdr:rowOff>
    </xdr:to>
    <xdr:pic>
      <xdr:nvPicPr>
        <xdr:cNvPr id="158" name="Picture 24" descr="3-way-Tube-Union~~S"/>
        <xdr:cNvPicPr>
          <a:picLocks noChangeAspect="1" noChangeArrowheads="1"/>
        </xdr:cNvPicPr>
      </xdr:nvPicPr>
      <xdr:blipFill>
        <a:blip r:embed="rId115" cstate="print"/>
        <a:srcRect/>
        <a:stretch>
          <a:fillRect/>
        </a:stretch>
      </xdr:blipFill>
      <xdr:spPr>
        <a:xfrm>
          <a:off x="8768715" y="31480125"/>
          <a:ext cx="757555" cy="489585"/>
        </a:xfrm>
        <a:prstGeom prst="rect">
          <a:avLst/>
        </a:prstGeom>
        <a:noFill/>
        <a:ln w="9525">
          <a:noFill/>
          <a:miter lim="800000"/>
          <a:headEnd/>
          <a:tailEnd/>
        </a:ln>
      </xdr:spPr>
    </xdr:pic>
    <xdr:clientData/>
  </xdr:twoCellAnchor>
  <xdr:twoCellAnchor editAs="oneCell">
    <xdr:from>
      <xdr:col>6</xdr:col>
      <xdr:colOff>258493</xdr:colOff>
      <xdr:row>117</xdr:row>
      <xdr:rowOff>150775</xdr:rowOff>
    </xdr:from>
    <xdr:to>
      <xdr:col>6</xdr:col>
      <xdr:colOff>1119744</xdr:colOff>
      <xdr:row>120</xdr:row>
      <xdr:rowOff>43376</xdr:rowOff>
    </xdr:to>
    <xdr:pic>
      <xdr:nvPicPr>
        <xdr:cNvPr id="159" name="Picture 26" descr="S--RV-04+06+0810"/>
        <xdr:cNvPicPr>
          <a:picLocks noChangeAspect="1" noChangeArrowheads="1"/>
        </xdr:cNvPicPr>
      </xdr:nvPicPr>
      <xdr:blipFill>
        <a:blip r:embed="rId116" cstate="print"/>
        <a:srcRect/>
        <a:stretch>
          <a:fillRect/>
        </a:stretch>
      </xdr:blipFill>
      <xdr:spPr>
        <a:xfrm flipH="1">
          <a:off x="8307070" y="32649160"/>
          <a:ext cx="861060" cy="715645"/>
        </a:xfrm>
        <a:prstGeom prst="rect">
          <a:avLst/>
        </a:prstGeom>
        <a:noFill/>
        <a:ln w="9525">
          <a:noFill/>
          <a:miter lim="800000"/>
          <a:headEnd/>
          <a:tailEnd/>
        </a:ln>
      </xdr:spPr>
    </xdr:pic>
    <xdr:clientData/>
  </xdr:twoCellAnchor>
  <xdr:twoCellAnchor editAs="oneCell">
    <xdr:from>
      <xdr:col>6</xdr:col>
      <xdr:colOff>719205</xdr:colOff>
      <xdr:row>107</xdr:row>
      <xdr:rowOff>37336</xdr:rowOff>
    </xdr:from>
    <xdr:to>
      <xdr:col>6</xdr:col>
      <xdr:colOff>1144253</xdr:colOff>
      <xdr:row>107</xdr:row>
      <xdr:rowOff>488675</xdr:rowOff>
    </xdr:to>
    <xdr:pic>
      <xdr:nvPicPr>
        <xdr:cNvPr id="160" name="Picture 2"/>
        <xdr:cNvPicPr>
          <a:picLocks noChangeAspect="1" noChangeArrowheads="1"/>
        </xdr:cNvPicPr>
      </xdr:nvPicPr>
      <xdr:blipFill>
        <a:blip r:embed="rId117" cstate="print"/>
        <a:srcRect/>
        <a:stretch>
          <a:fillRect/>
        </a:stretch>
      </xdr:blipFill>
      <xdr:spPr>
        <a:xfrm>
          <a:off x="8767445" y="28167330"/>
          <a:ext cx="424815" cy="451485"/>
        </a:xfrm>
        <a:prstGeom prst="rect">
          <a:avLst/>
        </a:prstGeom>
        <a:noFill/>
      </xdr:spPr>
    </xdr:pic>
    <xdr:clientData/>
  </xdr:twoCellAnchor>
  <xdr:twoCellAnchor editAs="oneCell">
    <xdr:from>
      <xdr:col>6</xdr:col>
      <xdr:colOff>762887</xdr:colOff>
      <xdr:row>108</xdr:row>
      <xdr:rowOff>194065</xdr:rowOff>
    </xdr:from>
    <xdr:to>
      <xdr:col>6</xdr:col>
      <xdr:colOff>1179879</xdr:colOff>
      <xdr:row>109</xdr:row>
      <xdr:rowOff>131247</xdr:rowOff>
    </xdr:to>
    <xdr:pic>
      <xdr:nvPicPr>
        <xdr:cNvPr id="161" name="Picture 4"/>
        <xdr:cNvPicPr>
          <a:picLocks noChangeAspect="1" noChangeArrowheads="1"/>
        </xdr:cNvPicPr>
      </xdr:nvPicPr>
      <xdr:blipFill>
        <a:blip r:embed="rId118" cstate="print"/>
        <a:srcRect/>
        <a:stretch>
          <a:fillRect/>
        </a:stretch>
      </xdr:blipFill>
      <xdr:spPr>
        <a:xfrm>
          <a:off x="8811260" y="28857575"/>
          <a:ext cx="417195" cy="470535"/>
        </a:xfrm>
        <a:prstGeom prst="rect">
          <a:avLst/>
        </a:prstGeom>
        <a:noFill/>
      </xdr:spPr>
    </xdr:pic>
    <xdr:clientData/>
  </xdr:twoCellAnchor>
  <xdr:twoCellAnchor editAs="oneCell">
    <xdr:from>
      <xdr:col>6</xdr:col>
      <xdr:colOff>548458</xdr:colOff>
      <xdr:row>111</xdr:row>
      <xdr:rowOff>72698</xdr:rowOff>
    </xdr:from>
    <xdr:to>
      <xdr:col>6</xdr:col>
      <xdr:colOff>1427614</xdr:colOff>
      <xdr:row>112</xdr:row>
      <xdr:rowOff>304800</xdr:rowOff>
    </xdr:to>
    <xdr:pic>
      <xdr:nvPicPr>
        <xdr:cNvPr id="162" name="圖片 3" descr="AH-627.jpg"/>
        <xdr:cNvPicPr>
          <a:picLocks noChangeAspect="1"/>
        </xdr:cNvPicPr>
      </xdr:nvPicPr>
      <xdr:blipFill>
        <a:blip r:embed="rId119"/>
        <a:stretch>
          <a:fillRect/>
        </a:stretch>
      </xdr:blipFill>
      <xdr:spPr>
        <a:xfrm>
          <a:off x="8596630" y="30336490"/>
          <a:ext cx="879475" cy="506730"/>
        </a:xfrm>
        <a:prstGeom prst="rect">
          <a:avLst/>
        </a:prstGeom>
      </xdr:spPr>
    </xdr:pic>
    <xdr:clientData/>
  </xdr:twoCellAnchor>
  <xdr:twoCellAnchor editAs="oneCell">
    <xdr:from>
      <xdr:col>6</xdr:col>
      <xdr:colOff>1261009</xdr:colOff>
      <xdr:row>117</xdr:row>
      <xdr:rowOff>109331</xdr:rowOff>
    </xdr:from>
    <xdr:to>
      <xdr:col>6</xdr:col>
      <xdr:colOff>1727875</xdr:colOff>
      <xdr:row>120</xdr:row>
      <xdr:rowOff>32140</xdr:rowOff>
    </xdr:to>
    <xdr:pic>
      <xdr:nvPicPr>
        <xdr:cNvPr id="163" name="圖片 28"/>
        <xdr:cNvPicPr>
          <a:picLocks noChangeAspect="1"/>
        </xdr:cNvPicPr>
      </xdr:nvPicPr>
      <xdr:blipFill>
        <a:blip r:embed="rId120" cstate="print">
          <a:extLst>
            <a:ext uri="{28A0092B-C50C-407E-A947-70E740481C1C}">
              <a14:useLocalDpi xmlns:a14="http://schemas.microsoft.com/office/drawing/2010/main" val="0"/>
            </a:ext>
          </a:extLst>
        </a:blip>
        <a:stretch>
          <a:fillRect/>
        </a:stretch>
      </xdr:blipFill>
      <xdr:spPr>
        <a:xfrm>
          <a:off x="9309100" y="32607885"/>
          <a:ext cx="467360" cy="745490"/>
        </a:xfrm>
        <a:prstGeom prst="rect">
          <a:avLst/>
        </a:prstGeom>
      </xdr:spPr>
    </xdr:pic>
    <xdr:clientData/>
  </xdr:twoCellAnchor>
  <xdr:twoCellAnchor editAs="oneCell">
    <xdr:from>
      <xdr:col>6</xdr:col>
      <xdr:colOff>661143</xdr:colOff>
      <xdr:row>110</xdr:row>
      <xdr:rowOff>33515</xdr:rowOff>
    </xdr:from>
    <xdr:to>
      <xdr:col>6</xdr:col>
      <xdr:colOff>1190305</xdr:colOff>
      <xdr:row>110</xdr:row>
      <xdr:rowOff>341245</xdr:rowOff>
    </xdr:to>
    <xdr:pic>
      <xdr:nvPicPr>
        <xdr:cNvPr id="164" name="Picture 163"/>
        <xdr:cNvPicPr>
          <a:picLocks noChangeAspect="1" noChangeArrowheads="1"/>
        </xdr:cNvPicPr>
      </xdr:nvPicPr>
      <xdr:blipFill>
        <a:blip r:embed="rId121" cstate="print">
          <a:extLst>
            <a:ext uri="{28A0092B-C50C-407E-A947-70E740481C1C}">
              <a14:useLocalDpi xmlns:a14="http://schemas.microsoft.com/office/drawing/2010/main" val="0"/>
            </a:ext>
          </a:extLst>
        </a:blip>
        <a:srcRect/>
        <a:stretch>
          <a:fillRect/>
        </a:stretch>
      </xdr:blipFill>
      <xdr:spPr>
        <a:xfrm>
          <a:off x="8709660" y="29773245"/>
          <a:ext cx="528955" cy="307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1179042</xdr:colOff>
      <xdr:row>106</xdr:row>
      <xdr:rowOff>49279</xdr:rowOff>
    </xdr:from>
    <xdr:to>
      <xdr:col>6</xdr:col>
      <xdr:colOff>1639140</xdr:colOff>
      <xdr:row>106</xdr:row>
      <xdr:rowOff>513522</xdr:rowOff>
    </xdr:to>
    <xdr:pic>
      <xdr:nvPicPr>
        <xdr:cNvPr id="165" name="Picture 164"/>
        <xdr:cNvPicPr>
          <a:picLocks noChangeAspect="1" noChangeArrowheads="1"/>
        </xdr:cNvPicPr>
      </xdr:nvPicPr>
      <xdr:blipFill>
        <a:blip r:embed="rId122" cstate="print">
          <a:extLst>
            <a:ext uri="{28A0092B-C50C-407E-A947-70E740481C1C}">
              <a14:useLocalDpi xmlns:a14="http://schemas.microsoft.com/office/drawing/2010/main" val="0"/>
            </a:ext>
          </a:extLst>
        </a:blip>
        <a:srcRect/>
        <a:stretch>
          <a:fillRect/>
        </a:stretch>
      </xdr:blipFill>
      <xdr:spPr>
        <a:xfrm>
          <a:off x="9227185" y="27626945"/>
          <a:ext cx="460375" cy="464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432536</xdr:colOff>
      <xdr:row>101</xdr:row>
      <xdr:rowOff>129877</xdr:rowOff>
    </xdr:from>
    <xdr:to>
      <xdr:col>6</xdr:col>
      <xdr:colOff>1966365</xdr:colOff>
      <xdr:row>105</xdr:row>
      <xdr:rowOff>24847</xdr:rowOff>
    </xdr:to>
    <xdr:pic>
      <xdr:nvPicPr>
        <xdr:cNvPr id="166" name="Picture 165"/>
        <xdr:cNvPicPr>
          <a:picLocks noChangeAspect="1" noChangeArrowheads="1"/>
        </xdr:cNvPicPr>
      </xdr:nvPicPr>
      <xdr:blipFill>
        <a:blip r:embed="rId123" cstate="print">
          <a:extLst>
            <a:ext uri="{28A0092B-C50C-407E-A947-70E740481C1C}">
              <a14:useLocalDpi xmlns:a14="http://schemas.microsoft.com/office/drawing/2010/main" val="0"/>
            </a:ext>
          </a:extLst>
        </a:blip>
        <a:srcRect/>
        <a:stretch>
          <a:fillRect/>
        </a:stretch>
      </xdr:blipFill>
      <xdr:spPr>
        <a:xfrm>
          <a:off x="8481060" y="26945590"/>
          <a:ext cx="1533525"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617992</xdr:colOff>
      <xdr:row>96</xdr:row>
      <xdr:rowOff>18220</xdr:rowOff>
    </xdr:from>
    <xdr:to>
      <xdr:col>6</xdr:col>
      <xdr:colOff>1516961</xdr:colOff>
      <xdr:row>98</xdr:row>
      <xdr:rowOff>108056</xdr:rowOff>
    </xdr:to>
    <xdr:pic>
      <xdr:nvPicPr>
        <xdr:cNvPr id="167" name="Picture 166"/>
        <xdr:cNvPicPr>
          <a:picLocks noChangeAspect="1" noChangeArrowheads="1"/>
        </xdr:cNvPicPr>
      </xdr:nvPicPr>
      <xdr:blipFill>
        <a:blip r:embed="rId124">
          <a:extLst>
            <a:ext uri="{28A0092B-C50C-407E-A947-70E740481C1C}">
              <a14:useLocalDpi xmlns:a14="http://schemas.microsoft.com/office/drawing/2010/main" val="0"/>
            </a:ext>
          </a:extLst>
        </a:blip>
        <a:srcRect/>
        <a:stretch>
          <a:fillRect/>
        </a:stretch>
      </xdr:blipFill>
      <xdr:spPr>
        <a:xfrm>
          <a:off x="8666480" y="25681305"/>
          <a:ext cx="898525" cy="7854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581776</xdr:colOff>
      <xdr:row>90</xdr:row>
      <xdr:rowOff>213469</xdr:rowOff>
    </xdr:from>
    <xdr:to>
      <xdr:col>6</xdr:col>
      <xdr:colOff>1459980</xdr:colOff>
      <xdr:row>92</xdr:row>
      <xdr:rowOff>65306</xdr:rowOff>
    </xdr:to>
    <xdr:pic>
      <xdr:nvPicPr>
        <xdr:cNvPr id="168" name="Picture 2"/>
        <xdr:cNvPicPr>
          <a:picLocks noChangeAspect="1" noChangeArrowheads="1"/>
        </xdr:cNvPicPr>
      </xdr:nvPicPr>
      <xdr:blipFill>
        <a:blip r:embed="rId125"/>
        <a:srcRect/>
        <a:stretch>
          <a:fillRect/>
        </a:stretch>
      </xdr:blipFill>
      <xdr:spPr>
        <a:xfrm>
          <a:off x="8630285" y="24240490"/>
          <a:ext cx="878205" cy="601980"/>
        </a:xfrm>
        <a:prstGeom prst="rect">
          <a:avLst/>
        </a:prstGeom>
        <a:noFill/>
      </xdr:spPr>
    </xdr:pic>
    <xdr:clientData/>
  </xdr:twoCellAnchor>
  <xdr:twoCellAnchor editAs="oneCell">
    <xdr:from>
      <xdr:col>6</xdr:col>
      <xdr:colOff>848761</xdr:colOff>
      <xdr:row>93</xdr:row>
      <xdr:rowOff>95953</xdr:rowOff>
    </xdr:from>
    <xdr:to>
      <xdr:col>6</xdr:col>
      <xdr:colOff>1318986</xdr:colOff>
      <xdr:row>94</xdr:row>
      <xdr:rowOff>403683</xdr:rowOff>
    </xdr:to>
    <xdr:pic>
      <xdr:nvPicPr>
        <xdr:cNvPr id="169" name="Picture 168"/>
        <xdr:cNvPicPr>
          <a:picLocks noChangeAspect="1"/>
        </xdr:cNvPicPr>
      </xdr:nvPicPr>
      <xdr:blipFill>
        <a:blip r:embed="rId126"/>
        <a:srcRect l="16566" t="16821" r="13983" b="18899"/>
        <a:stretch>
          <a:fillRect/>
        </a:stretch>
      </xdr:blipFill>
      <xdr:spPr>
        <a:xfrm>
          <a:off x="8896985" y="25025985"/>
          <a:ext cx="470535" cy="459740"/>
        </a:xfrm>
        <a:prstGeom prst="rect">
          <a:avLst/>
        </a:prstGeom>
      </xdr:spPr>
    </xdr:pic>
    <xdr:clientData/>
  </xdr:twoCellAnchor>
  <xdr:twoCellAnchor editAs="oneCell">
    <xdr:from>
      <xdr:col>6</xdr:col>
      <xdr:colOff>384104</xdr:colOff>
      <xdr:row>106</xdr:row>
      <xdr:rowOff>8030</xdr:rowOff>
    </xdr:from>
    <xdr:to>
      <xdr:col>6</xdr:col>
      <xdr:colOff>1048813</xdr:colOff>
      <xdr:row>106</xdr:row>
      <xdr:rowOff>498931</xdr:rowOff>
    </xdr:to>
    <xdr:pic>
      <xdr:nvPicPr>
        <xdr:cNvPr id="170" name="Picture 169" descr="Related image"/>
        <xdr:cNvPicPr>
          <a:picLocks noChangeAspect="1" noChangeArrowheads="1"/>
        </xdr:cNvPicPr>
      </xdr:nvPicPr>
      <xdr:blipFill>
        <a:blip r:embed="rId127" cstate="print">
          <a:extLst>
            <a:ext uri="{28A0092B-C50C-407E-A947-70E740481C1C}">
              <a14:useLocalDpi xmlns:a14="http://schemas.microsoft.com/office/drawing/2010/main" val="0"/>
            </a:ext>
          </a:extLst>
        </a:blip>
        <a:srcRect/>
        <a:stretch>
          <a:fillRect/>
        </a:stretch>
      </xdr:blipFill>
      <xdr:spPr>
        <a:xfrm>
          <a:off x="8432165" y="27585670"/>
          <a:ext cx="664845" cy="490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601345</xdr:colOff>
      <xdr:row>297</xdr:row>
      <xdr:rowOff>21590</xdr:rowOff>
    </xdr:from>
    <xdr:to>
      <xdr:col>6</xdr:col>
      <xdr:colOff>1357630</xdr:colOff>
      <xdr:row>298</xdr:row>
      <xdr:rowOff>46990</xdr:rowOff>
    </xdr:to>
    <xdr:pic>
      <xdr:nvPicPr>
        <xdr:cNvPr id="146" name="Picture 145"/>
        <xdr:cNvPicPr>
          <a:picLocks noChangeAspect="1"/>
        </xdr:cNvPicPr>
      </xdr:nvPicPr>
      <xdr:blipFill>
        <a:blip r:embed="rId128"/>
        <a:srcRect l="20749" t="8196" r="11711" b="4372"/>
        <a:stretch>
          <a:fillRect/>
        </a:stretch>
      </xdr:blipFill>
      <xdr:spPr>
        <a:xfrm>
          <a:off x="8649970" y="109651800"/>
          <a:ext cx="756285" cy="838200"/>
        </a:xfrm>
        <a:prstGeom prst="rect">
          <a:avLst/>
        </a:prstGeom>
      </xdr:spPr>
    </xdr:pic>
    <xdr:clientData/>
  </xdr:twoCellAnchor>
  <xdr:twoCellAnchor editAs="oneCell">
    <xdr:from>
      <xdr:col>6</xdr:col>
      <xdr:colOff>652095</xdr:colOff>
      <xdr:row>132</xdr:row>
      <xdr:rowOff>66675</xdr:rowOff>
    </xdr:from>
    <xdr:to>
      <xdr:col>6</xdr:col>
      <xdr:colOff>1494670</xdr:colOff>
      <xdr:row>132</xdr:row>
      <xdr:rowOff>690674</xdr:rowOff>
    </xdr:to>
    <xdr:pic>
      <xdr:nvPicPr>
        <xdr:cNvPr id="6" name="Picture 5"/>
        <xdr:cNvPicPr>
          <a:picLocks noChangeAspect="1"/>
        </xdr:cNvPicPr>
      </xdr:nvPicPr>
      <xdr:blipFill>
        <a:blip r:embed="rId129"/>
        <a:stretch>
          <a:fillRect/>
        </a:stretch>
      </xdr:blipFill>
      <xdr:spPr>
        <a:xfrm>
          <a:off x="8700135" y="37135435"/>
          <a:ext cx="842645" cy="623570"/>
        </a:xfrm>
        <a:prstGeom prst="rect">
          <a:avLst/>
        </a:prstGeom>
      </xdr:spPr>
    </xdr:pic>
    <xdr:clientData/>
  </xdr:twoCellAnchor>
  <xdr:twoCellAnchor editAs="oneCell">
    <xdr:from>
      <xdr:col>6</xdr:col>
      <xdr:colOff>419102</xdr:colOff>
      <xdr:row>135</xdr:row>
      <xdr:rowOff>152402</xdr:rowOff>
    </xdr:from>
    <xdr:to>
      <xdr:col>6</xdr:col>
      <xdr:colOff>1476376</xdr:colOff>
      <xdr:row>135</xdr:row>
      <xdr:rowOff>1209676</xdr:rowOff>
    </xdr:to>
    <xdr:pic>
      <xdr:nvPicPr>
        <xdr:cNvPr id="177" name="Picture 176"/>
        <xdr:cNvPicPr>
          <a:picLocks noChangeAspect="1"/>
        </xdr:cNvPicPr>
      </xdr:nvPicPr>
      <xdr:blipFill>
        <a:blip r:embed="rId130"/>
        <a:srcRect l="19639" t="15091" r="2715" b="7262"/>
        <a:stretch>
          <a:fillRect/>
        </a:stretch>
      </xdr:blipFill>
      <xdr:spPr>
        <a:xfrm>
          <a:off x="8467725" y="40021510"/>
          <a:ext cx="1057275" cy="1057275"/>
        </a:xfrm>
        <a:prstGeom prst="rect">
          <a:avLst/>
        </a:prstGeom>
      </xdr:spPr>
    </xdr:pic>
    <xdr:clientData/>
  </xdr:twoCellAnchor>
  <xdr:twoCellAnchor editAs="oneCell">
    <xdr:from>
      <xdr:col>6</xdr:col>
      <xdr:colOff>591569</xdr:colOff>
      <xdr:row>134</xdr:row>
      <xdr:rowOff>148977</xdr:rowOff>
    </xdr:from>
    <xdr:to>
      <xdr:col>6</xdr:col>
      <xdr:colOff>1427226</xdr:colOff>
      <xdr:row>134</xdr:row>
      <xdr:rowOff>876300</xdr:rowOff>
    </xdr:to>
    <xdr:pic>
      <xdr:nvPicPr>
        <xdr:cNvPr id="178" name="Picture 177"/>
        <xdr:cNvPicPr>
          <a:picLocks noChangeAspect="1"/>
        </xdr:cNvPicPr>
      </xdr:nvPicPr>
      <xdr:blipFill>
        <a:blip r:embed="rId131"/>
        <a:srcRect l="3575" t="-1" b="5521"/>
        <a:stretch>
          <a:fillRect/>
        </a:stretch>
      </xdr:blipFill>
      <xdr:spPr>
        <a:xfrm>
          <a:off x="8639810" y="39008050"/>
          <a:ext cx="835660" cy="727710"/>
        </a:xfrm>
        <a:prstGeom prst="rect">
          <a:avLst/>
        </a:prstGeom>
      </xdr:spPr>
    </xdr:pic>
    <xdr:clientData/>
  </xdr:twoCellAnchor>
  <xdr:twoCellAnchor editAs="oneCell">
    <xdr:from>
      <xdr:col>6</xdr:col>
      <xdr:colOff>627936</xdr:colOff>
      <xdr:row>133</xdr:row>
      <xdr:rowOff>85726</xdr:rowOff>
    </xdr:from>
    <xdr:to>
      <xdr:col>6</xdr:col>
      <xdr:colOff>1485186</xdr:colOff>
      <xdr:row>133</xdr:row>
      <xdr:rowOff>942976</xdr:rowOff>
    </xdr:to>
    <xdr:pic>
      <xdr:nvPicPr>
        <xdr:cNvPr id="179" name="Picture 178"/>
        <xdr:cNvPicPr>
          <a:picLocks noChangeAspect="1"/>
        </xdr:cNvPicPr>
      </xdr:nvPicPr>
      <xdr:blipFill>
        <a:blip r:embed="rId132"/>
        <a:stretch>
          <a:fillRect/>
        </a:stretch>
      </xdr:blipFill>
      <xdr:spPr>
        <a:xfrm>
          <a:off x="8676005" y="37897435"/>
          <a:ext cx="857250" cy="857250"/>
        </a:xfrm>
        <a:prstGeom prst="rect">
          <a:avLst/>
        </a:prstGeom>
      </xdr:spPr>
    </xdr:pic>
    <xdr:clientData/>
  </xdr:twoCellAnchor>
  <xdr:twoCellAnchor editAs="oneCell">
    <xdr:from>
      <xdr:col>6</xdr:col>
      <xdr:colOff>561975</xdr:colOff>
      <xdr:row>136</xdr:row>
      <xdr:rowOff>57150</xdr:rowOff>
    </xdr:from>
    <xdr:to>
      <xdr:col>6</xdr:col>
      <xdr:colOff>1450405</xdr:colOff>
      <xdr:row>136</xdr:row>
      <xdr:rowOff>723473</xdr:rowOff>
    </xdr:to>
    <xdr:pic>
      <xdr:nvPicPr>
        <xdr:cNvPr id="180" name="Picture 179"/>
        <xdr:cNvPicPr>
          <a:picLocks noChangeAspect="1"/>
        </xdr:cNvPicPr>
      </xdr:nvPicPr>
      <xdr:blipFill>
        <a:blip r:embed="rId133"/>
        <a:stretch>
          <a:fillRect/>
        </a:stretch>
      </xdr:blipFill>
      <xdr:spPr>
        <a:xfrm>
          <a:off x="8610600" y="41183560"/>
          <a:ext cx="888365" cy="666115"/>
        </a:xfrm>
        <a:prstGeom prst="rect">
          <a:avLst/>
        </a:prstGeom>
      </xdr:spPr>
    </xdr:pic>
    <xdr:clientData/>
  </xdr:twoCellAnchor>
  <xdr:twoCellAnchor editAs="oneCell">
    <xdr:from>
      <xdr:col>6</xdr:col>
      <xdr:colOff>523875</xdr:colOff>
      <xdr:row>137</xdr:row>
      <xdr:rowOff>85725</xdr:rowOff>
    </xdr:from>
    <xdr:to>
      <xdr:col>6</xdr:col>
      <xdr:colOff>1133475</xdr:colOff>
      <xdr:row>137</xdr:row>
      <xdr:rowOff>636504</xdr:rowOff>
    </xdr:to>
    <xdr:pic>
      <xdr:nvPicPr>
        <xdr:cNvPr id="152" name="Picture 4"/>
        <xdr:cNvPicPr>
          <a:picLocks noChangeAspect="1" noChangeArrowheads="1"/>
        </xdr:cNvPicPr>
      </xdr:nvPicPr>
      <xdr:blipFill>
        <a:blip r:embed="rId134"/>
        <a:srcRect/>
        <a:stretch>
          <a:fillRect/>
        </a:stretch>
      </xdr:blipFill>
      <xdr:spPr>
        <a:xfrm>
          <a:off x="8572500" y="41955085"/>
          <a:ext cx="609600" cy="550545"/>
        </a:xfrm>
        <a:prstGeom prst="rect">
          <a:avLst/>
        </a:prstGeom>
        <a:noFill/>
      </xdr:spPr>
    </xdr:pic>
    <xdr:clientData/>
  </xdr:twoCellAnchor>
  <xdr:twoCellAnchor editAs="oneCell">
    <xdr:from>
      <xdr:col>6</xdr:col>
      <xdr:colOff>504826</xdr:colOff>
      <xdr:row>138</xdr:row>
      <xdr:rowOff>150729</xdr:rowOff>
    </xdr:from>
    <xdr:to>
      <xdr:col>6</xdr:col>
      <xdr:colOff>1171576</xdr:colOff>
      <xdr:row>138</xdr:row>
      <xdr:rowOff>684129</xdr:rowOff>
    </xdr:to>
    <xdr:pic>
      <xdr:nvPicPr>
        <xdr:cNvPr id="153" name="Picture 7"/>
        <xdr:cNvPicPr>
          <a:picLocks noChangeAspect="1" noChangeArrowheads="1"/>
        </xdr:cNvPicPr>
      </xdr:nvPicPr>
      <xdr:blipFill>
        <a:blip r:embed="rId135"/>
        <a:srcRect/>
        <a:stretch>
          <a:fillRect/>
        </a:stretch>
      </xdr:blipFill>
      <xdr:spPr>
        <a:xfrm>
          <a:off x="8553450" y="42762805"/>
          <a:ext cx="666750" cy="533400"/>
        </a:xfrm>
        <a:prstGeom prst="rect">
          <a:avLst/>
        </a:prstGeom>
        <a:noFill/>
      </xdr:spPr>
    </xdr:pic>
    <xdr:clientData/>
  </xdr:twoCellAnchor>
  <xdr:twoCellAnchor editAs="oneCell">
    <xdr:from>
      <xdr:col>6</xdr:col>
      <xdr:colOff>733425</xdr:colOff>
      <xdr:row>200</xdr:row>
      <xdr:rowOff>123825</xdr:rowOff>
    </xdr:from>
    <xdr:to>
      <xdr:col>6</xdr:col>
      <xdr:colOff>1361367</xdr:colOff>
      <xdr:row>200</xdr:row>
      <xdr:rowOff>1026111</xdr:rowOff>
    </xdr:to>
    <xdr:pic>
      <xdr:nvPicPr>
        <xdr:cNvPr id="16" name="Picture 15"/>
        <xdr:cNvPicPr>
          <a:picLocks noChangeAspect="1"/>
        </xdr:cNvPicPr>
      </xdr:nvPicPr>
      <xdr:blipFill>
        <a:blip r:embed="rId136"/>
        <a:stretch>
          <a:fillRect/>
        </a:stretch>
      </xdr:blipFill>
      <xdr:spPr>
        <a:xfrm>
          <a:off x="8782050" y="65426590"/>
          <a:ext cx="627380" cy="901700"/>
        </a:xfrm>
        <a:prstGeom prst="rect">
          <a:avLst/>
        </a:prstGeom>
      </xdr:spPr>
    </xdr:pic>
    <xdr:clientData/>
  </xdr:twoCellAnchor>
  <xdr:twoCellAnchor editAs="oneCell">
    <xdr:from>
      <xdr:col>6</xdr:col>
      <xdr:colOff>457200</xdr:colOff>
      <xdr:row>217</xdr:row>
      <xdr:rowOff>62543</xdr:rowOff>
    </xdr:from>
    <xdr:to>
      <xdr:col>6</xdr:col>
      <xdr:colOff>1704975</xdr:colOff>
      <xdr:row>217</xdr:row>
      <xdr:rowOff>742950</xdr:rowOff>
    </xdr:to>
    <xdr:pic>
      <xdr:nvPicPr>
        <xdr:cNvPr id="156" name="Picture 155"/>
        <xdr:cNvPicPr>
          <a:picLocks noChangeAspect="1"/>
        </xdr:cNvPicPr>
      </xdr:nvPicPr>
      <xdr:blipFill>
        <a:blip r:embed="rId137"/>
        <a:srcRect t="11879" b="6805"/>
        <a:stretch>
          <a:fillRect/>
        </a:stretch>
      </xdr:blipFill>
      <xdr:spPr>
        <a:xfrm>
          <a:off x="8505825" y="76585445"/>
          <a:ext cx="1247775" cy="680720"/>
        </a:xfrm>
        <a:prstGeom prst="rect">
          <a:avLst/>
        </a:prstGeom>
      </xdr:spPr>
    </xdr:pic>
    <xdr:clientData/>
  </xdr:twoCellAnchor>
  <xdr:twoCellAnchor editAs="oneCell">
    <xdr:from>
      <xdr:col>6</xdr:col>
      <xdr:colOff>504825</xdr:colOff>
      <xdr:row>216</xdr:row>
      <xdr:rowOff>57150</xdr:rowOff>
    </xdr:from>
    <xdr:to>
      <xdr:col>6</xdr:col>
      <xdr:colOff>1553428</xdr:colOff>
      <xdr:row>216</xdr:row>
      <xdr:rowOff>563162</xdr:rowOff>
    </xdr:to>
    <xdr:pic>
      <xdr:nvPicPr>
        <xdr:cNvPr id="157" name="Picture 156"/>
        <xdr:cNvPicPr>
          <a:picLocks noChangeAspect="1"/>
        </xdr:cNvPicPr>
      </xdr:nvPicPr>
      <xdr:blipFill>
        <a:blip r:embed="rId138"/>
        <a:stretch>
          <a:fillRect/>
        </a:stretch>
      </xdr:blipFill>
      <xdr:spPr>
        <a:xfrm>
          <a:off x="8553450" y="75818365"/>
          <a:ext cx="1048385" cy="505460"/>
        </a:xfrm>
        <a:prstGeom prst="rect">
          <a:avLst/>
        </a:prstGeom>
      </xdr:spPr>
    </xdr:pic>
    <xdr:clientData/>
  </xdr:twoCellAnchor>
  <xdr:twoCellAnchor editAs="oneCell">
    <xdr:from>
      <xdr:col>6</xdr:col>
      <xdr:colOff>390525</xdr:colOff>
      <xdr:row>201</xdr:row>
      <xdr:rowOff>38100</xdr:rowOff>
    </xdr:from>
    <xdr:to>
      <xdr:col>6</xdr:col>
      <xdr:colOff>1670796</xdr:colOff>
      <xdr:row>201</xdr:row>
      <xdr:rowOff>538015</xdr:rowOff>
    </xdr:to>
    <xdr:pic>
      <xdr:nvPicPr>
        <xdr:cNvPr id="17" name="Picture 16"/>
        <xdr:cNvPicPr>
          <a:picLocks noChangeAspect="1"/>
        </xdr:cNvPicPr>
      </xdr:nvPicPr>
      <xdr:blipFill>
        <a:blip r:embed="rId139"/>
        <a:stretch>
          <a:fillRect/>
        </a:stretch>
      </xdr:blipFill>
      <xdr:spPr>
        <a:xfrm>
          <a:off x="8439150" y="66464815"/>
          <a:ext cx="1280160" cy="499745"/>
        </a:xfrm>
        <a:prstGeom prst="rect">
          <a:avLst/>
        </a:prstGeom>
      </xdr:spPr>
    </xdr:pic>
    <xdr:clientData/>
  </xdr:twoCellAnchor>
  <xdr:twoCellAnchor editAs="oneCell">
    <xdr:from>
      <xdr:col>6</xdr:col>
      <xdr:colOff>552450</xdr:colOff>
      <xdr:row>220</xdr:row>
      <xdr:rowOff>9525</xdr:rowOff>
    </xdr:from>
    <xdr:to>
      <xdr:col>6</xdr:col>
      <xdr:colOff>1495425</xdr:colOff>
      <xdr:row>220</xdr:row>
      <xdr:rowOff>1098899</xdr:rowOff>
    </xdr:to>
    <xdr:pic>
      <xdr:nvPicPr>
        <xdr:cNvPr id="171" name="Picture 170"/>
        <xdr:cNvPicPr>
          <a:picLocks noChangeAspect="1"/>
        </xdr:cNvPicPr>
      </xdr:nvPicPr>
      <xdr:blipFill>
        <a:blip r:embed="rId140"/>
        <a:stretch>
          <a:fillRect/>
        </a:stretch>
      </xdr:blipFill>
      <xdr:spPr>
        <a:xfrm>
          <a:off x="8601075" y="78875890"/>
          <a:ext cx="942975" cy="1089025"/>
        </a:xfrm>
        <a:prstGeom prst="rect">
          <a:avLst/>
        </a:prstGeom>
      </xdr:spPr>
    </xdr:pic>
    <xdr:clientData/>
  </xdr:twoCellAnchor>
  <xdr:twoCellAnchor editAs="oneCell">
    <xdr:from>
      <xdr:col>6</xdr:col>
      <xdr:colOff>542925</xdr:colOff>
      <xdr:row>210</xdr:row>
      <xdr:rowOff>38100</xdr:rowOff>
    </xdr:from>
    <xdr:to>
      <xdr:col>6</xdr:col>
      <xdr:colOff>1619115</xdr:colOff>
      <xdr:row>210</xdr:row>
      <xdr:rowOff>499110</xdr:rowOff>
    </xdr:to>
    <xdr:pic>
      <xdr:nvPicPr>
        <xdr:cNvPr id="29" name="Picture 28"/>
        <xdr:cNvPicPr>
          <a:picLocks noChangeAspect="1"/>
        </xdr:cNvPicPr>
      </xdr:nvPicPr>
      <xdr:blipFill>
        <a:blip r:embed="rId36"/>
        <a:stretch>
          <a:fillRect/>
        </a:stretch>
      </xdr:blipFill>
      <xdr:spPr>
        <a:xfrm>
          <a:off x="8591550" y="71779765"/>
          <a:ext cx="1075690" cy="461010"/>
        </a:xfrm>
        <a:prstGeom prst="rect">
          <a:avLst/>
        </a:prstGeom>
      </xdr:spPr>
    </xdr:pic>
    <xdr:clientData/>
  </xdr:twoCellAnchor>
  <xdr:oneCellAnchor>
    <xdr:from>
      <xdr:col>6</xdr:col>
      <xdr:colOff>638175</xdr:colOff>
      <xdr:row>88</xdr:row>
      <xdr:rowOff>36195</xdr:rowOff>
    </xdr:from>
    <xdr:ext cx="762000" cy="381000"/>
    <xdr:pic>
      <xdr:nvPicPr>
        <xdr:cNvPr id="10" name="image13.png"/>
        <xdr:cNvPicPr preferRelativeResize="0"/>
      </xdr:nvPicPr>
      <xdr:blipFill>
        <a:blip r:embed="rId141" cstate="print"/>
        <a:stretch>
          <a:fillRect/>
        </a:stretch>
      </xdr:blipFill>
      <xdr:spPr>
        <a:xfrm>
          <a:off x="8686800" y="23236555"/>
          <a:ext cx="762000" cy="381000"/>
        </a:xfrm>
        <a:prstGeom prst="rect">
          <a:avLst/>
        </a:prstGeom>
        <a:noFill/>
      </xdr:spPr>
    </xdr:pic>
    <xdr:clientData fLocksWithSheet="0"/>
  </xdr:oneCellAnchor>
  <xdr:twoCellAnchor editAs="oneCell">
    <xdr:from>
      <xdr:col>6</xdr:col>
      <xdr:colOff>457200</xdr:colOff>
      <xdr:row>199</xdr:row>
      <xdr:rowOff>9525</xdr:rowOff>
    </xdr:from>
    <xdr:to>
      <xdr:col>6</xdr:col>
      <xdr:colOff>1734820</xdr:colOff>
      <xdr:row>199</xdr:row>
      <xdr:rowOff>506095</xdr:rowOff>
    </xdr:to>
    <xdr:pic>
      <xdr:nvPicPr>
        <xdr:cNvPr id="18" name="Picture 17"/>
        <xdr:cNvPicPr>
          <a:picLocks noChangeAspect="1"/>
        </xdr:cNvPicPr>
      </xdr:nvPicPr>
      <xdr:blipFill>
        <a:blip r:embed="rId108"/>
        <a:stretch>
          <a:fillRect/>
        </a:stretch>
      </xdr:blipFill>
      <xdr:spPr>
        <a:xfrm>
          <a:off x="8505825" y="64721740"/>
          <a:ext cx="1277620" cy="496570"/>
        </a:xfrm>
        <a:prstGeom prst="rect">
          <a:avLst/>
        </a:prstGeom>
      </xdr:spPr>
    </xdr:pic>
    <xdr:clientData/>
  </xdr:twoCellAnchor>
  <xdr:twoCellAnchor editAs="oneCell">
    <xdr:from>
      <xdr:col>6</xdr:col>
      <xdr:colOff>209550</xdr:colOff>
      <xdr:row>207</xdr:row>
      <xdr:rowOff>9525</xdr:rowOff>
    </xdr:from>
    <xdr:to>
      <xdr:col>6</xdr:col>
      <xdr:colOff>2235835</xdr:colOff>
      <xdr:row>207</xdr:row>
      <xdr:rowOff>480060</xdr:rowOff>
    </xdr:to>
    <xdr:pic>
      <xdr:nvPicPr>
        <xdr:cNvPr id="55" name="图片 9" descr="5.jpg"/>
        <xdr:cNvPicPr>
          <a:picLocks noChangeAspect="1" noChangeArrowheads="1"/>
        </xdr:cNvPicPr>
      </xdr:nvPicPr>
      <xdr:blipFill>
        <a:blip r:embed="rId103" cstate="print"/>
        <a:srcRect/>
        <a:stretch>
          <a:fillRect/>
        </a:stretch>
      </xdr:blipFill>
      <xdr:spPr>
        <a:xfrm>
          <a:off x="8258175" y="69979540"/>
          <a:ext cx="2026285" cy="470535"/>
        </a:xfrm>
        <a:prstGeom prst="rect">
          <a:avLst/>
        </a:prstGeom>
        <a:noFill/>
        <a:ln w="9525">
          <a:noFill/>
          <a:miter lim="800000"/>
          <a:headEnd/>
          <a:tailEnd/>
        </a:ln>
      </xdr:spPr>
    </xdr:pic>
    <xdr:clientData/>
  </xdr:twoCellAnchor>
  <xdr:twoCellAnchor editAs="oneCell">
    <xdr:from>
      <xdr:col>6</xdr:col>
      <xdr:colOff>609600</xdr:colOff>
      <xdr:row>195</xdr:row>
      <xdr:rowOff>66675</xdr:rowOff>
    </xdr:from>
    <xdr:to>
      <xdr:col>6</xdr:col>
      <xdr:colOff>1450340</xdr:colOff>
      <xdr:row>195</xdr:row>
      <xdr:rowOff>533400</xdr:rowOff>
    </xdr:to>
    <xdr:pic>
      <xdr:nvPicPr>
        <xdr:cNvPr id="68" name="Picture 67"/>
        <xdr:cNvPicPr>
          <a:picLocks noChangeAspect="1" noChangeArrowheads="1"/>
        </xdr:cNvPicPr>
      </xdr:nvPicPr>
      <xdr:blipFill>
        <a:blip r:embed="rId142" cstate="print">
          <a:extLst>
            <a:ext uri="{28A0092B-C50C-407E-A947-70E740481C1C}">
              <a14:useLocalDpi xmlns:a14="http://schemas.microsoft.com/office/drawing/2010/main" val="0"/>
            </a:ext>
          </a:extLst>
        </a:blip>
        <a:srcRect/>
        <a:stretch>
          <a:fillRect/>
        </a:stretch>
      </xdr:blipFill>
      <xdr:spPr>
        <a:xfrm>
          <a:off x="8658225" y="62416690"/>
          <a:ext cx="840740"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165099</xdr:colOff>
      <xdr:row>35</xdr:row>
      <xdr:rowOff>158473</xdr:rowOff>
    </xdr:from>
    <xdr:to>
      <xdr:col>7</xdr:col>
      <xdr:colOff>879474</xdr:colOff>
      <xdr:row>38</xdr:row>
      <xdr:rowOff>109562</xdr:rowOff>
    </xdr:to>
    <xdr:pic>
      <xdr:nvPicPr>
        <xdr:cNvPr id="2" name="Picture 1"/>
        <xdr:cNvPicPr>
          <a:picLocks noChangeAspect="1" noChangeArrowheads="1"/>
        </xdr:cNvPicPr>
      </xdr:nvPicPr>
      <xdr:blipFill>
        <a:blip r:embed="rId1" cstate="print">
          <a:lum bright="-12000"/>
        </a:blip>
        <a:srcRect/>
        <a:stretch>
          <a:fillRect/>
        </a:stretch>
      </xdr:blipFill>
      <xdr:spPr>
        <a:xfrm>
          <a:off x="7127240" y="6416040"/>
          <a:ext cx="714375" cy="551180"/>
        </a:xfrm>
        <a:prstGeom prst="rect">
          <a:avLst/>
        </a:prstGeom>
        <a:noFill/>
        <a:ln w="1">
          <a:noFill/>
          <a:miter lim="800000"/>
          <a:headEnd/>
          <a:tailEnd/>
        </a:ln>
      </xdr:spPr>
    </xdr:pic>
    <xdr:clientData/>
  </xdr:twoCellAnchor>
  <xdr:twoCellAnchor editAs="oneCell">
    <xdr:from>
      <xdr:col>7</xdr:col>
      <xdr:colOff>279032</xdr:colOff>
      <xdr:row>68</xdr:row>
      <xdr:rowOff>131197</xdr:rowOff>
    </xdr:from>
    <xdr:to>
      <xdr:col>7</xdr:col>
      <xdr:colOff>840850</xdr:colOff>
      <xdr:row>71</xdr:row>
      <xdr:rowOff>189226</xdr:rowOff>
    </xdr:to>
    <xdr:pic>
      <xdr:nvPicPr>
        <xdr:cNvPr id="3" name="Picture 2"/>
        <xdr:cNvPicPr>
          <a:picLocks noChangeAspect="1" noChangeArrowheads="1"/>
        </xdr:cNvPicPr>
      </xdr:nvPicPr>
      <xdr:blipFill>
        <a:blip r:embed="rId2" cstate="print">
          <a:lum bright="-12000"/>
        </a:blip>
        <a:srcRect/>
        <a:stretch>
          <a:fillRect/>
        </a:stretch>
      </xdr:blipFill>
      <xdr:spPr>
        <a:xfrm>
          <a:off x="7241540" y="12941935"/>
          <a:ext cx="561975" cy="629285"/>
        </a:xfrm>
        <a:prstGeom prst="rect">
          <a:avLst/>
        </a:prstGeom>
        <a:noFill/>
        <a:ln w="1">
          <a:noFill/>
          <a:miter lim="800000"/>
          <a:headEnd/>
          <a:tailEnd/>
        </a:ln>
      </xdr:spPr>
    </xdr:pic>
    <xdr:clientData/>
  </xdr:twoCellAnchor>
  <xdr:twoCellAnchor editAs="oneCell">
    <xdr:from>
      <xdr:col>7</xdr:col>
      <xdr:colOff>321568</xdr:colOff>
      <xdr:row>80</xdr:row>
      <xdr:rowOff>3312</xdr:rowOff>
    </xdr:from>
    <xdr:to>
      <xdr:col>7</xdr:col>
      <xdr:colOff>805648</xdr:colOff>
      <xdr:row>84</xdr:row>
      <xdr:rowOff>67891</xdr:rowOff>
    </xdr:to>
    <xdr:pic>
      <xdr:nvPicPr>
        <xdr:cNvPr id="4" name="Picture 3"/>
        <xdr:cNvPicPr>
          <a:picLocks noChangeAspect="1" noChangeArrowheads="1"/>
        </xdr:cNvPicPr>
      </xdr:nvPicPr>
      <xdr:blipFill>
        <a:blip r:embed="rId3" cstate="print">
          <a:lum bright="-12000"/>
        </a:blip>
        <a:srcRect/>
        <a:stretch>
          <a:fillRect/>
        </a:stretch>
      </xdr:blipFill>
      <xdr:spPr>
        <a:xfrm>
          <a:off x="7284085" y="15100300"/>
          <a:ext cx="483870" cy="826135"/>
        </a:xfrm>
        <a:prstGeom prst="rect">
          <a:avLst/>
        </a:prstGeom>
        <a:noFill/>
        <a:ln w="1">
          <a:noFill/>
          <a:miter lim="800000"/>
          <a:headEnd/>
          <a:tailEnd/>
        </a:ln>
      </xdr:spPr>
    </xdr:pic>
    <xdr:clientData/>
  </xdr:twoCellAnchor>
  <xdr:twoCellAnchor editAs="oneCell">
    <xdr:from>
      <xdr:col>7</xdr:col>
      <xdr:colOff>343148</xdr:colOff>
      <xdr:row>92</xdr:row>
      <xdr:rowOff>158033</xdr:rowOff>
    </xdr:from>
    <xdr:to>
      <xdr:col>7</xdr:col>
      <xdr:colOff>751481</xdr:colOff>
      <xdr:row>97</xdr:row>
      <xdr:rowOff>58259</xdr:rowOff>
    </xdr:to>
    <xdr:pic>
      <xdr:nvPicPr>
        <xdr:cNvPr id="5" name="Picture 4"/>
        <xdr:cNvPicPr>
          <a:picLocks noChangeAspect="1" noChangeArrowheads="1"/>
        </xdr:cNvPicPr>
      </xdr:nvPicPr>
      <xdr:blipFill>
        <a:blip r:embed="rId4" cstate="print">
          <a:lum bright="-12000"/>
        </a:blip>
        <a:srcRect/>
        <a:stretch>
          <a:fillRect/>
        </a:stretch>
      </xdr:blipFill>
      <xdr:spPr>
        <a:xfrm>
          <a:off x="7305675" y="17540605"/>
          <a:ext cx="408305" cy="852805"/>
        </a:xfrm>
        <a:prstGeom prst="rect">
          <a:avLst/>
        </a:prstGeom>
        <a:noFill/>
        <a:ln w="1">
          <a:noFill/>
          <a:miter lim="800000"/>
          <a:headEnd/>
          <a:tailEnd/>
        </a:ln>
      </xdr:spPr>
    </xdr:pic>
    <xdr:clientData/>
  </xdr:twoCellAnchor>
  <xdr:twoCellAnchor editAs="oneCell">
    <xdr:from>
      <xdr:col>7</xdr:col>
      <xdr:colOff>180395</xdr:colOff>
      <xdr:row>121</xdr:row>
      <xdr:rowOff>54665</xdr:rowOff>
    </xdr:from>
    <xdr:to>
      <xdr:col>7</xdr:col>
      <xdr:colOff>887730</xdr:colOff>
      <xdr:row>124</xdr:row>
      <xdr:rowOff>86443</xdr:rowOff>
    </xdr:to>
    <xdr:pic>
      <xdr:nvPicPr>
        <xdr:cNvPr id="6" name="Picture 5"/>
        <xdr:cNvPicPr>
          <a:picLocks noChangeAspect="1" noChangeArrowheads="1"/>
        </xdr:cNvPicPr>
      </xdr:nvPicPr>
      <xdr:blipFill>
        <a:blip r:embed="rId5" cstate="print">
          <a:lum bright="-12000"/>
        </a:blip>
        <a:srcRect/>
        <a:stretch>
          <a:fillRect/>
        </a:stretch>
      </xdr:blipFill>
      <xdr:spPr>
        <a:xfrm>
          <a:off x="7143115" y="22962235"/>
          <a:ext cx="707390" cy="603250"/>
        </a:xfrm>
        <a:prstGeom prst="rect">
          <a:avLst/>
        </a:prstGeom>
        <a:noFill/>
        <a:ln w="1">
          <a:noFill/>
          <a:miter lim="800000"/>
          <a:headEnd/>
          <a:tailEnd/>
        </a:ln>
      </xdr:spPr>
    </xdr:pic>
    <xdr:clientData/>
  </xdr:twoCellAnchor>
  <xdr:twoCellAnchor editAs="oneCell">
    <xdr:from>
      <xdr:col>7</xdr:col>
      <xdr:colOff>284872</xdr:colOff>
      <xdr:row>100</xdr:row>
      <xdr:rowOff>255436</xdr:rowOff>
    </xdr:from>
    <xdr:to>
      <xdr:col>7</xdr:col>
      <xdr:colOff>847725</xdr:colOff>
      <xdr:row>105</xdr:row>
      <xdr:rowOff>19005</xdr:rowOff>
    </xdr:to>
    <xdr:pic>
      <xdr:nvPicPr>
        <xdr:cNvPr id="7" name="Picture 6"/>
        <xdr:cNvPicPr>
          <a:picLocks noChangeAspect="1" noChangeArrowheads="1"/>
        </xdr:cNvPicPr>
      </xdr:nvPicPr>
      <xdr:blipFill>
        <a:blip r:embed="rId6" cstate="print">
          <a:lum bright="-12000"/>
        </a:blip>
        <a:srcRect/>
        <a:stretch>
          <a:fillRect/>
        </a:stretch>
      </xdr:blipFill>
      <xdr:spPr>
        <a:xfrm>
          <a:off x="7247255" y="19097625"/>
          <a:ext cx="563245" cy="780415"/>
        </a:xfrm>
        <a:prstGeom prst="rect">
          <a:avLst/>
        </a:prstGeom>
        <a:noFill/>
        <a:ln w="1">
          <a:noFill/>
          <a:miter lim="800000"/>
          <a:headEnd/>
          <a:tailEnd/>
        </a:ln>
      </xdr:spPr>
    </xdr:pic>
    <xdr:clientData/>
  </xdr:twoCellAnchor>
  <xdr:twoCellAnchor editAs="oneCell">
    <xdr:from>
      <xdr:col>7</xdr:col>
      <xdr:colOff>309520</xdr:colOff>
      <xdr:row>109</xdr:row>
      <xdr:rowOff>68911</xdr:rowOff>
    </xdr:from>
    <xdr:to>
      <xdr:col>7</xdr:col>
      <xdr:colOff>771081</xdr:colOff>
      <xdr:row>112</xdr:row>
      <xdr:rowOff>79316</xdr:rowOff>
    </xdr:to>
    <xdr:pic>
      <xdr:nvPicPr>
        <xdr:cNvPr id="8" name="Picture 7"/>
        <xdr:cNvPicPr>
          <a:picLocks noChangeAspect="1" noChangeArrowheads="1"/>
        </xdr:cNvPicPr>
      </xdr:nvPicPr>
      <xdr:blipFill>
        <a:blip r:embed="rId7" cstate="print">
          <a:lum bright="-12000"/>
        </a:blip>
        <a:srcRect/>
        <a:stretch>
          <a:fillRect/>
        </a:stretch>
      </xdr:blipFill>
      <xdr:spPr>
        <a:xfrm>
          <a:off x="7272020" y="20690205"/>
          <a:ext cx="461645" cy="581660"/>
        </a:xfrm>
        <a:prstGeom prst="rect">
          <a:avLst/>
        </a:prstGeom>
        <a:noFill/>
        <a:ln w="1">
          <a:noFill/>
          <a:miter lim="800000"/>
          <a:headEnd/>
          <a:tailEnd/>
        </a:ln>
      </xdr:spPr>
    </xdr:pic>
    <xdr:clientData/>
  </xdr:twoCellAnchor>
  <xdr:twoCellAnchor editAs="oneCell">
    <xdr:from>
      <xdr:col>7</xdr:col>
      <xdr:colOff>259080</xdr:colOff>
      <xdr:row>160</xdr:row>
      <xdr:rowOff>235558</xdr:rowOff>
    </xdr:from>
    <xdr:to>
      <xdr:col>7</xdr:col>
      <xdr:colOff>819563</xdr:colOff>
      <xdr:row>166</xdr:row>
      <xdr:rowOff>51435</xdr:rowOff>
    </xdr:to>
    <xdr:pic>
      <xdr:nvPicPr>
        <xdr:cNvPr id="9" name="Picture 8"/>
        <xdr:cNvPicPr>
          <a:picLocks noChangeAspect="1" noChangeArrowheads="1"/>
        </xdr:cNvPicPr>
      </xdr:nvPicPr>
      <xdr:blipFill>
        <a:blip r:embed="rId8" cstate="print">
          <a:lum bright="-12000"/>
        </a:blip>
        <a:srcRect/>
        <a:stretch>
          <a:fillRect/>
        </a:stretch>
      </xdr:blipFill>
      <xdr:spPr>
        <a:xfrm>
          <a:off x="7221855" y="30527625"/>
          <a:ext cx="560070" cy="1003935"/>
        </a:xfrm>
        <a:prstGeom prst="rect">
          <a:avLst/>
        </a:prstGeom>
        <a:noFill/>
        <a:ln w="1">
          <a:noFill/>
          <a:miter lim="800000"/>
          <a:headEnd/>
          <a:tailEnd/>
        </a:ln>
      </xdr:spPr>
    </xdr:pic>
    <xdr:clientData/>
  </xdr:twoCellAnchor>
  <xdr:twoCellAnchor editAs="oneCell">
    <xdr:from>
      <xdr:col>7</xdr:col>
      <xdr:colOff>450244</xdr:colOff>
      <xdr:row>171</xdr:row>
      <xdr:rowOff>265459</xdr:rowOff>
    </xdr:from>
    <xdr:to>
      <xdr:col>7</xdr:col>
      <xdr:colOff>671388</xdr:colOff>
      <xdr:row>175</xdr:row>
      <xdr:rowOff>150960</xdr:rowOff>
    </xdr:to>
    <xdr:pic>
      <xdr:nvPicPr>
        <xdr:cNvPr id="10" name="Picture 9"/>
        <xdr:cNvPicPr>
          <a:picLocks noChangeAspect="1" noChangeArrowheads="1"/>
        </xdr:cNvPicPr>
      </xdr:nvPicPr>
      <xdr:blipFill>
        <a:blip r:embed="rId9" cstate="print">
          <a:lum bright="-12000"/>
        </a:blip>
        <a:srcRect/>
        <a:stretch>
          <a:fillRect/>
        </a:stretch>
      </xdr:blipFill>
      <xdr:spPr>
        <a:xfrm>
          <a:off x="7412990" y="32623125"/>
          <a:ext cx="220980" cy="721995"/>
        </a:xfrm>
        <a:prstGeom prst="rect">
          <a:avLst/>
        </a:prstGeom>
        <a:noFill/>
        <a:ln w="1">
          <a:noFill/>
          <a:miter lim="800000"/>
          <a:headEnd/>
          <a:tailEnd/>
        </a:ln>
      </xdr:spPr>
    </xdr:pic>
    <xdr:clientData/>
  </xdr:twoCellAnchor>
  <xdr:twoCellAnchor editAs="oneCell">
    <xdr:from>
      <xdr:col>7</xdr:col>
      <xdr:colOff>117611</xdr:colOff>
      <xdr:row>11</xdr:row>
      <xdr:rowOff>86471</xdr:rowOff>
    </xdr:from>
    <xdr:to>
      <xdr:col>7</xdr:col>
      <xdr:colOff>942974</xdr:colOff>
      <xdr:row>14</xdr:row>
      <xdr:rowOff>40145</xdr:rowOff>
    </xdr:to>
    <xdr:pic>
      <xdr:nvPicPr>
        <xdr:cNvPr id="11" name="Picture 10"/>
        <xdr:cNvPicPr>
          <a:picLocks noChangeAspect="1" noChangeArrowheads="1"/>
        </xdr:cNvPicPr>
      </xdr:nvPicPr>
      <xdr:blipFill>
        <a:blip r:embed="rId10" cstate="print">
          <a:lum bright="-6000"/>
        </a:blip>
        <a:srcRect/>
        <a:stretch>
          <a:fillRect/>
        </a:stretch>
      </xdr:blipFill>
      <xdr:spPr>
        <a:xfrm>
          <a:off x="7080250" y="1543685"/>
          <a:ext cx="824865" cy="553720"/>
        </a:xfrm>
        <a:prstGeom prst="rect">
          <a:avLst/>
        </a:prstGeom>
        <a:noFill/>
        <a:ln w="1">
          <a:noFill/>
          <a:miter lim="800000"/>
          <a:headEnd/>
          <a:tailEnd/>
        </a:ln>
      </xdr:spPr>
    </xdr:pic>
    <xdr:clientData/>
  </xdr:twoCellAnchor>
  <xdr:twoCellAnchor editAs="oneCell">
    <xdr:from>
      <xdr:col>7</xdr:col>
      <xdr:colOff>259080</xdr:colOff>
      <xdr:row>179</xdr:row>
      <xdr:rowOff>36774</xdr:rowOff>
    </xdr:from>
    <xdr:to>
      <xdr:col>7</xdr:col>
      <xdr:colOff>849630</xdr:colOff>
      <xdr:row>181</xdr:row>
      <xdr:rowOff>21337</xdr:rowOff>
    </xdr:to>
    <xdr:pic>
      <xdr:nvPicPr>
        <xdr:cNvPr id="12" name="Picture 11" descr="http://www.cn-vestar.com/editubb/UploadFile/2012723000751.jpg"/>
        <xdr:cNvPicPr>
          <a:picLocks noChangeAspect="1" noChangeArrowheads="1"/>
        </xdr:cNvPicPr>
      </xdr:nvPicPr>
      <xdr:blipFill>
        <a:blip r:embed="rId11" cstate="print"/>
        <a:srcRect l="4091" t="9091"/>
        <a:stretch>
          <a:fillRect/>
        </a:stretch>
      </xdr:blipFill>
      <xdr:spPr>
        <a:xfrm>
          <a:off x="7221855" y="33992820"/>
          <a:ext cx="590550" cy="756285"/>
        </a:xfrm>
        <a:prstGeom prst="rect">
          <a:avLst/>
        </a:prstGeom>
        <a:noFill/>
      </xdr:spPr>
    </xdr:pic>
    <xdr:clientData/>
  </xdr:twoCellAnchor>
  <xdr:twoCellAnchor editAs="oneCell">
    <xdr:from>
      <xdr:col>7</xdr:col>
      <xdr:colOff>255933</xdr:colOff>
      <xdr:row>142</xdr:row>
      <xdr:rowOff>234397</xdr:rowOff>
    </xdr:from>
    <xdr:to>
      <xdr:col>7</xdr:col>
      <xdr:colOff>904874</xdr:colOff>
      <xdr:row>146</xdr:row>
      <xdr:rowOff>28051</xdr:rowOff>
    </xdr:to>
    <xdr:pic>
      <xdr:nvPicPr>
        <xdr:cNvPr id="13" name="Picture 12"/>
        <xdr:cNvPicPr>
          <a:picLocks noChangeAspect="1" noChangeArrowheads="1"/>
        </xdr:cNvPicPr>
      </xdr:nvPicPr>
      <xdr:blipFill>
        <a:blip r:embed="rId5" cstate="print">
          <a:lum bright="-12000"/>
        </a:blip>
        <a:srcRect/>
        <a:stretch>
          <a:fillRect/>
        </a:stretch>
      </xdr:blipFill>
      <xdr:spPr>
        <a:xfrm>
          <a:off x="7218680" y="27098625"/>
          <a:ext cx="648335" cy="599440"/>
        </a:xfrm>
        <a:prstGeom prst="rect">
          <a:avLst/>
        </a:prstGeom>
        <a:noFill/>
        <a:ln w="1">
          <a:noFill/>
          <a:miter lim="800000"/>
          <a:headEnd/>
          <a:tailEnd/>
        </a:ln>
      </xdr:spPr>
    </xdr:pic>
    <xdr:clientData/>
  </xdr:twoCellAnchor>
  <xdr:twoCellAnchor editAs="oneCell">
    <xdr:from>
      <xdr:col>7</xdr:col>
      <xdr:colOff>126680</xdr:colOff>
      <xdr:row>196</xdr:row>
      <xdr:rowOff>189318</xdr:rowOff>
    </xdr:from>
    <xdr:to>
      <xdr:col>7</xdr:col>
      <xdr:colOff>939165</xdr:colOff>
      <xdr:row>200</xdr:row>
      <xdr:rowOff>62004</xdr:rowOff>
    </xdr:to>
    <xdr:pic>
      <xdr:nvPicPr>
        <xdr:cNvPr id="14" name="Picture 93"/>
        <xdr:cNvPicPr>
          <a:picLocks noChangeAspect="1" noChangeArrowheads="1"/>
        </xdr:cNvPicPr>
      </xdr:nvPicPr>
      <xdr:blipFill>
        <a:blip r:embed="rId12" cstate="print"/>
        <a:srcRect/>
        <a:stretch>
          <a:fillRect/>
        </a:stretch>
      </xdr:blipFill>
      <xdr:spPr>
        <a:xfrm>
          <a:off x="7089140" y="38413055"/>
          <a:ext cx="812800" cy="634365"/>
        </a:xfrm>
        <a:prstGeom prst="rect">
          <a:avLst/>
        </a:prstGeom>
        <a:noFill/>
        <a:ln w="1">
          <a:noFill/>
          <a:miter lim="800000"/>
          <a:headEnd/>
          <a:tailEnd/>
        </a:ln>
      </xdr:spPr>
    </xdr:pic>
    <xdr:clientData/>
  </xdr:twoCellAnchor>
  <xdr:twoCellAnchor editAs="oneCell">
    <xdr:from>
      <xdr:col>7</xdr:col>
      <xdr:colOff>436245</xdr:colOff>
      <xdr:row>175</xdr:row>
      <xdr:rowOff>200025</xdr:rowOff>
    </xdr:from>
    <xdr:to>
      <xdr:col>7</xdr:col>
      <xdr:colOff>601897</xdr:colOff>
      <xdr:row>179</xdr:row>
      <xdr:rowOff>153266</xdr:rowOff>
    </xdr:to>
    <xdr:pic>
      <xdr:nvPicPr>
        <xdr:cNvPr id="15" name="Picture 14"/>
        <xdr:cNvPicPr>
          <a:picLocks noChangeAspect="1" noChangeArrowheads="1"/>
        </xdr:cNvPicPr>
      </xdr:nvPicPr>
      <xdr:blipFill>
        <a:blip r:embed="rId9" cstate="print">
          <a:lum bright="-12000"/>
        </a:blip>
        <a:srcRect/>
        <a:stretch>
          <a:fillRect/>
        </a:stretch>
      </xdr:blipFill>
      <xdr:spPr>
        <a:xfrm>
          <a:off x="7399020" y="33385125"/>
          <a:ext cx="165100" cy="724535"/>
        </a:xfrm>
        <a:prstGeom prst="rect">
          <a:avLst/>
        </a:prstGeom>
        <a:noFill/>
        <a:ln w="1">
          <a:noFill/>
          <a:miter lim="800000"/>
          <a:headEnd/>
          <a:tailEnd/>
        </a:ln>
      </xdr:spPr>
    </xdr:pic>
    <xdr:clientData/>
  </xdr:twoCellAnchor>
  <xdr:twoCellAnchor editAs="oneCell">
    <xdr:from>
      <xdr:col>7</xdr:col>
      <xdr:colOff>170620</xdr:colOff>
      <xdr:row>209</xdr:row>
      <xdr:rowOff>103699</xdr:rowOff>
    </xdr:from>
    <xdr:to>
      <xdr:col>7</xdr:col>
      <xdr:colOff>952499</xdr:colOff>
      <xdr:row>212</xdr:row>
      <xdr:rowOff>78329</xdr:rowOff>
    </xdr:to>
    <xdr:pic>
      <xdr:nvPicPr>
        <xdr:cNvPr id="16" name="Picture 15"/>
        <xdr:cNvPicPr>
          <a:picLocks noChangeAspect="1" noChangeArrowheads="1"/>
        </xdr:cNvPicPr>
      </xdr:nvPicPr>
      <xdr:blipFill>
        <a:blip r:embed="rId10" cstate="print">
          <a:lum bright="-6000"/>
        </a:blip>
        <a:srcRect/>
        <a:stretch>
          <a:fillRect/>
        </a:stretch>
      </xdr:blipFill>
      <xdr:spPr>
        <a:xfrm>
          <a:off x="7132955" y="40803830"/>
          <a:ext cx="781685" cy="546100"/>
        </a:xfrm>
        <a:prstGeom prst="rect">
          <a:avLst/>
        </a:prstGeom>
        <a:noFill/>
        <a:ln w="1">
          <a:noFill/>
          <a:miter lim="800000"/>
          <a:headEnd/>
          <a:tailEnd/>
        </a:ln>
      </xdr:spPr>
    </xdr:pic>
    <xdr:clientData/>
  </xdr:twoCellAnchor>
  <xdr:twoCellAnchor editAs="oneCell">
    <xdr:from>
      <xdr:col>7</xdr:col>
      <xdr:colOff>314407</xdr:colOff>
      <xdr:row>219</xdr:row>
      <xdr:rowOff>190500</xdr:rowOff>
    </xdr:from>
    <xdr:to>
      <xdr:col>7</xdr:col>
      <xdr:colOff>807708</xdr:colOff>
      <xdr:row>224</xdr:row>
      <xdr:rowOff>18611</xdr:rowOff>
    </xdr:to>
    <xdr:pic>
      <xdr:nvPicPr>
        <xdr:cNvPr id="17" name="Picture 16"/>
        <xdr:cNvPicPr>
          <a:picLocks noChangeAspect="1" noChangeArrowheads="1"/>
        </xdr:cNvPicPr>
      </xdr:nvPicPr>
      <xdr:blipFill>
        <a:blip r:embed="rId2" cstate="print">
          <a:lum bright="-12000"/>
        </a:blip>
        <a:srcRect/>
        <a:stretch>
          <a:fillRect/>
        </a:stretch>
      </xdr:blipFill>
      <xdr:spPr>
        <a:xfrm>
          <a:off x="7277100" y="42795825"/>
          <a:ext cx="492760" cy="780415"/>
        </a:xfrm>
        <a:prstGeom prst="rect">
          <a:avLst/>
        </a:prstGeom>
        <a:noFill/>
        <a:ln w="1">
          <a:noFill/>
          <a:miter lim="800000"/>
          <a:headEnd/>
          <a:tailEnd/>
        </a:ln>
      </xdr:spPr>
    </xdr:pic>
    <xdr:clientData/>
  </xdr:twoCellAnchor>
  <xdr:twoCellAnchor editAs="oneCell">
    <xdr:from>
      <xdr:col>7</xdr:col>
      <xdr:colOff>289229</xdr:colOff>
      <xdr:row>271</xdr:row>
      <xdr:rowOff>108337</xdr:rowOff>
    </xdr:from>
    <xdr:to>
      <xdr:col>7</xdr:col>
      <xdr:colOff>812353</xdr:colOff>
      <xdr:row>274</xdr:row>
      <xdr:rowOff>128267</xdr:rowOff>
    </xdr:to>
    <xdr:pic>
      <xdr:nvPicPr>
        <xdr:cNvPr id="18" name="Picture 17"/>
        <xdr:cNvPicPr>
          <a:picLocks noChangeAspect="1" noChangeArrowheads="1"/>
        </xdr:cNvPicPr>
      </xdr:nvPicPr>
      <xdr:blipFill>
        <a:blip r:embed="rId5" cstate="print">
          <a:lum bright="-12000"/>
        </a:blip>
        <a:srcRect/>
        <a:stretch>
          <a:fillRect/>
        </a:stretch>
      </xdr:blipFill>
      <xdr:spPr>
        <a:xfrm>
          <a:off x="7251700" y="52619275"/>
          <a:ext cx="523240" cy="591185"/>
        </a:xfrm>
        <a:prstGeom prst="rect">
          <a:avLst/>
        </a:prstGeom>
        <a:noFill/>
        <a:ln w="1">
          <a:noFill/>
          <a:miter lim="800000"/>
          <a:headEnd/>
          <a:tailEnd/>
        </a:ln>
      </xdr:spPr>
    </xdr:pic>
    <xdr:clientData/>
  </xdr:twoCellAnchor>
  <xdr:twoCellAnchor editAs="oneCell">
    <xdr:from>
      <xdr:col>7</xdr:col>
      <xdr:colOff>214023</xdr:colOff>
      <xdr:row>230</xdr:row>
      <xdr:rowOff>2923</xdr:rowOff>
    </xdr:from>
    <xdr:to>
      <xdr:col>7</xdr:col>
      <xdr:colOff>862965</xdr:colOff>
      <xdr:row>233</xdr:row>
      <xdr:rowOff>186663</xdr:rowOff>
    </xdr:to>
    <xdr:pic>
      <xdr:nvPicPr>
        <xdr:cNvPr id="19" name="Picture 18"/>
        <xdr:cNvPicPr>
          <a:picLocks noChangeAspect="1" noChangeArrowheads="1"/>
        </xdr:cNvPicPr>
      </xdr:nvPicPr>
      <xdr:blipFill>
        <a:blip r:embed="rId4" cstate="print">
          <a:lum bright="-12000"/>
        </a:blip>
        <a:srcRect/>
        <a:stretch>
          <a:fillRect/>
        </a:stretch>
      </xdr:blipFill>
      <xdr:spPr>
        <a:xfrm>
          <a:off x="7176770" y="44703365"/>
          <a:ext cx="648970" cy="755015"/>
        </a:xfrm>
        <a:prstGeom prst="rect">
          <a:avLst/>
        </a:prstGeom>
        <a:noFill/>
        <a:ln w="1">
          <a:noFill/>
          <a:miter lim="800000"/>
          <a:headEnd/>
          <a:tailEnd/>
        </a:ln>
      </xdr:spPr>
    </xdr:pic>
    <xdr:clientData/>
  </xdr:twoCellAnchor>
  <xdr:twoCellAnchor editAs="oneCell">
    <xdr:from>
      <xdr:col>7</xdr:col>
      <xdr:colOff>164824</xdr:colOff>
      <xdr:row>250</xdr:row>
      <xdr:rowOff>57150</xdr:rowOff>
    </xdr:from>
    <xdr:to>
      <xdr:col>7</xdr:col>
      <xdr:colOff>895350</xdr:colOff>
      <xdr:row>253</xdr:row>
      <xdr:rowOff>44204</xdr:rowOff>
    </xdr:to>
    <xdr:pic>
      <xdr:nvPicPr>
        <xdr:cNvPr id="20" name="Picture 19"/>
        <xdr:cNvPicPr>
          <a:picLocks noChangeAspect="1" noChangeArrowheads="1"/>
        </xdr:cNvPicPr>
      </xdr:nvPicPr>
      <xdr:blipFill>
        <a:blip r:embed="rId1" cstate="print">
          <a:lum bright="-12000"/>
        </a:blip>
        <a:srcRect/>
        <a:stretch>
          <a:fillRect/>
        </a:stretch>
      </xdr:blipFill>
      <xdr:spPr>
        <a:xfrm>
          <a:off x="7127240" y="48567975"/>
          <a:ext cx="730885" cy="558165"/>
        </a:xfrm>
        <a:prstGeom prst="rect">
          <a:avLst/>
        </a:prstGeom>
        <a:noFill/>
        <a:ln w="1">
          <a:noFill/>
          <a:miter lim="800000"/>
          <a:headEnd/>
          <a:tailEnd/>
        </a:ln>
      </xdr:spPr>
    </xdr:pic>
    <xdr:clientData/>
  </xdr:twoCellAnchor>
  <xdr:twoCellAnchor editAs="oneCell">
    <xdr:from>
      <xdr:col>7</xdr:col>
      <xdr:colOff>295275</xdr:colOff>
      <xdr:row>282</xdr:row>
      <xdr:rowOff>76200</xdr:rowOff>
    </xdr:from>
    <xdr:to>
      <xdr:col>7</xdr:col>
      <xdr:colOff>818399</xdr:colOff>
      <xdr:row>285</xdr:row>
      <xdr:rowOff>96130</xdr:rowOff>
    </xdr:to>
    <xdr:pic>
      <xdr:nvPicPr>
        <xdr:cNvPr id="21" name="Picture 20"/>
        <xdr:cNvPicPr>
          <a:picLocks noChangeAspect="1" noChangeArrowheads="1"/>
        </xdr:cNvPicPr>
      </xdr:nvPicPr>
      <xdr:blipFill>
        <a:blip r:embed="rId5" cstate="print">
          <a:lum bright="-12000"/>
        </a:blip>
        <a:srcRect/>
        <a:stretch>
          <a:fillRect/>
        </a:stretch>
      </xdr:blipFill>
      <xdr:spPr>
        <a:xfrm>
          <a:off x="7258050" y="54683025"/>
          <a:ext cx="522605" cy="591185"/>
        </a:xfrm>
        <a:prstGeom prst="rect">
          <a:avLst/>
        </a:prstGeom>
        <a:noFill/>
        <a:ln w="1">
          <a:noFill/>
          <a:miter lim="800000"/>
          <a:headEnd/>
          <a:tailEnd/>
        </a:ln>
      </xdr:spPr>
    </xdr:pic>
    <xdr:clientData/>
  </xdr:twoCellAnchor>
  <xdr:twoCellAnchor editAs="oneCell">
    <xdr:from>
      <xdr:col>7</xdr:col>
      <xdr:colOff>228600</xdr:colOff>
      <xdr:row>184</xdr:row>
      <xdr:rowOff>114300</xdr:rowOff>
    </xdr:from>
    <xdr:to>
      <xdr:col>7</xdr:col>
      <xdr:colOff>887835</xdr:colOff>
      <xdr:row>190</xdr:row>
      <xdr:rowOff>86458</xdr:rowOff>
    </xdr:to>
    <xdr:pic>
      <xdr:nvPicPr>
        <xdr:cNvPr id="22" name="Picture 21" descr="Red Copper Fittings"/>
        <xdr:cNvPicPr>
          <a:picLocks noChangeAspect="1" noChangeArrowheads="1"/>
        </xdr:cNvPicPr>
      </xdr:nvPicPr>
      <xdr:blipFill>
        <a:blip r:embed="rId13">
          <a:extLst>
            <a:ext uri="{28A0092B-C50C-407E-A947-70E740481C1C}">
              <a14:useLocalDpi xmlns:a14="http://schemas.microsoft.com/office/drawing/2010/main" val="0"/>
            </a:ext>
          </a:extLst>
        </a:blip>
        <a:srcRect l="16365" t="4776" r="14422" b="2081"/>
        <a:stretch>
          <a:fillRect/>
        </a:stretch>
      </xdr:blipFill>
      <xdr:spPr>
        <a:xfrm>
          <a:off x="7191375" y="36318825"/>
          <a:ext cx="659130" cy="886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Drive\DARREN\ALL%20PRICE\WELLER2%208.6.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eller16%20PC\Google%20Drive\DARREN\ALL%20PRICE\WELLER2%208.6.1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U "/>
      <sheetName val="CUST LIST"/>
      <sheetName val="ECO "/>
      <sheetName val="Weiguang"/>
      <sheetName val="ZIEHL"/>
      <sheetName val="QC"/>
      <sheetName val="calculate"/>
      <sheetName val="Wefoam"/>
      <sheetName val="wefoam2"/>
      <sheetName val="Rack"/>
      <sheetName val="Sheet4"/>
      <sheetName val="coldroom cal"/>
      <sheetName val="Density panel"/>
      <sheetName val="colourbond"/>
      <sheetName val="Quickool"/>
      <sheetName val="2ND COND&amp;BLOWER"/>
      <sheetName val="Heat plate"/>
      <sheetName val="BITZER"/>
      <sheetName val="REFCOMP"/>
      <sheetName val="WELZER"/>
      <sheetName val="multi"/>
      <sheetName val="RECOND COMP"/>
      <sheetName val="ALL NEW COMP"/>
      <sheetName val="COND"/>
      <sheetName val="Small comp"/>
      <sheetName val="Switch board"/>
      <sheetName val="FLAKE ICE"/>
      <sheetName val="aluminium plate"/>
      <sheetName val="danfoss,sagi"/>
      <sheetName val="VALVE"/>
      <sheetName val="Oil separator"/>
      <sheetName val="HUB"/>
      <sheetName val="Fitting"/>
      <sheetName val="Brass fit"/>
      <sheetName val="Panasonic"/>
      <sheetName val="AIRCOND"/>
      <sheetName val="Sheet1"/>
      <sheetName val="Sheet5"/>
      <sheetName val="Sheet7"/>
      <sheetName val="Sheet3"/>
      <sheetName val="Sheet2"/>
    </sheetNames>
    <sheetDataSet>
      <sheetData sheetId="0">
        <row r="6">
          <cell r="A6" t="str">
            <v>DATE :15.1.26</v>
          </cell>
        </row>
        <row r="7">
          <cell r="A7" t="str">
            <v>USD RATE :</v>
          </cell>
          <cell r="B7">
            <v>4.1</v>
          </cell>
        </row>
        <row r="8">
          <cell r="A8" t="str">
            <v>ITEM CODE</v>
          </cell>
          <cell r="B8" t="str">
            <v>MODEL CONDENSER</v>
          </cell>
          <cell r="C8" t="str">
            <v>BRAND</v>
          </cell>
          <cell r="D8" t="str">
            <v>H/P</v>
          </cell>
          <cell r="E8" t="str">
            <v>DIMENSION LxWxH</v>
          </cell>
          <cell r="F8" t="str">
            <v>FAN SETS</v>
          </cell>
          <cell r="G8" t="str">
            <v>RECEIVER TANK</v>
          </cell>
          <cell r="H8" t="str">
            <v>Compressor to match</v>
          </cell>
          <cell r="I8" t="str">
            <v>roll</v>
          </cell>
        </row>
        <row r="8">
          <cell r="Q8" t="str">
            <v>(RM) condenser only</v>
          </cell>
        </row>
        <row r="8">
          <cell r="U8" t="str">
            <v>(RM) c/w set axial fan sets</v>
          </cell>
        </row>
        <row r="8">
          <cell r="Y8" t="str">
            <v>(RM) HEAVY DUTY FAN</v>
          </cell>
        </row>
        <row r="9">
          <cell r="A9" t="str">
            <v>CU001</v>
          </cell>
          <cell r="B9" t="str">
            <v>CU - 15 QC  </v>
          </cell>
        </row>
        <row r="9">
          <cell r="D9" t="str">
            <v>1.5hp</v>
          </cell>
          <cell r="E9" t="str">
            <v>440x170x425</v>
          </cell>
          <cell r="F9" t="str">
            <v>1 x 14</v>
          </cell>
          <cell r="G9" t="str">
            <v>CR-101-3 ,RT-2</v>
          </cell>
        </row>
        <row r="9">
          <cell r="I9" t="str">
            <v>3*16</v>
          </cell>
        </row>
        <row r="9">
          <cell r="Q9">
            <v>337.20688939614</v>
          </cell>
        </row>
        <row r="9">
          <cell r="U9">
            <v>734.621713367567</v>
          </cell>
        </row>
        <row r="9">
          <cell r="Y9">
            <v>749.170164784475</v>
          </cell>
        </row>
        <row r="10">
          <cell r="A10" t="str">
            <v>CU002</v>
          </cell>
          <cell r="B10" t="str">
            <v>CU - 22  QC</v>
          </cell>
        </row>
        <row r="10">
          <cell r="D10" t="str">
            <v>2hp</v>
          </cell>
          <cell r="E10" t="str">
            <v>450*180*470</v>
          </cell>
          <cell r="F10" t="str">
            <v>1 x 14</v>
          </cell>
          <cell r="G10" t="str">
            <v>CR-102 ,RT-2</v>
          </cell>
          <cell r="H10" t="str">
            <v>MT22</v>
          </cell>
          <cell r="I10" t="str">
            <v>4*16</v>
          </cell>
        </row>
        <row r="10">
          <cell r="Q10">
            <v>469.372226998291</v>
          </cell>
        </row>
        <row r="10">
          <cell r="U10">
            <v>866.787050969717</v>
          </cell>
        </row>
        <row r="10">
          <cell r="Y10">
            <v>881.335502386625</v>
          </cell>
        </row>
        <row r="11">
          <cell r="A11" t="str">
            <v>CU003</v>
          </cell>
          <cell r="B11" t="str">
            <v>CU - 32  QC</v>
          </cell>
        </row>
        <row r="11">
          <cell r="D11" t="str">
            <v>2.5hp</v>
          </cell>
          <cell r="E11" t="str">
            <v>450*180*470</v>
          </cell>
          <cell r="F11" t="str">
            <v>1 x 14</v>
          </cell>
          <cell r="G11" t="str">
            <v>CR-102 ,RT-3</v>
          </cell>
          <cell r="H11" t="str">
            <v>MT32</v>
          </cell>
          <cell r="I11" t="str">
            <v>4*18</v>
          </cell>
        </row>
        <row r="11">
          <cell r="Q11">
            <v>524.955780195457</v>
          </cell>
        </row>
        <row r="11">
          <cell r="U11">
            <v>922.370604166883</v>
          </cell>
        </row>
        <row r="11">
          <cell r="Y11">
            <v>936.919055583791</v>
          </cell>
        </row>
        <row r="12">
          <cell r="A12" t="str">
            <v>CU004</v>
          </cell>
          <cell r="B12" t="str">
            <v>CU - 36  QC</v>
          </cell>
        </row>
        <row r="12">
          <cell r="D12" t="str">
            <v>3hp</v>
          </cell>
          <cell r="E12" t="str">
            <v>500*200*520</v>
          </cell>
          <cell r="F12" t="str">
            <v>1 x 16</v>
          </cell>
          <cell r="G12" t="str">
            <v>CR-102 ,RT-3</v>
          </cell>
          <cell r="H12" t="str">
            <v>MT36</v>
          </cell>
          <cell r="I12" t="str">
            <v>4*20</v>
          </cell>
        </row>
        <row r="12">
          <cell r="Q12">
            <v>631.182126305596</v>
          </cell>
        </row>
        <row r="12">
          <cell r="U12">
            <v>1074.62804111236</v>
          </cell>
        </row>
        <row r="12">
          <cell r="Y12">
            <v>1118.44124145472</v>
          </cell>
        </row>
        <row r="13">
          <cell r="A13" t="str">
            <v>CU005</v>
          </cell>
          <cell r="B13" t="str">
            <v>CU - 40  QC</v>
          </cell>
        </row>
        <row r="13">
          <cell r="D13" t="str">
            <v>3.5hp</v>
          </cell>
          <cell r="E13" t="str">
            <v>550*200*520</v>
          </cell>
          <cell r="F13" t="str">
            <v>1 x 16</v>
          </cell>
          <cell r="G13" t="str">
            <v>CR103,RT-4 </v>
          </cell>
          <cell r="H13" t="str">
            <v>MT40</v>
          </cell>
          <cell r="I13" t="str">
            <v>5*20</v>
          </cell>
        </row>
        <row r="13">
          <cell r="Q13">
            <v>792.992025612901</v>
          </cell>
        </row>
        <row r="13">
          <cell r="U13">
            <v>1177.25413258881</v>
          </cell>
        </row>
        <row r="13">
          <cell r="Y13">
            <v>1280.25114076202</v>
          </cell>
        </row>
        <row r="14">
          <cell r="A14" t="str">
            <v>CU006</v>
          </cell>
          <cell r="B14" t="str">
            <v>CU - 50  QC</v>
          </cell>
        </row>
        <row r="14">
          <cell r="D14" t="str">
            <v>4hp</v>
          </cell>
          <cell r="E14" t="str">
            <v>660*200*570</v>
          </cell>
          <cell r="F14" t="str">
            <v>1 x 18</v>
          </cell>
          <cell r="G14" t="str">
            <v>CR103,RT-4 </v>
          </cell>
          <cell r="H14" t="str">
            <v>4FES-3(Y)</v>
          </cell>
          <cell r="I14" t="str">
            <v>5*20</v>
          </cell>
        </row>
        <row r="14">
          <cell r="Q14">
            <v>974.564966056977</v>
          </cell>
        </row>
        <row r="14">
          <cell r="U14">
            <v>1446.05937460452</v>
          </cell>
        </row>
        <row r="14">
          <cell r="Y14">
            <v>1602.45420168803</v>
          </cell>
        </row>
        <row r="15">
          <cell r="A15" t="str">
            <v>CU007</v>
          </cell>
          <cell r="B15" t="str">
            <v>CU - 64 QC</v>
          </cell>
        </row>
        <row r="15">
          <cell r="D15" t="str">
            <v>5hp</v>
          </cell>
          <cell r="E15" t="str">
            <v>960*200*520</v>
          </cell>
          <cell r="F15" t="str">
            <v>2 x 16</v>
          </cell>
          <cell r="G15" t="str">
            <v>CR-104 ,RT-6</v>
          </cell>
          <cell r="H15" t="str">
            <v>4EES-4(Y)</v>
          </cell>
          <cell r="I15" t="str">
            <v>4*20</v>
          </cell>
        </row>
        <row r="15">
          <cell r="Q15">
            <v>1269.77539303748</v>
          </cell>
        </row>
        <row r="15">
          <cell r="U15">
            <v>2092.29702136444</v>
          </cell>
        </row>
        <row r="15">
          <cell r="Y15">
            <v>2179.92342204915</v>
          </cell>
        </row>
        <row r="16">
          <cell r="A16" t="str">
            <v>CU008</v>
          </cell>
          <cell r="B16" t="str">
            <v>CU - 64B QC</v>
          </cell>
        </row>
        <row r="16">
          <cell r="D16" t="str">
            <v>5hp</v>
          </cell>
          <cell r="E16" t="str">
            <v>710*220*660</v>
          </cell>
          <cell r="F16" t="str">
            <v>1 x 20</v>
          </cell>
          <cell r="G16" t="str">
            <v>CR-104 ,RT-6</v>
          </cell>
          <cell r="H16" t="str">
            <v>4EES-4(Y)</v>
          </cell>
          <cell r="I16" t="str">
            <v>4*26</v>
          </cell>
        </row>
        <row r="16">
          <cell r="Q16">
            <v>1130.19891500904</v>
          </cell>
        </row>
        <row r="16">
          <cell r="U16">
            <v>1780.19390281608</v>
          </cell>
        </row>
        <row r="16">
          <cell r="Y16">
            <v>1852.55595053858</v>
          </cell>
        </row>
        <row r="17">
          <cell r="A17" t="str">
            <v>CU009</v>
          </cell>
          <cell r="B17" t="str">
            <v>CU - 72 QC</v>
          </cell>
        </row>
        <row r="17">
          <cell r="D17" t="str">
            <v>6hp</v>
          </cell>
          <cell r="E17" t="str">
            <v>960*220*520</v>
          </cell>
          <cell r="F17" t="str">
            <v>2 x 16</v>
          </cell>
          <cell r="G17" t="str">
            <v>CR-104 ,RT-6</v>
          </cell>
          <cell r="H17" t="str">
            <v>4DES-5(Y)</v>
          </cell>
          <cell r="I17" t="str">
            <v>5*20 </v>
          </cell>
        </row>
        <row r="17">
          <cell r="Q17">
            <v>1379.70730936076</v>
          </cell>
        </row>
        <row r="17">
          <cell r="U17">
            <v>2202.22893768773</v>
          </cell>
        </row>
        <row r="17">
          <cell r="Y17">
            <v>2289.85533837243</v>
          </cell>
        </row>
        <row r="18">
          <cell r="A18" t="str">
            <v>CU010</v>
          </cell>
          <cell r="B18" t="str">
            <v>CU - 72B QC</v>
          </cell>
        </row>
        <row r="18">
          <cell r="D18" t="str">
            <v>6hp</v>
          </cell>
          <cell r="E18" t="str">
            <v>710*240*660</v>
          </cell>
          <cell r="F18" t="str">
            <v>1 x 20</v>
          </cell>
          <cell r="G18" t="str">
            <v>CR-104 ,RT-6</v>
          </cell>
          <cell r="H18" t="str">
            <v>4DES-5(Y)</v>
          </cell>
          <cell r="I18" t="str">
            <v>5*26</v>
          </cell>
        </row>
        <row r="18">
          <cell r="Q18">
            <v>1320.41818595045</v>
          </cell>
        </row>
        <row r="18">
          <cell r="U18">
            <v>1970.41317375749</v>
          </cell>
        </row>
        <row r="18">
          <cell r="Y18">
            <v>2042.77522148</v>
          </cell>
        </row>
        <row r="19">
          <cell r="A19" t="str">
            <v>CU011</v>
          </cell>
          <cell r="B19" t="str">
            <v>CU - 80 QC</v>
          </cell>
        </row>
        <row r="19">
          <cell r="D19" t="str">
            <v>6.5hp</v>
          </cell>
          <cell r="E19" t="str">
            <v>1060*220*570</v>
          </cell>
          <cell r="F19" t="str">
            <v>2 x 18</v>
          </cell>
          <cell r="G19" t="str">
            <v>CR-104 ,RT-8</v>
          </cell>
          <cell r="H19" t="str">
            <v>4DES-5(Y)</v>
          </cell>
          <cell r="I19" t="str">
            <v>4*22</v>
          </cell>
        </row>
        <row r="19">
          <cell r="Q19" t="str">
            <v>~</v>
          </cell>
        </row>
        <row r="19">
          <cell r="U19" t="str">
            <v>~</v>
          </cell>
        </row>
        <row r="19">
          <cell r="Y19" t="str">
            <v>~</v>
          </cell>
        </row>
        <row r="20">
          <cell r="A20" t="str">
            <v>CU012</v>
          </cell>
          <cell r="B20" t="str">
            <v>CU - 90 QC</v>
          </cell>
        </row>
        <row r="20">
          <cell r="D20" t="str">
            <v>7.5hp</v>
          </cell>
          <cell r="E20" t="str">
            <v>1060*220*570</v>
          </cell>
          <cell r="F20" t="str">
            <v>2 x 18</v>
          </cell>
          <cell r="G20" t="str">
            <v>CR-104 ,RT-8</v>
          </cell>
          <cell r="H20" t="str">
            <v>4CES-6(Y)</v>
          </cell>
          <cell r="I20" t="str">
            <v>5*22</v>
          </cell>
        </row>
        <row r="20">
          <cell r="Q20">
            <v>1618.09899307305</v>
          </cell>
        </row>
        <row r="20">
          <cell r="U20">
            <v>2511.80653601868</v>
          </cell>
        </row>
        <row r="20">
          <cell r="Y20">
            <v>2706.22857452399</v>
          </cell>
        </row>
        <row r="21">
          <cell r="A21" t="str">
            <v>CU013</v>
          </cell>
          <cell r="B21" t="str">
            <v>CU - 100 QC</v>
          </cell>
        </row>
        <row r="21">
          <cell r="D21" t="str">
            <v>8.5hp</v>
          </cell>
          <cell r="E21" t="str">
            <v>1060*240*670</v>
          </cell>
          <cell r="F21" t="str">
            <v>2 x 18</v>
          </cell>
          <cell r="G21" t="str">
            <v>CR-104 ,RT-8</v>
          </cell>
          <cell r="H21" t="str">
            <v>4VES-7(Y)</v>
          </cell>
          <cell r="I21" t="str">
            <v>5*26</v>
          </cell>
        </row>
        <row r="21">
          <cell r="Q21">
            <v>1860.19624699849</v>
          </cell>
        </row>
        <row r="21">
          <cell r="U21">
            <v>2753.90378994411</v>
          </cell>
        </row>
        <row r="21">
          <cell r="Y21">
            <v>2948.32582844942</v>
          </cell>
        </row>
        <row r="22">
          <cell r="A22" t="str">
            <v>CU013.1</v>
          </cell>
          <cell r="B22" t="str">
            <v>CU - 125B QC</v>
          </cell>
        </row>
        <row r="22">
          <cell r="D22" t="str">
            <v>10hp</v>
          </cell>
        </row>
        <row r="22">
          <cell r="F22" t="str">
            <v>1 x 26</v>
          </cell>
          <cell r="G22" t="str">
            <v>CR-105 ,RT-10</v>
          </cell>
          <cell r="H22" t="str">
            <v>4TES-9(Y)</v>
          </cell>
          <cell r="I22" t="str">
            <v>4*40</v>
          </cell>
        </row>
        <row r="22">
          <cell r="Q22">
            <v>2668.01055346397</v>
          </cell>
        </row>
        <row r="22">
          <cell r="U22">
            <v>3697.91504916295</v>
          </cell>
        </row>
        <row r="22">
          <cell r="Y22">
            <v>4028.27630684003</v>
          </cell>
        </row>
        <row r="23">
          <cell r="A23" t="str">
            <v>CU013.2</v>
          </cell>
          <cell r="B23" t="str">
            <v>CU - 144B QC</v>
          </cell>
        </row>
        <row r="23">
          <cell r="D23" t="str">
            <v>12hp</v>
          </cell>
        </row>
        <row r="23">
          <cell r="F23" t="str">
            <v>1 x 26</v>
          </cell>
          <cell r="G23" t="str">
            <v>CR-105 ,RT-12</v>
          </cell>
          <cell r="H23" t="str">
            <v>4PES-12(Y)</v>
          </cell>
          <cell r="I23" t="str">
            <v>5*40</v>
          </cell>
        </row>
        <row r="23">
          <cell r="Q23">
            <v>2816.23336198974</v>
          </cell>
        </row>
        <row r="23">
          <cell r="U23">
            <v>3934.1955460058</v>
          </cell>
        </row>
        <row r="23">
          <cell r="Y23">
            <v>4264.55680368288</v>
          </cell>
        </row>
        <row r="24">
          <cell r="A24" t="str">
            <v>CU014</v>
          </cell>
          <cell r="B24" t="str">
            <v>CU - 125 QC</v>
          </cell>
        </row>
        <row r="24">
          <cell r="D24" t="str">
            <v>10hp</v>
          </cell>
          <cell r="E24" t="str">
            <v>1390*250*725</v>
          </cell>
          <cell r="F24" t="str">
            <v>2 x 20</v>
          </cell>
          <cell r="G24" t="str">
            <v>CR-105 ,RT-10</v>
          </cell>
          <cell r="H24" t="str">
            <v>4TES-9(Y)</v>
          </cell>
          <cell r="I24" t="str">
            <v>4*28</v>
          </cell>
        </row>
        <row r="24">
          <cell r="Q24">
            <v>2454.32267117264</v>
          </cell>
        </row>
        <row r="24">
          <cell r="U24">
            <v>3547.05443953964</v>
          </cell>
        </row>
        <row r="24">
          <cell r="Y24">
            <v>3689.4442753807</v>
          </cell>
        </row>
        <row r="25">
          <cell r="A25" t="str">
            <v>CU015</v>
          </cell>
          <cell r="B25" t="str">
            <v>CU - 144 QC</v>
          </cell>
        </row>
        <row r="25">
          <cell r="D25" t="str">
            <v>12hp</v>
          </cell>
          <cell r="E25" t="str">
            <v>1390*250*725</v>
          </cell>
          <cell r="F25" t="str">
            <v>2 x 20</v>
          </cell>
          <cell r="G25" t="str">
            <v>CR-106 ,RT-12</v>
          </cell>
          <cell r="H25" t="str">
            <v>4PES-12(Y)</v>
          </cell>
          <cell r="I25" t="str">
            <v>5*28</v>
          </cell>
        </row>
        <row r="25">
          <cell r="Q25">
            <v>3017.56934357059</v>
          </cell>
        </row>
        <row r="25">
          <cell r="U25">
            <v>4187.85389121088</v>
          </cell>
        </row>
        <row r="25">
          <cell r="Y25">
            <v>4330.24372705194</v>
          </cell>
        </row>
        <row r="26">
          <cell r="A26" t="str">
            <v>CU016</v>
          </cell>
          <cell r="B26" t="str">
            <v>CU - 160 QC</v>
          </cell>
        </row>
        <row r="26">
          <cell r="D26" t="str">
            <v>15hp</v>
          </cell>
          <cell r="E26" t="str">
            <v>1390*250*850</v>
          </cell>
          <cell r="F26" t="str">
            <v>2 x 20</v>
          </cell>
          <cell r="G26" t="str">
            <v>CR-107 ,RT-14</v>
          </cell>
          <cell r="H26" t="str">
            <v>4NES-14(Y)</v>
          </cell>
          <cell r="I26" t="str">
            <v>5*32</v>
          </cell>
        </row>
        <row r="26">
          <cell r="Q26">
            <v>3507.9398017767</v>
          </cell>
        </row>
        <row r="26">
          <cell r="U26">
            <v>4806.00522606087</v>
          </cell>
        </row>
        <row r="26">
          <cell r="Y26">
            <v>4948.39506190193</v>
          </cell>
        </row>
        <row r="27">
          <cell r="A27" t="str">
            <v>CU017</v>
          </cell>
          <cell r="B27" t="str">
            <v>CU - 200 QC</v>
          </cell>
        </row>
        <row r="27">
          <cell r="D27" t="str">
            <v>20hp</v>
          </cell>
          <cell r="E27" t="str">
            <v>1600*270*940</v>
          </cell>
          <cell r="F27" t="str">
            <v>2 x 20</v>
          </cell>
          <cell r="G27" t="str">
            <v>CR-108 </v>
          </cell>
          <cell r="H27" t="str">
            <v>4HE-18(Y)</v>
          </cell>
          <cell r="I27" t="str">
            <v>5*36</v>
          </cell>
        </row>
        <row r="27">
          <cell r="Q27">
            <v>4478.79919762053</v>
          </cell>
        </row>
        <row r="27">
          <cell r="U27">
            <v>6000.4113976761</v>
          </cell>
        </row>
        <row r="27">
          <cell r="Y27">
            <v>6142.80123351716</v>
          </cell>
        </row>
        <row r="28">
          <cell r="A28" t="str">
            <v>CU018</v>
          </cell>
          <cell r="B28" t="str">
            <v>CU - 250 QC</v>
          </cell>
        </row>
        <row r="28">
          <cell r="D28" t="str">
            <v>25hp</v>
          </cell>
          <cell r="E28" t="str">
            <v>2120*270*940</v>
          </cell>
          <cell r="F28" t="str">
            <v>3 x 20</v>
          </cell>
          <cell r="G28" t="str">
            <v>HT- 25HP</v>
          </cell>
          <cell r="H28" t="str">
            <v>4GE-23(Y)</v>
          </cell>
          <cell r="I28" t="str">
            <v>5*36</v>
          </cell>
        </row>
        <row r="28">
          <cell r="Q28">
            <v>6064.78324884633</v>
          </cell>
        </row>
        <row r="28">
          <cell r="U28">
            <v>8054.04602421858</v>
          </cell>
        </row>
        <row r="28">
          <cell r="Y28">
            <v>8264.24054379347</v>
          </cell>
        </row>
        <row r="29">
          <cell r="A29" t="str">
            <v>CU018.1</v>
          </cell>
          <cell r="B29" t="str">
            <v>CU - 250B QC </v>
          </cell>
        </row>
        <row r="29">
          <cell r="D29" t="str">
            <v>25hp</v>
          </cell>
          <cell r="E29" t="str">
            <v>1630*350*1500</v>
          </cell>
          <cell r="F29" t="str">
            <v>4 x 20</v>
          </cell>
          <cell r="G29" t="str">
            <v>HT- 25HP</v>
          </cell>
          <cell r="H29" t="str">
            <v>4GE-23(Y)</v>
          </cell>
          <cell r="I29" t="str">
            <v>4*60</v>
          </cell>
        </row>
        <row r="29">
          <cell r="Q29">
            <v>6406.93089852667</v>
          </cell>
        </row>
        <row r="29">
          <cell r="U29">
            <v>8659.5584554124</v>
          </cell>
        </row>
        <row r="29">
          <cell r="Y29">
            <v>8939.81781484559</v>
          </cell>
        </row>
        <row r="30">
          <cell r="A30" t="str">
            <v>CU019</v>
          </cell>
          <cell r="B30" t="str">
            <v>CU - 300 QC</v>
          </cell>
        </row>
        <row r="30">
          <cell r="D30" t="str">
            <v>30hp</v>
          </cell>
          <cell r="E30" t="str">
            <v>1630*350*1660</v>
          </cell>
          <cell r="F30" t="str">
            <v>4 x 20</v>
          </cell>
          <cell r="G30" t="str">
            <v>HT- 30HP</v>
          </cell>
          <cell r="H30" t="str">
            <v>6HE-28(Y)</v>
          </cell>
          <cell r="I30" t="str">
            <v>4*64</v>
          </cell>
        </row>
        <row r="30">
          <cell r="Q30">
            <v>7014.64441348235</v>
          </cell>
        </row>
        <row r="30">
          <cell r="U30">
            <v>9469.23535008025</v>
          </cell>
        </row>
        <row r="30">
          <cell r="Y30">
            <v>9605.97738697261</v>
          </cell>
        </row>
        <row r="31">
          <cell r="A31" t="str">
            <v>CU020</v>
          </cell>
          <cell r="B31" t="str">
            <v>CU - 350 QC</v>
          </cell>
        </row>
        <row r="31">
          <cell r="D31" t="str">
            <v>35hp</v>
          </cell>
          <cell r="E31" t="str">
            <v>1630*350*1660</v>
          </cell>
          <cell r="F31" t="str">
            <v>4 x 20</v>
          </cell>
          <cell r="G31" t="str">
            <v>HT- 35HP</v>
          </cell>
          <cell r="H31" t="str">
            <v>S6F-30.2 / 6GE34Y</v>
          </cell>
          <cell r="I31" t="str">
            <v>5*64</v>
          </cell>
        </row>
        <row r="31">
          <cell r="Q31">
            <v>8363.47197106691</v>
          </cell>
        </row>
        <row r="31">
          <cell r="U31">
            <v>10775.2429852018</v>
          </cell>
        </row>
        <row r="31">
          <cell r="Y31">
            <v>11055.502344635</v>
          </cell>
        </row>
        <row r="32">
          <cell r="A32" t="str">
            <v>CU022</v>
          </cell>
          <cell r="B32" t="str">
            <v>CU - 400 QC</v>
          </cell>
        </row>
        <row r="32">
          <cell r="D32" t="str">
            <v>40hp</v>
          </cell>
          <cell r="E32" t="str">
            <v>1630*350*1860</v>
          </cell>
          <cell r="F32" t="str">
            <v>4 x 26</v>
          </cell>
          <cell r="G32" t="str">
            <v>HT- 40HP</v>
          </cell>
          <cell r="H32" t="str">
            <v>6FE44Y</v>
          </cell>
          <cell r="I32" t="str">
            <v>5*73</v>
          </cell>
        </row>
        <row r="32">
          <cell r="Q32">
            <v>9650.54002509906</v>
          </cell>
        </row>
        <row r="32">
          <cell r="U32">
            <v>12766.7590941279</v>
          </cell>
        </row>
        <row r="32">
          <cell r="Y32">
            <v>14046.2534889407</v>
          </cell>
        </row>
        <row r="33">
          <cell r="A33" t="str">
            <v>CU023</v>
          </cell>
          <cell r="B33" t="str">
            <v>CU - 500 QC</v>
          </cell>
        </row>
        <row r="33">
          <cell r="D33" t="str">
            <v>50hp</v>
          </cell>
          <cell r="E33" t="str">
            <v>1630*350*1930</v>
          </cell>
          <cell r="F33" t="str">
            <v>4 x 26</v>
          </cell>
          <cell r="G33" t="str">
            <v>HT- 50HP</v>
          </cell>
          <cell r="H33" t="str">
            <v>6FE50Y</v>
          </cell>
          <cell r="I33" t="str">
            <v>6*76</v>
          </cell>
        </row>
        <row r="33">
          <cell r="Q33">
            <v>11658.9590806233</v>
          </cell>
        </row>
        <row r="33">
          <cell r="U33">
            <v>14848.9562486578</v>
          </cell>
        </row>
        <row r="33">
          <cell r="Y33">
            <v>16128.4506434706</v>
          </cell>
        </row>
        <row r="36">
          <cell r="A36" t="str">
            <v>CU20.25</v>
          </cell>
          <cell r="B36" t="str">
            <v>16" * 18"</v>
          </cell>
        </row>
        <row r="36">
          <cell r="D36" t="str">
            <v>1/2hp</v>
          </cell>
          <cell r="E36" t="str">
            <v>CS030-CS060</v>
          </cell>
        </row>
        <row r="36">
          <cell r="Q36">
            <v>27.8688524590164</v>
          </cell>
        </row>
        <row r="37">
          <cell r="A37" t="str">
            <v>CU20.26</v>
          </cell>
          <cell r="B37" t="str">
            <v>20" * 17"</v>
          </cell>
        </row>
        <row r="37">
          <cell r="D37" t="str">
            <v>3/4hp-1.5hp</v>
          </cell>
          <cell r="E37" t="str">
            <v>CS075-CS125</v>
          </cell>
        </row>
        <row r="37">
          <cell r="Q37">
            <v>40.9836065573771</v>
          </cell>
        </row>
        <row r="38">
          <cell r="A38" t="str">
            <v>CU21</v>
          </cell>
          <cell r="B38" t="str">
            <v>530W*430L</v>
          </cell>
        </row>
        <row r="38">
          <cell r="D38" t="str">
            <v>3/4hp</v>
          </cell>
          <cell r="E38" t="str">
            <v>CS075</v>
          </cell>
        </row>
        <row r="38">
          <cell r="Q38">
            <v>57.3770491803279</v>
          </cell>
        </row>
        <row r="39">
          <cell r="A39" t="str">
            <v>CU23</v>
          </cell>
          <cell r="B39" t="str">
            <v>600W*550L</v>
          </cell>
        </row>
        <row r="39">
          <cell r="D39" t="str">
            <v>2hp</v>
          </cell>
          <cell r="E39" t="str">
            <v>CU-22</v>
          </cell>
        </row>
        <row r="39">
          <cell r="Q39">
            <v>73.7704918032787</v>
          </cell>
        </row>
        <row r="40">
          <cell r="A40" t="str">
            <v>CU27</v>
          </cell>
          <cell r="B40" t="str">
            <v>650*W900L</v>
          </cell>
        </row>
        <row r="40">
          <cell r="D40" t="str">
            <v>CS150</v>
          </cell>
          <cell r="E40" t="str">
            <v>CS150-CS200</v>
          </cell>
        </row>
        <row r="40">
          <cell r="Q40">
            <v>139.344262295082</v>
          </cell>
        </row>
        <row r="41">
          <cell r="A41" t="str">
            <v>CU024</v>
          </cell>
          <cell r="B41" t="str">
            <v>CUB15-32</v>
          </cell>
        </row>
        <row r="41">
          <cell r="D41" t="str">
            <v>CU15-32QC</v>
          </cell>
          <cell r="E41" t="str">
            <v>30" W * 21.5"L</v>
          </cell>
        </row>
        <row r="41">
          <cell r="Q41">
            <v>81.1475409836066</v>
          </cell>
        </row>
        <row r="42">
          <cell r="A42" t="str">
            <v>CU025</v>
          </cell>
          <cell r="B42" t="str">
            <v>CUB36</v>
          </cell>
        </row>
        <row r="42">
          <cell r="D42" t="str">
            <v>CU36QC</v>
          </cell>
          <cell r="E42" t="str">
            <v>30" W * 23.5"L</v>
          </cell>
        </row>
        <row r="42">
          <cell r="Q42">
            <v>103.27868852459</v>
          </cell>
        </row>
        <row r="43">
          <cell r="A43" t="str">
            <v>CU026</v>
          </cell>
          <cell r="B43" t="str">
            <v>CUB40</v>
          </cell>
        </row>
        <row r="43">
          <cell r="D43" t="str">
            <v>CU40QC</v>
          </cell>
          <cell r="E43" t="str">
            <v>30" W * 26"L</v>
          </cell>
        </row>
        <row r="43">
          <cell r="Q43">
            <v>103.27868852459</v>
          </cell>
        </row>
        <row r="44">
          <cell r="A44" t="str">
            <v>CU027</v>
          </cell>
          <cell r="B44" t="str">
            <v>CUB50</v>
          </cell>
        </row>
        <row r="44">
          <cell r="D44" t="str">
            <v>CU50QC</v>
          </cell>
          <cell r="E44" t="str">
            <v>33" W* 28.5"L</v>
          </cell>
        </row>
        <row r="44">
          <cell r="Q44">
            <v>162.295081967213</v>
          </cell>
        </row>
        <row r="45">
          <cell r="A45" t="str">
            <v>CU028</v>
          </cell>
          <cell r="B45" t="str">
            <v>CUB64B-72B</v>
          </cell>
        </row>
        <row r="45">
          <cell r="D45" t="str">
            <v>CU64B-72BQC</v>
          </cell>
          <cell r="E45" t="str">
            <v>33" W* 30"L</v>
          </cell>
        </row>
        <row r="45">
          <cell r="Q45">
            <v>162.295081967213</v>
          </cell>
        </row>
        <row r="46">
          <cell r="A46" t="str">
            <v>CU029</v>
          </cell>
          <cell r="B46" t="str">
            <v>CUB64-72 </v>
          </cell>
        </row>
        <row r="46">
          <cell r="D46" t="str">
            <v>CU64-72QC </v>
          </cell>
          <cell r="E46" t="str">
            <v>34" W* 41"L</v>
          </cell>
        </row>
        <row r="46">
          <cell r="Q46">
            <v>221.311475409836</v>
          </cell>
        </row>
        <row r="47">
          <cell r="A47" t="str">
            <v>CU030</v>
          </cell>
          <cell r="B47" t="str">
            <v>CUB80-100</v>
          </cell>
        </row>
        <row r="47">
          <cell r="D47" t="str">
            <v>CU80-100QC</v>
          </cell>
          <cell r="E47" t="str">
            <v>34" W* 44"L</v>
          </cell>
        </row>
        <row r="47">
          <cell r="Q47">
            <v>236.065573770492</v>
          </cell>
        </row>
        <row r="48">
          <cell r="A48" t="str">
            <v>CU031</v>
          </cell>
          <cell r="B48" t="str">
            <v>CUB125-160</v>
          </cell>
        </row>
        <row r="48">
          <cell r="D48" t="str">
            <v>CU125-160QC</v>
          </cell>
          <cell r="E48" t="str">
            <v>35" W* 56.5"L</v>
          </cell>
        </row>
        <row r="48">
          <cell r="Q48">
            <v>339.344262295082</v>
          </cell>
        </row>
        <row r="49">
          <cell r="A49" t="str">
            <v>CU032</v>
          </cell>
          <cell r="B49" t="str">
            <v>CUB200</v>
          </cell>
        </row>
        <row r="49">
          <cell r="D49" t="str">
            <v>CU200QC</v>
          </cell>
          <cell r="E49" t="str">
            <v>42"W * 64"L</v>
          </cell>
        </row>
        <row r="49">
          <cell r="Q49">
            <v>575.409836065574</v>
          </cell>
        </row>
        <row r="50">
          <cell r="A50" t="str">
            <v>CU033</v>
          </cell>
          <cell r="B50" t="str">
            <v>CUB250</v>
          </cell>
        </row>
        <row r="50">
          <cell r="D50" t="str">
            <v>CU250QC</v>
          </cell>
          <cell r="E50" t="str">
            <v>45"W * 85"L</v>
          </cell>
        </row>
        <row r="50">
          <cell r="Q50">
            <v>649.180327868852</v>
          </cell>
        </row>
        <row r="51">
          <cell r="A51" t="str">
            <v>CU034</v>
          </cell>
          <cell r="B51" t="str">
            <v>CUB300-400</v>
          </cell>
        </row>
        <row r="51">
          <cell r="D51" t="str">
            <v>CU300-400QC</v>
          </cell>
          <cell r="E51" t="str">
            <v>50"W * 64"L</v>
          </cell>
        </row>
        <row r="51">
          <cell r="Q51">
            <v>634.426229508197</v>
          </cell>
        </row>
        <row r="52">
          <cell r="A52" t="str">
            <v>CU035</v>
          </cell>
          <cell r="B52" t="str">
            <v>HTB3-5</v>
          </cell>
        </row>
        <row r="52">
          <cell r="D52" t="str">
            <v>HTC3-5</v>
          </cell>
          <cell r="E52" t="str">
            <v>36L*20W</v>
          </cell>
        </row>
        <row r="52">
          <cell r="Q52">
            <v>190.451538682772</v>
          </cell>
        </row>
        <row r="53">
          <cell r="A53" t="str">
            <v>CU036</v>
          </cell>
          <cell r="B53" t="str">
            <v>HTB8-10</v>
          </cell>
        </row>
        <row r="53">
          <cell r="D53" t="str">
            <v>HTC8-10</v>
          </cell>
          <cell r="E53" t="str">
            <v>55L*26W</v>
          </cell>
        </row>
        <row r="53">
          <cell r="Q53">
            <v>238.064423353466</v>
          </cell>
        </row>
        <row r="54">
          <cell r="A54" t="str">
            <v>CU037</v>
          </cell>
          <cell r="B54" t="str">
            <v>HTB12-15</v>
          </cell>
        </row>
        <row r="54">
          <cell r="D54" t="str">
            <v>HTC12-15</v>
          </cell>
          <cell r="E54" t="str">
            <v>60L*26W</v>
          </cell>
        </row>
        <row r="54">
          <cell r="Q54">
            <v>397.433132010354</v>
          </cell>
        </row>
        <row r="55">
          <cell r="A55" t="str">
            <v>CU038</v>
          </cell>
          <cell r="B55" t="str">
            <v>HTB20-30</v>
          </cell>
        </row>
        <row r="55">
          <cell r="D55" t="str">
            <v>HTC20-30</v>
          </cell>
          <cell r="E55" t="str">
            <v>68L*28W</v>
          </cell>
        </row>
        <row r="55">
          <cell r="Q55">
            <v>434.431981593328</v>
          </cell>
        </row>
        <row r="56">
          <cell r="A56" t="str">
            <v>CU039</v>
          </cell>
          <cell r="B56" t="str">
            <v>HTB35-40</v>
          </cell>
        </row>
        <row r="56">
          <cell r="D56" t="str">
            <v>HTC35-40</v>
          </cell>
          <cell r="E56" t="str">
            <v>72L*32W</v>
          </cell>
        </row>
        <row r="56">
          <cell r="Q56">
            <v>463.316077077941</v>
          </cell>
        </row>
        <row r="57">
          <cell r="A57" t="str">
            <v>CU040</v>
          </cell>
          <cell r="B57" t="str">
            <v>HTB40L</v>
          </cell>
        </row>
        <row r="57">
          <cell r="D57" t="str">
            <v>HTC40L</v>
          </cell>
          <cell r="E57" t="str">
            <v>80L*32W</v>
          </cell>
        </row>
        <row r="57">
          <cell r="Q57">
            <v>502.703480011505</v>
          </cell>
        </row>
        <row r="58">
          <cell r="A58" t="str">
            <v>CU041</v>
          </cell>
          <cell r="B58" t="str">
            <v>HT- 15HP</v>
          </cell>
        </row>
        <row r="58">
          <cell r="D58" t="str">
            <v>15HP</v>
          </cell>
          <cell r="E58" t="str">
            <v>1090mm x 159mm</v>
          </cell>
          <cell r="F58" t="str">
            <v>15L(5/8")</v>
          </cell>
        </row>
        <row r="58">
          <cell r="Q58">
            <v>370.55702131444</v>
          </cell>
        </row>
        <row r="59">
          <cell r="A59" t="str">
            <v>CU042</v>
          </cell>
          <cell r="B59" t="str">
            <v>HT- 20HP</v>
          </cell>
        </row>
        <row r="59">
          <cell r="D59" t="str">
            <v>20HP</v>
          </cell>
          <cell r="E59" t="str">
            <v>1180mm x 159mm</v>
          </cell>
          <cell r="F59" t="str">
            <v>20L(5/8")</v>
          </cell>
        </row>
        <row r="59">
          <cell r="Q59">
            <v>494.076028419253</v>
          </cell>
        </row>
        <row r="60">
          <cell r="A60" t="str">
            <v>CU043</v>
          </cell>
          <cell r="B60" t="str">
            <v>HT- 25HP</v>
          </cell>
        </row>
        <row r="60">
          <cell r="D60" t="str">
            <v>25HP</v>
          </cell>
          <cell r="E60" t="str">
            <v>850mm x 219mm</v>
          </cell>
          <cell r="F60" t="str">
            <v>25L(7/8")</v>
          </cell>
          <cell r="G60" t="str">
            <v>1286mm*165mm</v>
          </cell>
        </row>
        <row r="60">
          <cell r="Q60">
            <v>710.234290852676</v>
          </cell>
        </row>
        <row r="61">
          <cell r="A61" t="str">
            <v>CU044</v>
          </cell>
          <cell r="B61" t="str">
            <v>HT- 30HP</v>
          </cell>
        </row>
        <row r="61">
          <cell r="D61" t="str">
            <v>30HP</v>
          </cell>
          <cell r="E61" t="str">
            <v>900mm x 219mm</v>
          </cell>
          <cell r="F61" t="str">
            <v>30L(7/8")</v>
          </cell>
          <cell r="G61" t="str">
            <v>878mm*219mm</v>
          </cell>
        </row>
        <row r="61">
          <cell r="Q61">
            <v>790.521645470805</v>
          </cell>
        </row>
        <row r="62">
          <cell r="A62" t="str">
            <v>CU045</v>
          </cell>
          <cell r="B62" t="str">
            <v>HT- 35HP</v>
          </cell>
        </row>
        <row r="62">
          <cell r="D62" t="str">
            <v>35HP</v>
          </cell>
          <cell r="E62" t="str">
            <v>1000mm x 219mm</v>
          </cell>
          <cell r="F62" t="str">
            <v>35L(7/8")</v>
          </cell>
        </row>
        <row r="62">
          <cell r="Q62">
            <v>938.744453996581</v>
          </cell>
        </row>
        <row r="63">
          <cell r="A63" t="str">
            <v>CU046</v>
          </cell>
          <cell r="B63" t="str">
            <v>HT- 40HP</v>
          </cell>
        </row>
        <row r="63">
          <cell r="D63" t="str">
            <v>40HP</v>
          </cell>
          <cell r="E63" t="str">
            <v>1180mm x 219mm</v>
          </cell>
          <cell r="F63" t="str">
            <v>40L(1 1/8")</v>
          </cell>
        </row>
        <row r="63">
          <cell r="Q63">
            <v>1000.50395754899</v>
          </cell>
        </row>
        <row r="64">
          <cell r="A64" t="str">
            <v>CU046.1</v>
          </cell>
          <cell r="B64" t="str">
            <v>HT- 50HP</v>
          </cell>
        </row>
        <row r="64">
          <cell r="D64" t="str">
            <v>50HP</v>
          </cell>
          <cell r="E64" t="str">
            <v>1050mm x 280mm</v>
          </cell>
          <cell r="F64" t="str">
            <v>50L(1 1/8")</v>
          </cell>
        </row>
        <row r="64">
          <cell r="Q64">
            <v>1142.55081571952</v>
          </cell>
        </row>
        <row r="65">
          <cell r="A65" t="str">
            <v>CU046.2</v>
          </cell>
          <cell r="B65" t="str">
            <v>HT-60</v>
          </cell>
        </row>
        <row r="65">
          <cell r="D65" t="str">
            <v>60HP</v>
          </cell>
        </row>
        <row r="65">
          <cell r="Q65" t="str">
            <v>~</v>
          </cell>
        </row>
        <row r="66">
          <cell r="A66" t="str">
            <v>CU046.3</v>
          </cell>
          <cell r="B66" t="str">
            <v>HT-80</v>
          </cell>
        </row>
        <row r="66">
          <cell r="D66" t="str">
            <v>80HP</v>
          </cell>
        </row>
        <row r="66">
          <cell r="Q66">
            <v>1643.99092970522</v>
          </cell>
        </row>
        <row r="67">
          <cell r="A67" t="str">
            <v>CU046.4</v>
          </cell>
          <cell r="B67" t="str">
            <v>HT-100</v>
          </cell>
        </row>
        <row r="67">
          <cell r="D67" t="str">
            <v>100HP</v>
          </cell>
        </row>
        <row r="67">
          <cell r="Q67">
            <v>1861.47186147186</v>
          </cell>
        </row>
        <row r="68">
          <cell r="B68" t="str">
            <v>HT-120</v>
          </cell>
        </row>
        <row r="68">
          <cell r="D68" t="str">
            <v>120HP</v>
          </cell>
        </row>
        <row r="68">
          <cell r="Q68" t="str">
            <v>~</v>
          </cell>
        </row>
        <row r="69">
          <cell r="B69" t="str">
            <v>HT-150</v>
          </cell>
        </row>
        <row r="69">
          <cell r="D69" t="str">
            <v>150HP</v>
          </cell>
        </row>
        <row r="69">
          <cell r="Q69" t="str">
            <v>~</v>
          </cell>
        </row>
        <row r="70">
          <cell r="A70" t="str">
            <v>CU046.9</v>
          </cell>
          <cell r="B70" t="str">
            <v>HT-200</v>
          </cell>
        </row>
        <row r="70">
          <cell r="D70" t="str">
            <v>125HP SCREW</v>
          </cell>
        </row>
        <row r="70">
          <cell r="Q70" t="str">
            <v>~</v>
          </cell>
        </row>
        <row r="71">
          <cell r="A71" t="str">
            <v>CU047</v>
          </cell>
          <cell r="B71" t="str">
            <v>CR-101-2 receiver flare type</v>
          </cell>
        </row>
        <row r="71">
          <cell r="D71" t="str">
            <v>1hp</v>
          </cell>
          <cell r="E71" t="str">
            <v>3.35"(a) x 7.87"(b)</v>
          </cell>
          <cell r="F71" t="str">
            <v>1L</v>
          </cell>
        </row>
        <row r="71">
          <cell r="H71" t="str">
            <v>1/4"</v>
          </cell>
        </row>
        <row r="71">
          <cell r="Q71">
            <v>119.962647852251</v>
          </cell>
        </row>
        <row r="72">
          <cell r="A72" t="str">
            <v>CU048</v>
          </cell>
          <cell r="B72" t="str">
            <v>CR-101-3 receiver flare type</v>
          </cell>
        </row>
        <row r="72">
          <cell r="D72" t="str">
            <v>1.5hp</v>
          </cell>
          <cell r="E72" t="str">
            <v>3.35"(a) x 7.87"(b)</v>
          </cell>
          <cell r="F72" t="str">
            <v>1L</v>
          </cell>
        </row>
        <row r="72">
          <cell r="H72" t="str">
            <v>3/8"</v>
          </cell>
        </row>
        <row r="72">
          <cell r="Q72">
            <v>119.962647852251</v>
          </cell>
        </row>
        <row r="73">
          <cell r="A73" t="str">
            <v>CU049</v>
          </cell>
          <cell r="B73" t="str">
            <v>CR-102 receiver flare type</v>
          </cell>
        </row>
        <row r="73">
          <cell r="D73" t="str">
            <v>2hp-3hp</v>
          </cell>
          <cell r="E73" t="str">
            <v>5"(a) x 10.24"(b)</v>
          </cell>
          <cell r="F73" t="str">
            <v>3L</v>
          </cell>
        </row>
        <row r="73">
          <cell r="H73" t="str">
            <v>3/8"</v>
          </cell>
        </row>
        <row r="73">
          <cell r="Q73">
            <v>130.512554471882</v>
          </cell>
        </row>
        <row r="74">
          <cell r="A74" t="str">
            <v>CU050</v>
          </cell>
          <cell r="B74" t="str">
            <v>CR-103 receiver flare type</v>
          </cell>
        </row>
        <row r="74">
          <cell r="D74" t="str">
            <v>3.5hp-4hp</v>
          </cell>
          <cell r="E74" t="str">
            <v>5"(a) x 11.81"(b)</v>
          </cell>
          <cell r="F74" t="str">
            <v>4L</v>
          </cell>
        </row>
        <row r="74">
          <cell r="H74" t="str">
            <v>3/8"</v>
          </cell>
        </row>
        <row r="74">
          <cell r="Q74">
            <v>134.426229508197</v>
          </cell>
        </row>
        <row r="75">
          <cell r="A75" t="str">
            <v>CU051</v>
          </cell>
          <cell r="B75" t="str">
            <v>CR-104 receiver flare type</v>
          </cell>
        </row>
        <row r="75">
          <cell r="D75" t="str">
            <v>5hp-7.5hp</v>
          </cell>
          <cell r="E75" t="str">
            <v>6"(a) x 13.78"(b)</v>
          </cell>
          <cell r="F75" t="str">
            <v>6L</v>
          </cell>
        </row>
        <row r="75">
          <cell r="H75" t="str">
            <v>1/2"</v>
          </cell>
        </row>
        <row r="75">
          <cell r="Q75">
            <v>189.728159369164</v>
          </cell>
        </row>
        <row r="76">
          <cell r="A76" t="str">
            <v>CU052</v>
          </cell>
          <cell r="B76" t="str">
            <v>CR-105 receiver flare type</v>
          </cell>
        </row>
        <row r="76">
          <cell r="D76" t="str">
            <v>8.5hp-10hp</v>
          </cell>
          <cell r="E76" t="str">
            <v>7"(a) x 16.15"(b)</v>
          </cell>
          <cell r="F76" t="str">
            <v>10L</v>
          </cell>
        </row>
        <row r="76">
          <cell r="H76" t="str">
            <v>5/8"</v>
          </cell>
        </row>
        <row r="76">
          <cell r="Q76">
            <v>215.592446565678</v>
          </cell>
        </row>
        <row r="77">
          <cell r="A77" t="str">
            <v>CU053</v>
          </cell>
          <cell r="B77" t="str">
            <v>CR-106 receiver flare type</v>
          </cell>
        </row>
        <row r="77">
          <cell r="D77" t="str">
            <v>12hp</v>
          </cell>
          <cell r="E77" t="str">
            <v>8"(a) x 14.96"(b)</v>
          </cell>
          <cell r="F77" t="str">
            <v>12L</v>
          </cell>
        </row>
        <row r="77">
          <cell r="H77" t="str">
            <v>5/8"</v>
          </cell>
        </row>
        <row r="77">
          <cell r="Q77">
            <v>303.650134882756</v>
          </cell>
        </row>
        <row r="78">
          <cell r="A78" t="str">
            <v>CU054</v>
          </cell>
          <cell r="B78" t="str">
            <v>CR-107 receiver flare type</v>
          </cell>
        </row>
        <row r="78">
          <cell r="D78" t="str">
            <v>15hp</v>
          </cell>
          <cell r="E78" t="str">
            <v>9"(a) x 15.74"(b)</v>
          </cell>
          <cell r="F78" t="str">
            <v>16L</v>
          </cell>
        </row>
        <row r="78">
          <cell r="H78" t="str">
            <v>5/8"</v>
          </cell>
        </row>
        <row r="78">
          <cell r="Q78">
            <v>441.564639966798</v>
          </cell>
        </row>
        <row r="79">
          <cell r="A79" t="str">
            <v>CU055</v>
          </cell>
          <cell r="B79" t="str">
            <v>CR-108 receiver flare type</v>
          </cell>
        </row>
        <row r="79">
          <cell r="D79" t="str">
            <v>20hp</v>
          </cell>
        </row>
        <row r="79">
          <cell r="F79" t="str">
            <v>20L</v>
          </cell>
        </row>
        <row r="79">
          <cell r="H79" t="str">
            <v>5/8"</v>
          </cell>
        </row>
        <row r="79">
          <cell r="Q79">
            <v>448.626271010583</v>
          </cell>
        </row>
        <row r="80">
          <cell r="A80" t="str">
            <v>CU055.1</v>
          </cell>
          <cell r="B80" t="str">
            <v>RT-1 receiver welding type</v>
          </cell>
        </row>
        <row r="80">
          <cell r="D80" t="str">
            <v>1hp</v>
          </cell>
          <cell r="E80" t="str">
            <v>cs165</v>
          </cell>
          <cell r="F80" t="str">
            <v>1L</v>
          </cell>
        </row>
        <row r="80">
          <cell r="H80" t="str">
            <v>1/4"</v>
          </cell>
        </row>
        <row r="80">
          <cell r="Q80">
            <v>52.1566786627028</v>
          </cell>
        </row>
        <row r="81">
          <cell r="A81" t="str">
            <v>CU055.2</v>
          </cell>
          <cell r="B81" t="str">
            <v>RT-2 receiver welding type</v>
          </cell>
        </row>
        <row r="81">
          <cell r="D81" t="str">
            <v>1.5hp-2hp</v>
          </cell>
          <cell r="E81" t="str">
            <v>cu15-22</v>
          </cell>
          <cell r="F81" t="str">
            <v>2l</v>
          </cell>
        </row>
        <row r="81">
          <cell r="H81" t="str">
            <v>3/8"</v>
          </cell>
        </row>
        <row r="81">
          <cell r="Q81">
            <v>59.9801804621082</v>
          </cell>
        </row>
        <row r="82">
          <cell r="A82" t="str">
            <v>CU055.3</v>
          </cell>
          <cell r="B82" t="str">
            <v>RT-3 receiver welding type</v>
          </cell>
        </row>
        <row r="82">
          <cell r="D82" t="str">
            <v>2.5hp-3hp</v>
          </cell>
          <cell r="E82" t="str">
            <v>cu32-36</v>
          </cell>
          <cell r="F82" t="str">
            <v>3l</v>
          </cell>
        </row>
        <row r="82">
          <cell r="H82" t="str">
            <v>3/8"</v>
          </cell>
        </row>
        <row r="82">
          <cell r="Q82">
            <v>75.627184060919</v>
          </cell>
        </row>
        <row r="83">
          <cell r="A83" t="str">
            <v>CU055.4</v>
          </cell>
          <cell r="B83" t="str">
            <v>RT-4 receiver welding type</v>
          </cell>
        </row>
        <row r="83">
          <cell r="D83" t="str">
            <v>3.5hp-4hp</v>
          </cell>
          <cell r="E83" t="str">
            <v>cu40-50</v>
          </cell>
          <cell r="F83" t="str">
            <v>4l</v>
          </cell>
        </row>
        <row r="83">
          <cell r="H83" t="str">
            <v>3/8"</v>
          </cell>
        </row>
        <row r="83">
          <cell r="Q83">
            <v>83.4506858603244</v>
          </cell>
        </row>
        <row r="84">
          <cell r="A84" t="str">
            <v>CU055.5</v>
          </cell>
          <cell r="B84" t="str">
            <v>RT-6 receiver welding type</v>
          </cell>
        </row>
        <row r="84">
          <cell r="D84" t="str">
            <v>5hp</v>
          </cell>
          <cell r="E84" t="str">
            <v>cu64</v>
          </cell>
          <cell r="F84" t="str">
            <v>6l</v>
          </cell>
        </row>
        <row r="84">
          <cell r="H84" t="str">
            <v>1/2"</v>
          </cell>
        </row>
        <row r="84">
          <cell r="Q84">
            <v>93.882021592865</v>
          </cell>
        </row>
        <row r="85">
          <cell r="A85" t="str">
            <v>CU055.6</v>
          </cell>
          <cell r="B85" t="str">
            <v>RT-8 receiver welding type</v>
          </cell>
        </row>
        <row r="85">
          <cell r="D85" t="str">
            <v>6hp</v>
          </cell>
          <cell r="E85" t="str">
            <v>cu72-90</v>
          </cell>
          <cell r="F85" t="str">
            <v>8l</v>
          </cell>
        </row>
        <row r="85">
          <cell r="H85" t="str">
            <v>1/2"</v>
          </cell>
        </row>
        <row r="85">
          <cell r="Q85">
            <v>114.744693057946</v>
          </cell>
        </row>
        <row r="86">
          <cell r="A86" t="str">
            <v>CU055.7</v>
          </cell>
          <cell r="B86" t="str">
            <v>RT-10 receiver welding type</v>
          </cell>
        </row>
        <row r="86">
          <cell r="D86" t="str">
            <v>8hp</v>
          </cell>
          <cell r="E86" t="str">
            <v>cu100-125</v>
          </cell>
          <cell r="F86" t="str">
            <v>10l</v>
          </cell>
        </row>
        <row r="86">
          <cell r="H86" t="str">
            <v>5/8"</v>
          </cell>
        </row>
        <row r="86">
          <cell r="Q86">
            <v>135.607364523027</v>
          </cell>
        </row>
        <row r="87">
          <cell r="A87" t="str">
            <v>CU055.8</v>
          </cell>
          <cell r="B87" t="str">
            <v>RT-12 receiver welding type</v>
          </cell>
        </row>
        <row r="87">
          <cell r="D87" t="str">
            <v>10hp</v>
          </cell>
          <cell r="E87" t="str">
            <v>cu144</v>
          </cell>
          <cell r="F87" t="str">
            <v>12l</v>
          </cell>
        </row>
        <row r="87">
          <cell r="H87" t="str">
            <v>5/8"</v>
          </cell>
        </row>
        <row r="87">
          <cell r="Q87">
            <v>156.470035988108</v>
          </cell>
        </row>
        <row r="88">
          <cell r="A88" t="str">
            <v>CU055.9</v>
          </cell>
          <cell r="B88" t="str">
            <v>RT-14 receiver welding type</v>
          </cell>
        </row>
        <row r="88">
          <cell r="D88" t="str">
            <v>12hp</v>
          </cell>
          <cell r="E88" t="str">
            <v>cu160</v>
          </cell>
          <cell r="F88" t="str">
            <v>14l</v>
          </cell>
        </row>
        <row r="88">
          <cell r="H88" t="str">
            <v>5/8"</v>
          </cell>
        </row>
        <row r="88">
          <cell r="Q88">
            <v>164.293537787514</v>
          </cell>
        </row>
        <row r="89">
          <cell r="A89" t="str">
            <v>CU055.10</v>
          </cell>
          <cell r="B89" t="str">
            <v>SCL-5-3 receiver tank</v>
          </cell>
        </row>
        <row r="89">
          <cell r="D89" t="str">
            <v>6hp</v>
          </cell>
          <cell r="E89" t="str">
            <v>cu72-90</v>
          </cell>
          <cell r="F89" t="str">
            <v>8l</v>
          </cell>
        </row>
        <row r="89">
          <cell r="Q89">
            <v>129.087779690189</v>
          </cell>
        </row>
        <row r="90">
          <cell r="A90" t="str">
            <v>CU055.11</v>
          </cell>
          <cell r="B90" t="str">
            <v>SCL-10-4 receiver tank</v>
          </cell>
        </row>
        <row r="90">
          <cell r="D90" t="str">
            <v>8-12hp</v>
          </cell>
          <cell r="E90" t="str">
            <v>cu100-144</v>
          </cell>
          <cell r="F90" t="str">
            <v>12l</v>
          </cell>
        </row>
        <row r="90">
          <cell r="Q90">
            <v>199.499295884838</v>
          </cell>
        </row>
        <row r="91">
          <cell r="A91" t="str">
            <v>CU055.12</v>
          </cell>
          <cell r="B91" t="str">
            <v>SCL-15-4 receiver tank</v>
          </cell>
        </row>
        <row r="91">
          <cell r="D91" t="str">
            <v>15hp</v>
          </cell>
          <cell r="E91" t="str">
            <v>cu160</v>
          </cell>
          <cell r="F91" t="str">
            <v>16l</v>
          </cell>
        </row>
        <row r="91">
          <cell r="Q91">
            <v>317.340791738382</v>
          </cell>
        </row>
        <row r="92">
          <cell r="A92" t="str">
            <v>CU055.13</v>
          </cell>
          <cell r="B92" t="str">
            <v>SCL-20-3 receiver tank</v>
          </cell>
        </row>
        <row r="92">
          <cell r="D92" t="str">
            <v>20hp</v>
          </cell>
          <cell r="E92" t="str">
            <v>cu200</v>
          </cell>
          <cell r="F92" t="str">
            <v>20l</v>
          </cell>
        </row>
        <row r="92">
          <cell r="Q92">
            <v>418.61799356896</v>
          </cell>
        </row>
        <row r="93">
          <cell r="A93" t="str">
            <v>CU055.18</v>
          </cell>
          <cell r="B93" t="str">
            <v>L-29L (7/8" * 7/8")</v>
          </cell>
        </row>
        <row r="93">
          <cell r="D93" t="str">
            <v>30hp</v>
          </cell>
          <cell r="E93" t="str">
            <v>30L,with two valves,with sight glass</v>
          </cell>
          <cell r="F93" t="str">
            <v>30L</v>
          </cell>
          <cell r="G93">
            <v>8</v>
          </cell>
        </row>
        <row r="93">
          <cell r="Q93">
            <v>1135.49435838592</v>
          </cell>
        </row>
        <row r="94">
          <cell r="A94" t="str">
            <v>CU056</v>
          </cell>
          <cell r="B94" t="str">
            <v>L-40L (1 1/8" * 1 1/8")</v>
          </cell>
        </row>
        <row r="94">
          <cell r="D94" t="str">
            <v>40hp</v>
          </cell>
          <cell r="E94" t="str">
            <v>40L,with two valves,with sight glass</v>
          </cell>
          <cell r="F94" t="str">
            <v>40L</v>
          </cell>
        </row>
        <row r="94">
          <cell r="Q94">
            <v>1231.11493593421</v>
          </cell>
        </row>
        <row r="95">
          <cell r="A95" t="str">
            <v>CU057</v>
          </cell>
          <cell r="B95" t="str">
            <v>L-60L (1 3/8" * 1 1/8")</v>
          </cell>
        </row>
        <row r="95">
          <cell r="D95" t="str">
            <v>60hp</v>
          </cell>
          <cell r="E95" t="str">
            <v>60L,with two valves,with sight glass</v>
          </cell>
          <cell r="F95" t="str">
            <v>60L</v>
          </cell>
          <cell r="G95">
            <v>3</v>
          </cell>
        </row>
        <row r="95">
          <cell r="Q95">
            <v>1673.36010709505</v>
          </cell>
        </row>
        <row r="96">
          <cell r="A96" t="str">
            <v>CU058</v>
          </cell>
          <cell r="B96" t="str">
            <v>L-80L (1 5/8" * 1 3/8")</v>
          </cell>
        </row>
        <row r="96">
          <cell r="D96" t="str">
            <v>80hp</v>
          </cell>
          <cell r="E96" t="str">
            <v>80L,with two valves,with sight glass</v>
          </cell>
          <cell r="F96" t="str">
            <v>80L</v>
          </cell>
        </row>
        <row r="96">
          <cell r="Q96">
            <v>1900.45897877223</v>
          </cell>
        </row>
        <row r="97">
          <cell r="A97" t="str">
            <v>CU059</v>
          </cell>
          <cell r="B97" t="str">
            <v>L-100L (1 5/8" * 1 3/8")</v>
          </cell>
        </row>
        <row r="97">
          <cell r="D97" t="str">
            <v>100hp</v>
          </cell>
          <cell r="E97" t="str">
            <v>100L,with two valves,with sight glass</v>
          </cell>
          <cell r="F97" t="str">
            <v>100L</v>
          </cell>
        </row>
        <row r="97">
          <cell r="Q97">
            <v>2163.41556703003</v>
          </cell>
        </row>
        <row r="98">
          <cell r="A98" t="str">
            <v>CU060-1</v>
          </cell>
          <cell r="B98" t="str">
            <v>L-120L (1 5/8" * 1 3/8")</v>
          </cell>
        </row>
        <row r="98">
          <cell r="D98" t="str">
            <v>120hp</v>
          </cell>
          <cell r="E98" t="str">
            <v>120L,with two valves,with sight glass</v>
          </cell>
          <cell r="F98" t="str">
            <v>120L</v>
          </cell>
        </row>
        <row r="98">
          <cell r="Q98">
            <v>2378.56186651367</v>
          </cell>
        </row>
        <row r="99">
          <cell r="A99" t="str">
            <v>CU061</v>
          </cell>
          <cell r="B99" t="str">
            <v>L-150L (2 1/8" * 1 5/8")</v>
          </cell>
        </row>
        <row r="99">
          <cell r="D99" t="str">
            <v>150hp</v>
          </cell>
          <cell r="E99" t="str">
            <v>150L,with two valves,with sight glass</v>
          </cell>
          <cell r="F99" t="str">
            <v>150L</v>
          </cell>
        </row>
        <row r="99">
          <cell r="Q99">
            <v>3119.62134251291</v>
          </cell>
        </row>
        <row r="100">
          <cell r="B100" t="str">
            <v>L-180L (2 1/8" * 1 5/8")</v>
          </cell>
        </row>
        <row r="100">
          <cell r="D100" t="str">
            <v>180HP</v>
          </cell>
          <cell r="E100" t="str">
            <v>180L,with two valves,with sight glass</v>
          </cell>
          <cell r="F100" t="str">
            <v>180L</v>
          </cell>
        </row>
        <row r="100">
          <cell r="Q100">
            <v>4750.4016064257</v>
          </cell>
        </row>
        <row r="101">
          <cell r="B101" t="str">
            <v>L-200L (2 5/8" * 2 1/8")</v>
          </cell>
        </row>
        <row r="101">
          <cell r="D101" t="str">
            <v>200hp</v>
          </cell>
          <cell r="E101" t="str">
            <v>200L,with two valves,with sight glass</v>
          </cell>
          <cell r="F101" t="str">
            <v>200L</v>
          </cell>
        </row>
        <row r="101">
          <cell r="Q101">
            <v>4544.57831325301</v>
          </cell>
        </row>
        <row r="102">
          <cell r="B102" t="str">
            <v>L-250L (2 5/8" * 2 1/8")</v>
          </cell>
        </row>
        <row r="102">
          <cell r="D102" t="str">
            <v>250hp</v>
          </cell>
          <cell r="E102" t="str">
            <v>250L,with two valves,with sight glass</v>
          </cell>
          <cell r="F102" t="str">
            <v>250L</v>
          </cell>
        </row>
        <row r="102">
          <cell r="Q102">
            <v>5639.55823293173</v>
          </cell>
        </row>
        <row r="103">
          <cell r="B103" t="str">
            <v>L-300L (3 1/8" * 2 5/8")</v>
          </cell>
        </row>
        <row r="103">
          <cell r="D103" t="str">
            <v>300hp</v>
          </cell>
          <cell r="E103" t="str">
            <v>300L,with two valves,with sight glass</v>
          </cell>
          <cell r="F103" t="str">
            <v>300L</v>
          </cell>
        </row>
        <row r="103">
          <cell r="Q103">
            <v>7162.65060240964</v>
          </cell>
        </row>
        <row r="104">
          <cell r="A104" t="str">
            <v>CU062</v>
          </cell>
          <cell r="B104" t="str">
            <v>HTC-3</v>
          </cell>
        </row>
        <row r="104">
          <cell r="D104" t="str">
            <v>3hp</v>
          </cell>
          <cell r="E104" t="str">
            <v>800*159D</v>
          </cell>
          <cell r="F104" t="str">
            <v>2DES2Y</v>
          </cell>
        </row>
        <row r="104">
          <cell r="Q104">
            <v>1198.13436891669</v>
          </cell>
        </row>
        <row r="105">
          <cell r="A105" t="str">
            <v>CU063</v>
          </cell>
          <cell r="B105" t="str">
            <v>HTC-4</v>
          </cell>
        </row>
        <row r="105">
          <cell r="D105" t="str">
            <v>4hp</v>
          </cell>
          <cell r="E105" t="str">
            <v>800*159D</v>
          </cell>
          <cell r="F105" t="str">
            <v>4CES3Y</v>
          </cell>
        </row>
        <row r="105">
          <cell r="Q105">
            <v>1556.33948952065</v>
          </cell>
        </row>
        <row r="106">
          <cell r="A106" t="str">
            <v>CU064</v>
          </cell>
          <cell r="B106" t="str">
            <v>HTC-5</v>
          </cell>
        </row>
        <row r="106">
          <cell r="D106" t="str">
            <v>5hp</v>
          </cell>
          <cell r="E106" t="str">
            <v>930*219D</v>
          </cell>
          <cell r="F106" t="str">
            <v>4EES4Y</v>
          </cell>
        </row>
        <row r="106">
          <cell r="Q106">
            <v>1605.74709236257</v>
          </cell>
        </row>
        <row r="107">
          <cell r="A107" t="str">
            <v>CU064.1</v>
          </cell>
          <cell r="B107" t="str">
            <v>HTC-6</v>
          </cell>
        </row>
        <row r="107">
          <cell r="D107" t="str">
            <v>6hp</v>
          </cell>
          <cell r="E107" t="str">
            <v>1080*165D</v>
          </cell>
          <cell r="F107" t="str">
            <v>4DES5Y</v>
          </cell>
        </row>
        <row r="107">
          <cell r="Q107">
            <v>1865.13700728268</v>
          </cell>
        </row>
        <row r="108">
          <cell r="A108" t="str">
            <v>CU065</v>
          </cell>
          <cell r="B108" t="str">
            <v>HTC-8</v>
          </cell>
        </row>
        <row r="108">
          <cell r="D108" t="str">
            <v>8hp</v>
          </cell>
          <cell r="E108" t="str">
            <v>980*219D</v>
          </cell>
          <cell r="F108" t="str">
            <v>4CES6Y</v>
          </cell>
        </row>
        <row r="108">
          <cell r="Q108">
            <v>2173.93452504471</v>
          </cell>
        </row>
        <row r="109">
          <cell r="A109" t="str">
            <v>CU066</v>
          </cell>
          <cell r="B109" t="str">
            <v>HTC-10</v>
          </cell>
        </row>
        <row r="109">
          <cell r="D109" t="str">
            <v>10hp</v>
          </cell>
          <cell r="E109" t="str">
            <v>1080*219D</v>
          </cell>
          <cell r="F109" t="str">
            <v>4TES9Y</v>
          </cell>
        </row>
        <row r="109">
          <cell r="Q109">
            <v>2717.41815630589</v>
          </cell>
        </row>
        <row r="110">
          <cell r="A110" t="str">
            <v>CU067</v>
          </cell>
          <cell r="B110" t="str">
            <v>HTC-12</v>
          </cell>
        </row>
        <row r="110">
          <cell r="D110" t="str">
            <v>12.5hp</v>
          </cell>
          <cell r="E110" t="str">
            <v>1280*219D</v>
          </cell>
          <cell r="F110" t="str">
            <v>4PES12Y</v>
          </cell>
        </row>
        <row r="110">
          <cell r="Q110">
            <v>3001.51187264696</v>
          </cell>
        </row>
        <row r="111">
          <cell r="A111" t="str">
            <v>CU068</v>
          </cell>
          <cell r="B111" t="str">
            <v>HTC-15</v>
          </cell>
        </row>
        <row r="111">
          <cell r="D111" t="str">
            <v>15hp</v>
          </cell>
          <cell r="E111" t="str">
            <v>1220*219D</v>
          </cell>
          <cell r="F111" t="str">
            <v>4JE13Y</v>
          </cell>
        </row>
        <row r="111">
          <cell r="Q111">
            <v>3415.30054644809</v>
          </cell>
        </row>
        <row r="112">
          <cell r="A112" t="str">
            <v>CU069</v>
          </cell>
          <cell r="B112" t="str">
            <v>HTC-20</v>
          </cell>
        </row>
        <row r="112">
          <cell r="D112" t="str">
            <v>20hp</v>
          </cell>
          <cell r="E112" t="str">
            <v>1430*219D</v>
          </cell>
          <cell r="F112" t="str">
            <v>4HE18Y</v>
          </cell>
        </row>
        <row r="112">
          <cell r="Q112">
            <v>3866.14492238066</v>
          </cell>
        </row>
        <row r="113">
          <cell r="A113" t="str">
            <v>CU070</v>
          </cell>
          <cell r="B113" t="str">
            <v>HTC-25</v>
          </cell>
        </row>
        <row r="113">
          <cell r="D113" t="str">
            <v>25hp</v>
          </cell>
          <cell r="E113" t="str">
            <v>1430*273D</v>
          </cell>
          <cell r="F113" t="str">
            <v>4GE23Y</v>
          </cell>
        </row>
        <row r="113">
          <cell r="Q113">
            <v>4681.37036927242</v>
          </cell>
        </row>
        <row r="114">
          <cell r="A114" t="str">
            <v>CU070.1</v>
          </cell>
          <cell r="B114" t="str">
            <v>HTC-28</v>
          </cell>
        </row>
        <row r="114">
          <cell r="D114" t="str">
            <v>28hp</v>
          </cell>
          <cell r="E114" t="str">
            <v>1620*273D</v>
          </cell>
          <cell r="F114" t="str">
            <v>6HE28Y</v>
          </cell>
        </row>
        <row r="114">
          <cell r="Q114">
            <v>5274.26160337553</v>
          </cell>
        </row>
        <row r="115">
          <cell r="A115" t="str">
            <v>CU071</v>
          </cell>
          <cell r="B115" t="str">
            <v>HTC-30</v>
          </cell>
        </row>
        <row r="115">
          <cell r="D115" t="str">
            <v>30hp</v>
          </cell>
          <cell r="E115" t="str">
            <v>1620*273D</v>
          </cell>
          <cell r="F115" t="str">
            <v>6HE28Y</v>
          </cell>
        </row>
        <row r="115">
          <cell r="Q115">
            <v>5749.80978072906</v>
          </cell>
        </row>
        <row r="116">
          <cell r="A116" t="str">
            <v>CU072</v>
          </cell>
          <cell r="B116" t="str">
            <v>HTC-35</v>
          </cell>
        </row>
        <row r="116">
          <cell r="D116" t="str">
            <v>35hp</v>
          </cell>
          <cell r="E116" t="str">
            <v>1620*273D</v>
          </cell>
          <cell r="F116" t="str">
            <v>6GE34Y/S6F30.2Y</v>
          </cell>
        </row>
        <row r="116">
          <cell r="Q116">
            <v>6805.89729147521</v>
          </cell>
        </row>
        <row r="117">
          <cell r="A117" t="str">
            <v>CU073</v>
          </cell>
          <cell r="B117" t="str">
            <v>HTC-40</v>
          </cell>
        </row>
        <row r="117">
          <cell r="D117" t="str">
            <v>40hp</v>
          </cell>
          <cell r="E117" t="str">
            <v>1620*279D</v>
          </cell>
          <cell r="F117" t="str">
            <v>6FE44Y</v>
          </cell>
        </row>
        <row r="117">
          <cell r="Q117">
            <v>7176.45431278965</v>
          </cell>
        </row>
        <row r="118">
          <cell r="A118" t="str">
            <v>CU073.1</v>
          </cell>
          <cell r="B118" t="str">
            <v>HTC-45</v>
          </cell>
        </row>
        <row r="118">
          <cell r="D118" t="str">
            <v>45hp</v>
          </cell>
          <cell r="E118" t="str">
            <v>2150*273D</v>
          </cell>
          <cell r="F118" t="str">
            <v>6GE40Y /SW3L3000</v>
          </cell>
        </row>
        <row r="118">
          <cell r="Q118">
            <v>7942.27215683949</v>
          </cell>
        </row>
        <row r="119">
          <cell r="A119" t="str">
            <v>CU074</v>
          </cell>
          <cell r="B119" t="str">
            <v>HTC-50</v>
          </cell>
        </row>
        <row r="119">
          <cell r="D119" t="str">
            <v>50hp</v>
          </cell>
          <cell r="E119" t="str">
            <v>2150*273D</v>
          </cell>
          <cell r="F119" t="str">
            <v>6FE50Y /SW3L4000</v>
          </cell>
        </row>
        <row r="119">
          <cell r="Q119">
            <v>8671.03429875789</v>
          </cell>
        </row>
        <row r="120">
          <cell r="A120" t="str">
            <v>CU074.1</v>
          </cell>
          <cell r="B120" t="str">
            <v>HTC-55</v>
          </cell>
        </row>
        <row r="120">
          <cell r="D120" t="str">
            <v>55hp</v>
          </cell>
          <cell r="E120" t="str">
            <v>2150*273D</v>
          </cell>
          <cell r="F120" t="str">
            <v>SW3L5000</v>
          </cell>
        </row>
        <row r="120">
          <cell r="Q120">
            <v>10140.9104833052</v>
          </cell>
        </row>
        <row r="121">
          <cell r="A121" t="str">
            <v>CU075</v>
          </cell>
          <cell r="B121" t="str">
            <v>HTC-60</v>
          </cell>
        </row>
        <row r="121">
          <cell r="D121" t="str">
            <v>60hp</v>
          </cell>
          <cell r="E121" t="str">
            <v>2170*325D</v>
          </cell>
          <cell r="F121" t="str">
            <v>SW3L6000</v>
          </cell>
        </row>
        <row r="121">
          <cell r="Q121">
            <v>11549.0271643</v>
          </cell>
        </row>
        <row r="122">
          <cell r="A122" t="str">
            <v>CU075.1</v>
          </cell>
          <cell r="B122" t="str">
            <v>HTC-70</v>
          </cell>
        </row>
        <row r="122">
          <cell r="D122" t="str">
            <v>70hp</v>
          </cell>
          <cell r="E122" t="str">
            <v>2220*325D</v>
          </cell>
          <cell r="F122" t="str">
            <v>SW3L7000</v>
          </cell>
        </row>
        <row r="122">
          <cell r="Q122">
            <v>12944.7919445844</v>
          </cell>
        </row>
        <row r="123">
          <cell r="A123" t="str">
            <v>CU076</v>
          </cell>
          <cell r="B123" t="str">
            <v>HTC-80</v>
          </cell>
        </row>
        <row r="123">
          <cell r="D123" t="str">
            <v>80hp</v>
          </cell>
          <cell r="E123" t="str">
            <v>2220*325D</v>
          </cell>
        </row>
        <row r="123">
          <cell r="G123" t="str">
            <v>C50S12R</v>
          </cell>
        </row>
        <row r="123">
          <cell r="Q123">
            <v>14278.7972213164</v>
          </cell>
        </row>
        <row r="124">
          <cell r="A124" t="str">
            <v>CU076.1</v>
          </cell>
          <cell r="B124" t="str">
            <v>HTC-90</v>
          </cell>
        </row>
        <row r="124">
          <cell r="D124" t="str">
            <v>90HP</v>
          </cell>
          <cell r="E124" t="str">
            <v>2370*325D</v>
          </cell>
          <cell r="F124" t="str">
            <v>SW3L8000</v>
          </cell>
        </row>
        <row r="124">
          <cell r="Q124">
            <v>15748.6734058637</v>
          </cell>
        </row>
        <row r="125">
          <cell r="A125" t="str">
            <v>CU076.2</v>
          </cell>
          <cell r="B125" t="str">
            <v>HTC-110</v>
          </cell>
        </row>
        <row r="125">
          <cell r="D125" t="str">
            <v>110HP</v>
          </cell>
          <cell r="E125" t="str">
            <v>2370*325D</v>
          </cell>
          <cell r="F125" t="str">
            <v>SW3L9500</v>
          </cell>
        </row>
        <row r="125">
          <cell r="Q125">
            <v>17206.1976897005</v>
          </cell>
        </row>
        <row r="126">
          <cell r="A126" t="str">
            <v>CU076.3</v>
          </cell>
          <cell r="B126" t="str">
            <v>HTC-120</v>
          </cell>
        </row>
        <row r="126">
          <cell r="D126" t="str">
            <v>120HP</v>
          </cell>
          <cell r="E126" t="str">
            <v>2880*377D</v>
          </cell>
          <cell r="F126" t="str">
            <v>SW3L11500</v>
          </cell>
        </row>
        <row r="126">
          <cell r="Q126">
            <v>21615.8262433423</v>
          </cell>
        </row>
        <row r="142">
          <cell r="A142" t="str">
            <v>CU077</v>
          </cell>
          <cell r="B142" t="str">
            <v>CS025</v>
          </cell>
        </row>
        <row r="142">
          <cell r="D142" t="str">
            <v>1/4hp</v>
          </cell>
          <cell r="E142" t="str">
            <v>8 X 9  X 2R</v>
          </cell>
          <cell r="F142" t="str">
            <v>φ200 BLADE 28°</v>
          </cell>
          <cell r="G142" t="str">
            <v>5watts</v>
          </cell>
        </row>
        <row r="142">
          <cell r="Q142">
            <v>48.1724127708772</v>
          </cell>
        </row>
        <row r="143">
          <cell r="A143" t="str">
            <v>CU078</v>
          </cell>
          <cell r="B143" t="str">
            <v>CS030</v>
          </cell>
        </row>
        <row r="143">
          <cell r="D143" t="str">
            <v>1/3hp</v>
          </cell>
          <cell r="E143" t="str">
            <v>9 X 9  X 3R</v>
          </cell>
          <cell r="F143" t="str">
            <v>φ200 BLADE 28°</v>
          </cell>
          <cell r="G143" t="str">
            <v>10watts</v>
          </cell>
        </row>
        <row r="143">
          <cell r="Q143">
            <v>98.568167669641</v>
          </cell>
        </row>
        <row r="144">
          <cell r="A144" t="str">
            <v>CU079</v>
          </cell>
          <cell r="B144" t="str">
            <v>CS033 (10 u)</v>
          </cell>
        </row>
        <row r="144">
          <cell r="D144" t="str">
            <v>1/3hp</v>
          </cell>
          <cell r="E144" t="str">
            <v>10 X 11 X 2R</v>
          </cell>
          <cell r="F144" t="str">
            <v>φ250 BLADE 22°</v>
          </cell>
          <cell r="G144" t="str">
            <v>10watts</v>
          </cell>
        </row>
        <row r="144">
          <cell r="Q144">
            <v>137.106097886343</v>
          </cell>
        </row>
        <row r="145">
          <cell r="A145" t="str">
            <v>CU080</v>
          </cell>
          <cell r="B145" t="str">
            <v>CS050 (15 u)</v>
          </cell>
        </row>
        <row r="145">
          <cell r="D145" t="str">
            <v>1/2hp</v>
          </cell>
          <cell r="E145" t="str">
            <v>10 X 11 X 3R</v>
          </cell>
          <cell r="F145" t="str">
            <v>φ250 BLADE 22°</v>
          </cell>
          <cell r="G145" t="str">
            <v>10watts</v>
          </cell>
        </row>
        <row r="145">
          <cell r="Q145">
            <v>149.457998596824</v>
          </cell>
        </row>
        <row r="146">
          <cell r="A146" t="str">
            <v>CU081</v>
          </cell>
          <cell r="B146" t="str">
            <v>CS060 (16 u)</v>
          </cell>
        </row>
        <row r="146">
          <cell r="D146" t="str">
            <v>1/2hp(big)</v>
          </cell>
          <cell r="E146" t="str">
            <v>11 X 13 X 3R</v>
          </cell>
          <cell r="F146" t="str">
            <v>φ250 BLADE 28°</v>
          </cell>
          <cell r="G146" t="str">
            <v>16watts</v>
          </cell>
        </row>
        <row r="146">
          <cell r="Q146">
            <v>170.456229804642</v>
          </cell>
        </row>
        <row r="147">
          <cell r="A147" t="str">
            <v>CU082</v>
          </cell>
          <cell r="B147" t="str">
            <v>CS075</v>
          </cell>
        </row>
        <row r="147">
          <cell r="D147" t="str">
            <v>3/4hp</v>
          </cell>
          <cell r="E147" t="str">
            <v>13 X 15 X 3R</v>
          </cell>
          <cell r="F147" t="str">
            <v>φ300 BLADE 22°</v>
          </cell>
          <cell r="G147" t="str">
            <v>18watts</v>
          </cell>
        </row>
        <row r="147">
          <cell r="Q147">
            <v>217.393452504471</v>
          </cell>
        </row>
        <row r="148">
          <cell r="A148" t="str">
            <v>CU082.01</v>
          </cell>
          <cell r="B148" t="str">
            <v>CS090</v>
          </cell>
        </row>
        <row r="148">
          <cell r="D148" t="str">
            <v>7/8HP</v>
          </cell>
          <cell r="E148" t="str">
            <v>11*15*4R</v>
          </cell>
          <cell r="F148" t="str">
            <v>φ250 BLADE 28°</v>
          </cell>
          <cell r="G148" t="str">
            <v>16watts</v>
          </cell>
        </row>
        <row r="148">
          <cell r="Q148">
            <v>279.152956056878</v>
          </cell>
        </row>
        <row r="149">
          <cell r="A149" t="str">
            <v>CU083</v>
          </cell>
          <cell r="B149" t="str">
            <v>CS100</v>
          </cell>
        </row>
        <row r="149">
          <cell r="D149" t="str">
            <v>1hp</v>
          </cell>
          <cell r="E149" t="str">
            <v>13 X 18 X 3R</v>
          </cell>
          <cell r="F149" t="str">
            <v>φ300 BLADE 22°</v>
          </cell>
          <cell r="G149" t="str">
            <v>18watts</v>
          </cell>
        </row>
        <row r="149">
          <cell r="Q149">
            <v>271.741815630589</v>
          </cell>
        </row>
        <row r="150">
          <cell r="A150" t="str">
            <v>CU084</v>
          </cell>
          <cell r="B150" t="str">
            <v>CS125</v>
          </cell>
        </row>
        <row r="150">
          <cell r="D150" t="str">
            <v>1.3hp</v>
          </cell>
          <cell r="E150" t="str">
            <v>13 X 15 X 4R</v>
          </cell>
          <cell r="F150" t="str">
            <v>φ300 BLADE 25°</v>
          </cell>
          <cell r="G150" t="str">
            <v>25watts</v>
          </cell>
        </row>
        <row r="150">
          <cell r="Q150">
            <v>295.210426980504</v>
          </cell>
        </row>
        <row r="151">
          <cell r="A151" t="str">
            <v>CU085</v>
          </cell>
          <cell r="B151" t="str">
            <v>CS145</v>
          </cell>
        </row>
        <row r="151">
          <cell r="D151" t="str">
            <v>1.4HP</v>
          </cell>
          <cell r="E151" t="str">
            <v>13 X 18 X 4R</v>
          </cell>
          <cell r="F151" t="str">
            <v>φ300 BLADE 25°</v>
          </cell>
          <cell r="G151" t="str">
            <v>25watts</v>
          </cell>
        </row>
        <row r="151">
          <cell r="Q151">
            <v>373.027401456536</v>
          </cell>
        </row>
        <row r="152">
          <cell r="A152" t="str">
            <v>CU086</v>
          </cell>
          <cell r="B152" t="str">
            <v>CS150</v>
          </cell>
        </row>
        <row r="152">
          <cell r="D152" t="str">
            <v>1.4hp</v>
          </cell>
          <cell r="E152" t="str">
            <v>11 X 26 X 3R</v>
          </cell>
          <cell r="F152" t="str">
            <v>φ250 BLADE 28°</v>
          </cell>
          <cell r="G152" t="str">
            <v>16watts</v>
          </cell>
        </row>
        <row r="152">
          <cell r="Q152">
            <v>352.881451397741</v>
          </cell>
        </row>
        <row r="153">
          <cell r="A153" t="str">
            <v>CU087</v>
          </cell>
          <cell r="B153" t="str">
            <v>CS165</v>
          </cell>
        </row>
        <row r="153">
          <cell r="D153" t="str">
            <v>1.5hp</v>
          </cell>
          <cell r="E153" t="str">
            <v>13 X 30 X 3R</v>
          </cell>
          <cell r="F153" t="str">
            <v>φ300 BLADE 22°</v>
          </cell>
          <cell r="G153" t="str">
            <v>18watts</v>
          </cell>
        </row>
        <row r="153">
          <cell r="Q153">
            <v>477.116868743762</v>
          </cell>
        </row>
        <row r="154">
          <cell r="A154" t="str">
            <v>CU087.1</v>
          </cell>
          <cell r="B154" t="str">
            <v>CS170</v>
          </cell>
        </row>
        <row r="154">
          <cell r="D154" t="str">
            <v>1.5hp</v>
          </cell>
          <cell r="E154" t="str">
            <v>13 X 24 X 4R</v>
          </cell>
          <cell r="F154" t="str">
            <v>φ300 BLADE 25°</v>
          </cell>
          <cell r="G154" t="str">
            <v>25watts</v>
          </cell>
        </row>
        <row r="154">
          <cell r="Q154">
            <v>511.368689413927</v>
          </cell>
        </row>
        <row r="155">
          <cell r="A155" t="str">
            <v>CU088</v>
          </cell>
          <cell r="B155" t="str">
            <v>CS200</v>
          </cell>
        </row>
        <row r="155">
          <cell r="D155" t="str">
            <v>2hp</v>
          </cell>
          <cell r="E155" t="str">
            <v>13 X 30 X 4R</v>
          </cell>
          <cell r="F155" t="str">
            <v>φ300 BLADE 28°</v>
          </cell>
          <cell r="G155" t="str">
            <v>34watts</v>
          </cell>
        </row>
        <row r="155">
          <cell r="Q155">
            <v>593.422365833654</v>
          </cell>
        </row>
        <row r="156">
          <cell r="A156" t="str">
            <v>CU089</v>
          </cell>
          <cell r="B156" t="str">
            <v>CS250</v>
          </cell>
        </row>
        <row r="156">
          <cell r="D156" t="str">
            <v>2.5hp</v>
          </cell>
          <cell r="E156" t="str">
            <v>13 X 30 X 5R</v>
          </cell>
          <cell r="F156" t="str">
            <v>φ300 BLADE 28°</v>
          </cell>
          <cell r="G156" t="str">
            <v>34watts</v>
          </cell>
        </row>
        <row r="156">
          <cell r="Q156">
            <v>660.826688010751</v>
          </cell>
        </row>
        <row r="157">
          <cell r="A157" t="str">
            <v>CU089.01</v>
          </cell>
          <cell r="B157" t="str">
            <v>WCU-1HP</v>
          </cell>
        </row>
        <row r="157">
          <cell r="D157" t="str">
            <v>1hp</v>
          </cell>
          <cell r="E157" t="str">
            <v>930*280*550</v>
          </cell>
          <cell r="F157" t="str">
            <v>1 X 16"</v>
          </cell>
          <cell r="G157" t="str">
            <v>37*11*22</v>
          </cell>
        </row>
        <row r="157">
          <cell r="Q157">
            <v>639.828456802933</v>
          </cell>
        </row>
        <row r="158">
          <cell r="A158" t="str">
            <v>CU089.02</v>
          </cell>
          <cell r="B158" t="str">
            <v>WCU-1.5HP</v>
          </cell>
        </row>
        <row r="158">
          <cell r="D158" t="str">
            <v>1.5hp</v>
          </cell>
          <cell r="E158" t="str">
            <v>930*280*550</v>
          </cell>
          <cell r="F158" t="str">
            <v>1 X 16"</v>
          </cell>
          <cell r="G158" t="str">
            <v>37*11*23</v>
          </cell>
        </row>
        <row r="158">
          <cell r="Q158">
            <v>834.988488028538</v>
          </cell>
        </row>
        <row r="159">
          <cell r="A159" t="str">
            <v>CU089.03</v>
          </cell>
          <cell r="B159" t="str">
            <v>WCU-2HP</v>
          </cell>
        </row>
        <row r="159">
          <cell r="D159" t="str">
            <v>2hp</v>
          </cell>
          <cell r="E159" t="str">
            <v>1000*300*620</v>
          </cell>
          <cell r="F159" t="str">
            <v>1 X 16"</v>
          </cell>
          <cell r="G159" t="str">
            <v>39.5*12*24.5</v>
          </cell>
        </row>
        <row r="159">
          <cell r="Q159">
            <v>988.152056838506</v>
          </cell>
        </row>
        <row r="160">
          <cell r="A160" t="str">
            <v>CU089.04</v>
          </cell>
          <cell r="B160" t="str">
            <v>WCU-3HP</v>
          </cell>
        </row>
        <row r="160">
          <cell r="D160" t="str">
            <v>3hp</v>
          </cell>
          <cell r="E160" t="str">
            <v>1110*400*752</v>
          </cell>
          <cell r="F160" t="str">
            <v>1 X 20"</v>
          </cell>
          <cell r="G160" t="str">
            <v>44*16*30</v>
          </cell>
        </row>
        <row r="160">
          <cell r="Q160">
            <v>1605.80885186612</v>
          </cell>
        </row>
        <row r="161">
          <cell r="A161" t="str">
            <v>CU089.05</v>
          </cell>
          <cell r="B161" t="str">
            <v>WCU-4HP</v>
          </cell>
        </row>
        <row r="161">
          <cell r="D161" t="str">
            <v>4hp</v>
          </cell>
          <cell r="E161" t="str">
            <v>1110*400*752</v>
          </cell>
          <cell r="F161" t="str">
            <v>1 X 20"</v>
          </cell>
          <cell r="G161" t="str">
            <v>44*16*30</v>
          </cell>
        </row>
        <row r="161">
          <cell r="Q161">
            <v>1805.84788387237</v>
          </cell>
        </row>
        <row r="162">
          <cell r="A162" t="str">
            <v>CU089.06</v>
          </cell>
          <cell r="B162" t="str">
            <v>BCU - 10</v>
          </cell>
        </row>
        <row r="162">
          <cell r="D162" t="str">
            <v>1hp</v>
          </cell>
          <cell r="E162" t="str">
            <v>767*268*530</v>
          </cell>
          <cell r="F162" t="str">
            <v>1 X 16"</v>
          </cell>
          <cell r="G162" t="str">
            <v>30*10.5*21</v>
          </cell>
        </row>
        <row r="162">
          <cell r="Q162">
            <v>514.123163272364</v>
          </cell>
        </row>
        <row r="163">
          <cell r="A163" t="str">
            <v>CU089.07</v>
          </cell>
          <cell r="B163" t="str">
            <v>BCU - 15</v>
          </cell>
        </row>
        <row r="163">
          <cell r="D163" t="str">
            <v>1.5hp</v>
          </cell>
          <cell r="E163" t="str">
            <v>767*268*530</v>
          </cell>
          <cell r="F163" t="str">
            <v>1 X 16"</v>
          </cell>
          <cell r="G163" t="str">
            <v>30*10.5*21</v>
          </cell>
        </row>
        <row r="163">
          <cell r="Q163">
            <v>699.154635915375</v>
          </cell>
        </row>
        <row r="164">
          <cell r="A164" t="str">
            <v>CU089.08</v>
          </cell>
          <cell r="B164" t="str">
            <v>BCU - 22</v>
          </cell>
        </row>
        <row r="164">
          <cell r="D164" t="str">
            <v>2hp</v>
          </cell>
          <cell r="E164" t="str">
            <v>845*290*595</v>
          </cell>
          <cell r="F164" t="str">
            <v>1 X 16"</v>
          </cell>
        </row>
        <row r="164">
          <cell r="Q164">
            <v>964.806964495697</v>
          </cell>
        </row>
        <row r="165">
          <cell r="A165" t="str">
            <v>CU089.09</v>
          </cell>
          <cell r="B165" t="str">
            <v>BCU - 36  </v>
          </cell>
        </row>
        <row r="165">
          <cell r="D165" t="str">
            <v>3hp</v>
          </cell>
          <cell r="E165" t="str">
            <v>830*310*715</v>
          </cell>
          <cell r="F165" t="str">
            <v>1 X 20"</v>
          </cell>
          <cell r="G165" t="str">
            <v>38*14.5*32</v>
          </cell>
        </row>
        <row r="165">
          <cell r="Q165">
            <v>1254.9531121849</v>
          </cell>
        </row>
        <row r="166">
          <cell r="A166" t="str">
            <v>CU089.10</v>
          </cell>
          <cell r="B166" t="str">
            <v>BCU - 40  </v>
          </cell>
        </row>
        <row r="166">
          <cell r="D166" t="str">
            <v>3.5hp</v>
          </cell>
          <cell r="E166" t="str">
            <v>960*370*810</v>
          </cell>
          <cell r="F166" t="str">
            <v>1 X 20"</v>
          </cell>
          <cell r="G166" t="str">
            <v>38*14.5*32</v>
          </cell>
        </row>
        <row r="166">
          <cell r="Q166">
            <v>1383.41287957391</v>
          </cell>
        </row>
        <row r="167">
          <cell r="A167" t="str">
            <v>CU089.11</v>
          </cell>
          <cell r="B167" t="str">
            <v>BCU - 50  </v>
          </cell>
        </row>
        <row r="167">
          <cell r="D167" t="str">
            <v>4hp</v>
          </cell>
          <cell r="E167" t="str">
            <v>960*370*810</v>
          </cell>
          <cell r="F167" t="str">
            <v>1 X 20"</v>
          </cell>
          <cell r="G167" t="str">
            <v>38*14.5*32</v>
          </cell>
        </row>
        <row r="167">
          <cell r="Q167">
            <v>1574.86734058637</v>
          </cell>
        </row>
        <row r="169">
          <cell r="A169" t="str">
            <v>CU089.13</v>
          </cell>
          <cell r="B169" t="str">
            <v>BCU - 64  </v>
          </cell>
        </row>
        <row r="169">
          <cell r="D169" t="str">
            <v>5hp</v>
          </cell>
          <cell r="E169" t="str">
            <v>960*370*1260</v>
          </cell>
          <cell r="F169" t="str">
            <v>2 X 20"</v>
          </cell>
          <cell r="G169" t="str">
            <v>38*14.5*50</v>
          </cell>
        </row>
        <row r="169">
          <cell r="Q169">
            <v>2206.04946689197</v>
          </cell>
        </row>
        <row r="170">
          <cell r="A170" t="str">
            <v>CU089.14</v>
          </cell>
          <cell r="B170" t="str">
            <v>BCU - 72</v>
          </cell>
        </row>
        <row r="170">
          <cell r="D170" t="str">
            <v>6hp</v>
          </cell>
          <cell r="E170" t="str">
            <v>960*370*1260</v>
          </cell>
          <cell r="F170" t="str">
            <v>2 X 20"</v>
          </cell>
          <cell r="G170" t="str">
            <v>38*14.5*50</v>
          </cell>
        </row>
        <row r="170">
          <cell r="Q170">
            <v>2549.43230664335</v>
          </cell>
        </row>
        <row r="171">
          <cell r="A171" t="str">
            <v>CU089.15</v>
          </cell>
          <cell r="B171" t="str">
            <v>BCU - 100</v>
          </cell>
        </row>
        <row r="171">
          <cell r="D171" t="str">
            <v>8hp</v>
          </cell>
          <cell r="E171" t="str">
            <v>960*370*1260</v>
          </cell>
          <cell r="F171" t="str">
            <v>2 X 20"</v>
          </cell>
          <cell r="G171" t="str">
            <v>38*14.5*50</v>
          </cell>
        </row>
        <row r="171">
          <cell r="Q171">
            <v>2786.58880028459</v>
          </cell>
        </row>
        <row r="172">
          <cell r="A172" t="str">
            <v>CU089.151</v>
          </cell>
          <cell r="B172" t="str">
            <v>BCU - 110</v>
          </cell>
        </row>
        <row r="172">
          <cell r="D172" t="str">
            <v>9hp</v>
          </cell>
        </row>
        <row r="172">
          <cell r="Q172">
            <v>3838.9707408176</v>
          </cell>
        </row>
        <row r="173">
          <cell r="A173" t="str">
            <v>CU089.152</v>
          </cell>
          <cell r="B173" t="str">
            <v>BCU - 120</v>
          </cell>
        </row>
        <row r="173">
          <cell r="D173" t="str">
            <v>10hp</v>
          </cell>
        </row>
        <row r="173">
          <cell r="Q173">
            <v>4190.99991106631</v>
          </cell>
        </row>
        <row r="174">
          <cell r="A174" t="str">
            <v>CU089.16</v>
          </cell>
          <cell r="B174" t="str">
            <v>TCU - 06</v>
          </cell>
        </row>
        <row r="174">
          <cell r="D174" t="str">
            <v>5hp-6hp</v>
          </cell>
          <cell r="E174" t="str">
            <v>1050*910*930</v>
          </cell>
          <cell r="F174" t="str">
            <v>1*20</v>
          </cell>
          <cell r="G174" t="str">
            <v>CR-104</v>
          </cell>
        </row>
        <row r="174">
          <cell r="Q174">
            <v>3405.19579875843</v>
          </cell>
        </row>
        <row r="175">
          <cell r="A175" t="str">
            <v>CU089.17</v>
          </cell>
          <cell r="B175" t="str">
            <v>TCU - 08</v>
          </cell>
        </row>
        <row r="175">
          <cell r="D175" t="str">
            <v>8hp</v>
          </cell>
          <cell r="E175" t="str">
            <v>1050*910*930</v>
          </cell>
          <cell r="F175" t="str">
            <v>1*20</v>
          </cell>
          <cell r="G175" t="str">
            <v>CR-104</v>
          </cell>
        </row>
        <row r="175">
          <cell r="Q175">
            <v>3828.86599312794</v>
          </cell>
        </row>
        <row r="176">
          <cell r="A176" t="str">
            <v>CU089.19</v>
          </cell>
          <cell r="B176" t="str">
            <v>TCU - 100B</v>
          </cell>
        </row>
        <row r="176">
          <cell r="D176" t="str">
            <v>10hp</v>
          </cell>
          <cell r="E176" t="str">
            <v>1310*1010*1100</v>
          </cell>
          <cell r="F176" t="str">
            <v>1*26</v>
          </cell>
          <cell r="G176" t="str">
            <v>CR-105</v>
          </cell>
        </row>
        <row r="176">
          <cell r="Q176">
            <v>5144.55176410739</v>
          </cell>
        </row>
        <row r="177">
          <cell r="A177" t="str">
            <v>CU089.20</v>
          </cell>
          <cell r="B177" t="str">
            <v>TCU - 120B</v>
          </cell>
        </row>
        <row r="177">
          <cell r="D177" t="str">
            <v>12hp</v>
          </cell>
          <cell r="E177" t="str">
            <v>1310*1010*1100</v>
          </cell>
          <cell r="F177" t="str">
            <v>1*26</v>
          </cell>
          <cell r="G177" t="str">
            <v>CR-106</v>
          </cell>
        </row>
        <row r="177">
          <cell r="Q177">
            <v>5641.09817266874</v>
          </cell>
        </row>
        <row r="178">
          <cell r="A178" t="str">
            <v>CU089.21</v>
          </cell>
          <cell r="B178" t="str">
            <v>TCU - 150B</v>
          </cell>
        </row>
        <row r="178">
          <cell r="D178" t="str">
            <v>15hp</v>
          </cell>
          <cell r="E178" t="str">
            <v>1310*1010*1100</v>
          </cell>
          <cell r="F178" t="str">
            <v>1*26</v>
          </cell>
          <cell r="G178" t="str">
            <v>CR-106 </v>
          </cell>
        </row>
        <row r="178">
          <cell r="Q178">
            <v>6163.5835727221</v>
          </cell>
        </row>
        <row r="179">
          <cell r="A179" t="str">
            <v>CU089.22</v>
          </cell>
          <cell r="B179" t="str">
            <v>TCU - 120 </v>
          </cell>
        </row>
        <row r="179">
          <cell r="D179" t="str">
            <v>10~12hp</v>
          </cell>
          <cell r="E179" t="str">
            <v>1618*1010*1100</v>
          </cell>
          <cell r="F179" t="str">
            <v>2*20</v>
          </cell>
          <cell r="G179" t="str">
            <v>CR-105</v>
          </cell>
        </row>
        <row r="179">
          <cell r="Q179">
            <v>6218.7355534848</v>
          </cell>
        </row>
        <row r="180">
          <cell r="A180" t="str">
            <v>CU089.23</v>
          </cell>
          <cell r="B180" t="str">
            <v>TCU - 150 </v>
          </cell>
        </row>
        <row r="180">
          <cell r="D180" t="str">
            <v>15hp</v>
          </cell>
          <cell r="E180" t="str">
            <v>1618*1010*1100</v>
          </cell>
          <cell r="F180" t="str">
            <v>2*20</v>
          </cell>
          <cell r="G180" t="str">
            <v>CR-106</v>
          </cell>
        </row>
        <row r="180">
          <cell r="Q180">
            <v>6927.73465426643</v>
          </cell>
        </row>
        <row r="181">
          <cell r="A181" t="str">
            <v>CU089.24</v>
          </cell>
          <cell r="B181" t="str">
            <v>TCU - 200</v>
          </cell>
        </row>
        <row r="181">
          <cell r="D181" t="str">
            <v>20hp</v>
          </cell>
          <cell r="E181" t="str">
            <v>1618*1010*1100</v>
          </cell>
          <cell r="F181" t="str">
            <v>2*26</v>
          </cell>
          <cell r="G181" t="str">
            <v>CR-107</v>
          </cell>
        </row>
        <row r="181">
          <cell r="Q181">
            <v>8829.10886423589</v>
          </cell>
        </row>
        <row r="182">
          <cell r="A182" t="str">
            <v>CU089.25</v>
          </cell>
          <cell r="B182" t="str">
            <v>TCU - 220</v>
          </cell>
        </row>
        <row r="182">
          <cell r="D182" t="str">
            <v>22hp</v>
          </cell>
          <cell r="E182" t="str">
            <v>1618*1010*1100</v>
          </cell>
          <cell r="F182" t="str">
            <v>2*26</v>
          </cell>
          <cell r="G182" t="str">
            <v>CR-108 </v>
          </cell>
        </row>
        <row r="182">
          <cell r="Q182">
            <v>9606.04341892516</v>
          </cell>
        </row>
        <row r="183">
          <cell r="A183" t="str">
            <v>CU089.26</v>
          </cell>
          <cell r="B183" t="str">
            <v>TCUV - 250</v>
          </cell>
        </row>
        <row r="183">
          <cell r="D183" t="str">
            <v>25hp</v>
          </cell>
          <cell r="E183" t="str">
            <v>2900*940*2000</v>
          </cell>
          <cell r="F183" t="str">
            <v>3*26</v>
          </cell>
          <cell r="G183" t="str">
            <v>L-29L</v>
          </cell>
        </row>
        <row r="183">
          <cell r="Q183">
            <v>14946.9904043292</v>
          </cell>
        </row>
        <row r="184">
          <cell r="A184" t="str">
            <v>CU089.27</v>
          </cell>
          <cell r="B184" t="str">
            <v>TCUV - 300</v>
          </cell>
        </row>
        <row r="184">
          <cell r="D184" t="str">
            <v>30hp</v>
          </cell>
          <cell r="E184" t="str">
            <v>2900*940*2000</v>
          </cell>
          <cell r="F184" t="str">
            <v>3*26</v>
          </cell>
          <cell r="G184" t="str">
            <v>L-29L</v>
          </cell>
        </row>
        <row r="184">
          <cell r="Q184">
            <v>15527.5297377218</v>
          </cell>
        </row>
        <row r="185">
          <cell r="A185" t="str">
            <v>CU089.28</v>
          </cell>
          <cell r="B185" t="str">
            <v>TCUV - 350</v>
          </cell>
        </row>
        <row r="185">
          <cell r="D185" t="str">
            <v>35hp</v>
          </cell>
          <cell r="E185" t="str">
            <v>2900*940*2000</v>
          </cell>
          <cell r="F185" t="str">
            <v>3*26</v>
          </cell>
          <cell r="G185" t="str">
            <v>L-40L</v>
          </cell>
        </row>
        <row r="185">
          <cell r="Q185">
            <v>16713.312205928</v>
          </cell>
        </row>
        <row r="186">
          <cell r="A186" t="str">
            <v>CU089.29</v>
          </cell>
          <cell r="B186" t="str">
            <v>TCUV - 400</v>
          </cell>
        </row>
        <row r="186">
          <cell r="D186" t="str">
            <v>40hp</v>
          </cell>
          <cell r="E186" t="str">
            <v>2900*940*2000</v>
          </cell>
          <cell r="F186" t="str">
            <v>3*26</v>
          </cell>
          <cell r="G186" t="str">
            <v>L-40L</v>
          </cell>
        </row>
        <row r="186">
          <cell r="Q186">
            <v>17906.5058145605</v>
          </cell>
        </row>
        <row r="187">
          <cell r="A187" t="str">
            <v>CU089.30</v>
          </cell>
          <cell r="B187" t="str">
            <v>TCUV - 500</v>
          </cell>
        </row>
        <row r="187">
          <cell r="D187" t="str">
            <v>50hp</v>
          </cell>
          <cell r="E187" t="str">
            <v>2900*940*2000</v>
          </cell>
          <cell r="F187" t="str">
            <v>3*26</v>
          </cell>
          <cell r="G187" t="str">
            <v>L-60L</v>
          </cell>
        </row>
        <row r="187">
          <cell r="Q187">
            <v>20574.5163680245</v>
          </cell>
        </row>
        <row r="188">
          <cell r="A188" t="str">
            <v>CU089.31</v>
          </cell>
          <cell r="B188" t="str">
            <v>TCUVS - 403 cw cooling coil</v>
          </cell>
        </row>
        <row r="188">
          <cell r="D188">
            <v>40</v>
          </cell>
        </row>
        <row r="188">
          <cell r="F188" t="str">
            <v>1*32</v>
          </cell>
        </row>
        <row r="188">
          <cell r="Q188">
            <v>29608.7411930948</v>
          </cell>
        </row>
        <row r="191">
          <cell r="A191" t="str">
            <v>CU090</v>
          </cell>
          <cell r="B191" t="str">
            <v>UC - 100 (DE 2.5)</v>
          </cell>
        </row>
        <row r="191">
          <cell r="D191" t="str">
            <v>1/2HP</v>
          </cell>
          <cell r="E191" t="str">
            <v>15.5" X 15.5" X 6"</v>
          </cell>
          <cell r="F191" t="str">
            <v>1x8"</v>
          </cell>
          <cell r="G191" t="str">
            <v>DE2.5</v>
          </cell>
        </row>
        <row r="191">
          <cell r="Q191">
            <v>512.603879484975</v>
          </cell>
        </row>
        <row r="192">
          <cell r="A192" t="str">
            <v>CU090.01</v>
          </cell>
          <cell r="B192" t="str">
            <v>UC - 150 (DE 3.2)</v>
          </cell>
        </row>
        <row r="192">
          <cell r="D192" t="str">
            <v>3/4HP</v>
          </cell>
        </row>
        <row r="192">
          <cell r="F192" t="str">
            <v>2x8"</v>
          </cell>
          <cell r="G192" t="str">
            <v>DE3.2</v>
          </cell>
        </row>
        <row r="192">
          <cell r="Q192">
            <v>716.410241207917</v>
          </cell>
        </row>
        <row r="193">
          <cell r="A193" t="str">
            <v>CU091</v>
          </cell>
          <cell r="B193" t="str">
            <v>UC - 200 (DE 5)</v>
          </cell>
        </row>
        <row r="193">
          <cell r="D193" t="str">
            <v>1HP</v>
          </cell>
          <cell r="E193" t="str">
            <v>29.5" X15.5"X6"</v>
          </cell>
          <cell r="F193" t="str">
            <v>2x8"</v>
          </cell>
          <cell r="G193" t="str">
            <v>DE5</v>
          </cell>
        </row>
        <row r="193">
          <cell r="Q193">
            <v>773.228984476131</v>
          </cell>
        </row>
        <row r="194">
          <cell r="A194" t="str">
            <v>CU092</v>
          </cell>
          <cell r="B194" t="str">
            <v>UC - 300 (DE7.5)</v>
          </cell>
        </row>
        <row r="194">
          <cell r="D194" t="str">
            <v>1 1/2HP</v>
          </cell>
          <cell r="E194" t="str">
            <v>41.5" X15.5"X6"</v>
          </cell>
          <cell r="F194" t="str">
            <v>3x8"</v>
          </cell>
          <cell r="G194" t="str">
            <v>DE7.5</v>
          </cell>
        </row>
        <row r="194">
          <cell r="Q194">
            <v>1146.25638593267</v>
          </cell>
        </row>
        <row r="195">
          <cell r="A195" t="str">
            <v>CU092.01</v>
          </cell>
          <cell r="B195" t="str">
            <v>UC - 400 (DE11)</v>
          </cell>
        </row>
        <row r="195">
          <cell r="D195" t="str">
            <v>2HP</v>
          </cell>
          <cell r="E195" t="str">
            <v>53.5" X15.5"X6"</v>
          </cell>
          <cell r="F195" t="str">
            <v>4x8"</v>
          </cell>
          <cell r="G195" t="str">
            <v>DE11</v>
          </cell>
        </row>
        <row r="195">
          <cell r="Q195">
            <v>1341.94882667166</v>
          </cell>
        </row>
        <row r="196">
          <cell r="A196" t="str">
            <v>CU092.02</v>
          </cell>
          <cell r="B196" t="str">
            <v>UC - 500 (DE15)</v>
          </cell>
        </row>
        <row r="196">
          <cell r="D196" t="str">
            <v>2.5HP</v>
          </cell>
          <cell r="E196" t="str">
            <v>72" X15.5"X6"</v>
          </cell>
          <cell r="F196" t="str">
            <v>4x8"</v>
          </cell>
          <cell r="G196" t="str">
            <v>DE15</v>
          </cell>
        </row>
        <row r="196">
          <cell r="Q196">
            <v>1834.29984826755</v>
          </cell>
        </row>
        <row r="197">
          <cell r="A197" t="str">
            <v>CU092.03</v>
          </cell>
          <cell r="B197" t="str">
            <v>UC - 600 (DE18)</v>
          </cell>
        </row>
        <row r="197">
          <cell r="D197" t="str">
            <v>3HP</v>
          </cell>
          <cell r="E197" t="str">
            <v>86" X15.5"X6"</v>
          </cell>
          <cell r="F197" t="str">
            <v>5x8"</v>
          </cell>
          <cell r="G197" t="str">
            <v>DE18</v>
          </cell>
        </row>
        <row r="197">
          <cell r="Q197">
            <v>1929.1326307913</v>
          </cell>
        </row>
        <row r="198">
          <cell r="A198" t="str">
            <v>CU092.04</v>
          </cell>
          <cell r="B198" t="str">
            <v>UC100 heater (A400mm*86.6mm)</v>
          </cell>
        </row>
        <row r="198">
          <cell r="Q198">
            <v>36.1663652802893</v>
          </cell>
        </row>
        <row r="199">
          <cell r="A199" t="str">
            <v>CU092.05</v>
          </cell>
          <cell r="B199" t="str">
            <v>UC100 heater (B400mm*50mm)</v>
          </cell>
        </row>
        <row r="199">
          <cell r="Q199">
            <v>36.1663652802893</v>
          </cell>
        </row>
        <row r="200">
          <cell r="A200" t="str">
            <v>CU092.06</v>
          </cell>
          <cell r="B200" t="str">
            <v>UC200 heater (A700mm*86.6mm)</v>
          </cell>
        </row>
        <row r="200">
          <cell r="Q200">
            <v>57.2634116937914</v>
          </cell>
        </row>
        <row r="201">
          <cell r="A201" t="str">
            <v>CU092.07</v>
          </cell>
          <cell r="B201" t="str">
            <v>UC200 heater (B700mm*50mm)</v>
          </cell>
        </row>
        <row r="201">
          <cell r="Q201">
            <v>57.2634116937914</v>
          </cell>
        </row>
        <row r="202">
          <cell r="A202" t="str">
            <v>CU092.08</v>
          </cell>
          <cell r="B202" t="str">
            <v>UC300 heater (A1030mm*86.6mm)</v>
          </cell>
        </row>
        <row r="202">
          <cell r="Q202">
            <v>84.3881856540084</v>
          </cell>
        </row>
        <row r="203">
          <cell r="A203" t="str">
            <v>CU092.09</v>
          </cell>
          <cell r="B203" t="str">
            <v>UC300 heater (B1030mm*50mm)</v>
          </cell>
        </row>
        <row r="203">
          <cell r="Q203">
            <v>84.3881856540084</v>
          </cell>
        </row>
        <row r="204">
          <cell r="A204" t="str">
            <v>CU092.10</v>
          </cell>
          <cell r="B204" t="str">
            <v>UC400 heater (A1030mm*86.6mm)</v>
          </cell>
        </row>
        <row r="204">
          <cell r="Q204">
            <v>114.526823387583</v>
          </cell>
        </row>
        <row r="205">
          <cell r="A205" t="str">
            <v>CU092.11</v>
          </cell>
          <cell r="B205" t="str">
            <v>UC400 heater (B1030mm*50mm)</v>
          </cell>
        </row>
        <row r="205">
          <cell r="Q205">
            <v>114.526823387583</v>
          </cell>
        </row>
        <row r="206">
          <cell r="A206" t="str">
            <v>CU092.12</v>
          </cell>
          <cell r="B206" t="str">
            <v>UC100 HEATER (L=320mm)</v>
          </cell>
        </row>
        <row r="206">
          <cell r="E206" t="str">
            <v>8*5*318L</v>
          </cell>
        </row>
        <row r="206">
          <cell r="Q206">
            <v>38.7496770860243</v>
          </cell>
        </row>
        <row r="207">
          <cell r="A207" t="str">
            <v>CU092.13</v>
          </cell>
          <cell r="B207" t="str">
            <v>UC100 HEATER (LB=330mm)</v>
          </cell>
        </row>
        <row r="207">
          <cell r="E207" t="str">
            <v>8*5*318LB</v>
          </cell>
        </row>
        <row r="207">
          <cell r="Q207">
            <v>39.5569620253165</v>
          </cell>
        </row>
        <row r="208">
          <cell r="A208" t="str">
            <v>CU092.14</v>
          </cell>
          <cell r="B208" t="str">
            <v>UC200 HEATER (L=605mm)</v>
          </cell>
        </row>
        <row r="208">
          <cell r="E208" t="str">
            <v>8*5*648L</v>
          </cell>
        </row>
        <row r="208">
          <cell r="Q208">
            <v>53.8189959528115</v>
          </cell>
        </row>
        <row r="209">
          <cell r="A209" t="str">
            <v>CU092.15</v>
          </cell>
          <cell r="B209" t="str">
            <v>UC200 HEATER (LB=620mm)</v>
          </cell>
        </row>
        <row r="209">
          <cell r="E209" t="str">
            <v>8*5*648LB</v>
          </cell>
        </row>
        <row r="209">
          <cell r="Q209">
            <v>60.2772754671489</v>
          </cell>
        </row>
        <row r="210">
          <cell r="A210" t="str">
            <v>CU092.16</v>
          </cell>
          <cell r="B210" t="str">
            <v>UC300 HEATER (L=905mm)</v>
          </cell>
        </row>
        <row r="210">
          <cell r="E210" t="str">
            <v>8*5*927L</v>
          </cell>
        </row>
        <row r="210">
          <cell r="Q210">
            <v>71.0410746577112</v>
          </cell>
        </row>
        <row r="211">
          <cell r="A211" t="str">
            <v>CU092.17</v>
          </cell>
          <cell r="B211" t="str">
            <v>UC300 HEATER (LB=925mm)</v>
          </cell>
        </row>
        <row r="211">
          <cell r="E211" t="str">
            <v>8*5*927LB</v>
          </cell>
        </row>
        <row r="211">
          <cell r="Q211">
            <v>77.4993541720486</v>
          </cell>
        </row>
        <row r="212">
          <cell r="A212" t="str">
            <v>CU092.18</v>
          </cell>
          <cell r="B212" t="str">
            <v>UC400 HEATER (L=1205mm)</v>
          </cell>
        </row>
        <row r="212">
          <cell r="Q212">
            <v>101.717902350814</v>
          </cell>
        </row>
        <row r="213">
          <cell r="A213" t="str">
            <v>CU092.19</v>
          </cell>
          <cell r="B213" t="str">
            <v>UC400 HEATER (LB=1225mm)</v>
          </cell>
        </row>
        <row r="213">
          <cell r="Q213">
            <v>116.787221217601</v>
          </cell>
        </row>
        <row r="214">
          <cell r="A214" t="str">
            <v>CU092.20</v>
          </cell>
          <cell r="B214" t="str">
            <v>UC500 HEATER (L=1670mm)</v>
          </cell>
        </row>
        <row r="214">
          <cell r="Q214">
            <v>124.321880650995</v>
          </cell>
        </row>
        <row r="215">
          <cell r="A215" t="str">
            <v>CU092.21</v>
          </cell>
          <cell r="B215" t="str">
            <v>UC500 HEATER (LB=1695mm)</v>
          </cell>
        </row>
        <row r="215">
          <cell r="Q215">
            <v>148.809523809524</v>
          </cell>
        </row>
        <row r="216">
          <cell r="A216" t="str">
            <v>CU092.22</v>
          </cell>
          <cell r="B216" t="str">
            <v>UC600 HEATER (L=2020mm)</v>
          </cell>
        </row>
        <row r="216">
          <cell r="Q216">
            <v>139.391199517782</v>
          </cell>
        </row>
        <row r="217">
          <cell r="A217" t="str">
            <v>CU092.23</v>
          </cell>
          <cell r="B217" t="str">
            <v>UC600 HEATER (LB=2040mm)</v>
          </cell>
        </row>
        <row r="217">
          <cell r="Q217">
            <v>173.297166968053</v>
          </cell>
        </row>
        <row r="218">
          <cell r="A218" t="str">
            <v>CU092.24</v>
          </cell>
          <cell r="B218" t="str">
            <v>8 X 5 X 318 (UC100) COIL</v>
          </cell>
        </row>
        <row r="218">
          <cell r="D218" t="str">
            <v>1/2HP</v>
          </cell>
        </row>
        <row r="218">
          <cell r="Q218">
            <v>239.602169981917</v>
          </cell>
        </row>
        <row r="219">
          <cell r="A219" t="str">
            <v>CU092.241</v>
          </cell>
          <cell r="B219" t="str">
            <v>6 X 5 X 648 (UC150) COIL</v>
          </cell>
        </row>
        <row r="219">
          <cell r="D219" t="str">
            <v>3/4HP</v>
          </cell>
        </row>
        <row r="219">
          <cell r="Q219">
            <v>352.622061482821</v>
          </cell>
        </row>
        <row r="220">
          <cell r="A220" t="str">
            <v>CU092.25</v>
          </cell>
          <cell r="B220" t="str">
            <v>8 X 5 X 648 (UC200) COIL</v>
          </cell>
        </row>
        <row r="220">
          <cell r="D220" t="str">
            <v>1HP</v>
          </cell>
        </row>
        <row r="220">
          <cell r="Q220">
            <v>421.940928270042</v>
          </cell>
        </row>
        <row r="221">
          <cell r="A221" t="str">
            <v>CU092.26</v>
          </cell>
          <cell r="B221" t="str">
            <v>8 X 5 X 927 (UC300) COIL</v>
          </cell>
        </row>
        <row r="221">
          <cell r="D221" t="str">
            <v>1 1/2HP</v>
          </cell>
        </row>
        <row r="221">
          <cell r="Q221">
            <v>592.224231464738</v>
          </cell>
        </row>
        <row r="222">
          <cell r="A222" t="str">
            <v>CU092.27</v>
          </cell>
          <cell r="B222" t="str">
            <v>Drain pipe fitting (UC)</v>
          </cell>
        </row>
        <row r="222">
          <cell r="Q222">
            <v>10.3291316526611</v>
          </cell>
        </row>
        <row r="223">
          <cell r="A223" t="str">
            <v>CU093</v>
          </cell>
          <cell r="B223" t="str">
            <v>5 X 10 X 4R</v>
          </cell>
        </row>
        <row r="223">
          <cell r="D223" t="str">
            <v>1/4hp</v>
          </cell>
          <cell r="E223" t="str">
            <v>1 door (360l)</v>
          </cell>
        </row>
        <row r="223">
          <cell r="G223" t="str">
            <v>5 X 10 X 4R</v>
          </cell>
        </row>
        <row r="223">
          <cell r="Q223" t="str">
            <v>~</v>
          </cell>
        </row>
        <row r="224">
          <cell r="A224" t="str">
            <v>CU094</v>
          </cell>
          <cell r="B224" t="str">
            <v>5 X 14 X 4R </v>
          </cell>
        </row>
        <row r="224">
          <cell r="D224" t="str">
            <v>1/3hp</v>
          </cell>
          <cell r="E224" t="str">
            <v>1 door (400l)</v>
          </cell>
        </row>
        <row r="224">
          <cell r="G224" t="str">
            <v>5 X 14 X 4R </v>
          </cell>
        </row>
        <row r="224">
          <cell r="Q224">
            <v>186.261977510341</v>
          </cell>
        </row>
        <row r="225">
          <cell r="A225" t="str">
            <v>CU095</v>
          </cell>
          <cell r="B225" t="str">
            <v>5 X 20 X 4R </v>
          </cell>
        </row>
        <row r="225">
          <cell r="D225" t="str">
            <v>1/2HP</v>
          </cell>
          <cell r="E225" t="str">
            <v>2 door (1050l)</v>
          </cell>
        </row>
        <row r="225">
          <cell r="G225" t="str">
            <v>5 X 20 X 4R </v>
          </cell>
        </row>
        <row r="225">
          <cell r="Q225">
            <v>232.535179065079</v>
          </cell>
        </row>
        <row r="226">
          <cell r="A226" t="str">
            <v>CU096</v>
          </cell>
          <cell r="B226" t="str">
            <v>5 X 23 X 4R </v>
          </cell>
        </row>
        <row r="226">
          <cell r="D226" t="str">
            <v>1/2HP (B)</v>
          </cell>
          <cell r="E226" t="str">
            <v>2 door (1050l)</v>
          </cell>
        </row>
        <row r="226">
          <cell r="G226" t="str">
            <v>5 X 23 X 4R </v>
          </cell>
        </row>
        <row r="226">
          <cell r="Q226">
            <v>266.311238594085</v>
          </cell>
        </row>
        <row r="227">
          <cell r="A227" t="str">
            <v>CU097</v>
          </cell>
          <cell r="B227" t="str">
            <v>5 X 33 X 4R </v>
          </cell>
        </row>
        <row r="227">
          <cell r="D227" t="str">
            <v>1/2hp-3/4hp</v>
          </cell>
          <cell r="E227" t="str">
            <v>3 door (1480l)</v>
          </cell>
        </row>
        <row r="227">
          <cell r="G227" t="str">
            <v>5 X 33 X 4R ( 有水盘 )</v>
          </cell>
        </row>
        <row r="227">
          <cell r="Q227">
            <v>307.881773399015</v>
          </cell>
        </row>
        <row r="228">
          <cell r="A228" t="str">
            <v>CU098</v>
          </cell>
          <cell r="B228" t="str">
            <v>5 X 48 X 4R </v>
          </cell>
        </row>
        <row r="228">
          <cell r="D228" t="str">
            <v>1HP</v>
          </cell>
          <cell r="E228" t="str">
            <v>4 door (1480l)</v>
          </cell>
        </row>
        <row r="228">
          <cell r="G228" t="str">
            <v>5 X 48 X 4R </v>
          </cell>
        </row>
        <row r="228">
          <cell r="Q228" t="str">
            <v>~</v>
          </cell>
        </row>
        <row r="229">
          <cell r="A229" t="str">
            <v>CU099</v>
          </cell>
          <cell r="B229" t="str">
            <v>5 X 10 X 4R</v>
          </cell>
        </row>
        <row r="229">
          <cell r="D229" t="str">
            <v>1/4hp</v>
          </cell>
          <cell r="E229" t="str">
            <v>1 door (360l)</v>
          </cell>
        </row>
        <row r="229">
          <cell r="G229" t="str">
            <v>5 X 10 X 4R ( 无水盘 )</v>
          </cell>
        </row>
        <row r="229">
          <cell r="Q229">
            <v>114.318970713558</v>
          </cell>
        </row>
        <row r="230">
          <cell r="A230" t="str">
            <v>CU100</v>
          </cell>
          <cell r="B230" t="str">
            <v>5 X 14 X 4R </v>
          </cell>
        </row>
        <row r="230">
          <cell r="D230" t="str">
            <v>1/3hp</v>
          </cell>
          <cell r="E230" t="str">
            <v>1 door (400l)</v>
          </cell>
        </row>
        <row r="230">
          <cell r="G230" t="str">
            <v>5 X 14 X 4R ( 无水盘 )</v>
          </cell>
        </row>
        <row r="230">
          <cell r="Q230">
            <v>142.898713391948</v>
          </cell>
        </row>
        <row r="231">
          <cell r="A231" t="str">
            <v>CU100.1</v>
          </cell>
          <cell r="B231" t="str">
            <v>5 X 16 X 4R </v>
          </cell>
        </row>
        <row r="231">
          <cell r="D231" t="str">
            <v>1/3hp</v>
          </cell>
          <cell r="E231" t="str">
            <v>1 door (400l)</v>
          </cell>
        </row>
        <row r="231">
          <cell r="G231" t="str">
            <v>5 X 16 X 4R ( 无水盘 )</v>
          </cell>
        </row>
        <row r="231">
          <cell r="Q231">
            <v>153.29134709318</v>
          </cell>
        </row>
        <row r="232">
          <cell r="A232" t="str">
            <v>CU101</v>
          </cell>
          <cell r="B232" t="str">
            <v>5 X 20 X 4R </v>
          </cell>
        </row>
        <row r="232">
          <cell r="D232" t="str">
            <v>1/2HP</v>
          </cell>
          <cell r="E232" t="str">
            <v>2 door (1050l)</v>
          </cell>
        </row>
        <row r="232">
          <cell r="G232" t="str">
            <v>5 X 20 X 4R ( 无水盘 )</v>
          </cell>
        </row>
        <row r="232">
          <cell r="Q232">
            <v>193.562802685457</v>
          </cell>
        </row>
        <row r="233">
          <cell r="A233" t="str">
            <v>CU101.1</v>
          </cell>
          <cell r="B233" t="str">
            <v>5 X 23 X 4R </v>
          </cell>
        </row>
        <row r="233">
          <cell r="D233" t="str">
            <v>1/2HP</v>
          </cell>
          <cell r="E233" t="str">
            <v>2 door (1050l)</v>
          </cell>
        </row>
        <row r="233">
          <cell r="G233" t="str">
            <v>5 X 23X 4R ( 无水盘 )</v>
          </cell>
        </row>
        <row r="233">
          <cell r="Q233">
            <v>218.245307725884</v>
          </cell>
        </row>
        <row r="234">
          <cell r="A234" t="str">
            <v>CU102</v>
          </cell>
          <cell r="B234" t="str">
            <v>5 X 33 X 4R </v>
          </cell>
        </row>
        <row r="234">
          <cell r="D234" t="str">
            <v>1/2hp-3/4hp</v>
          </cell>
          <cell r="E234" t="str">
            <v>3 door (1480l)</v>
          </cell>
        </row>
        <row r="234">
          <cell r="G234" t="str">
            <v>5 X 33 X 4R ( 无水盘 )</v>
          </cell>
        </row>
        <row r="234">
          <cell r="Q234">
            <v>284.498347571241</v>
          </cell>
        </row>
        <row r="235">
          <cell r="A235" t="str">
            <v>CU103</v>
          </cell>
          <cell r="B235" t="str">
            <v>5 X 48 X 4R </v>
          </cell>
        </row>
        <row r="235">
          <cell r="D235" t="str">
            <v>1HP</v>
          </cell>
          <cell r="E235" t="str">
            <v>3 door (1480l)</v>
          </cell>
        </row>
        <row r="235">
          <cell r="G235" t="str">
            <v>5 X 48 X 4R </v>
          </cell>
        </row>
        <row r="235">
          <cell r="Q235">
            <v>397.240944709299</v>
          </cell>
        </row>
        <row r="236">
          <cell r="A236" t="str">
            <v>CU103.10</v>
          </cell>
          <cell r="B236" t="str">
            <v>5 X 53 X 4R (1400mm)</v>
          </cell>
        </row>
        <row r="236">
          <cell r="Q236">
            <v>446.599813688421</v>
          </cell>
        </row>
        <row r="237">
          <cell r="A237" t="str">
            <v>CU103.11</v>
          </cell>
          <cell r="B237" t="str">
            <v>5 X 83 X 4R (2100mm)</v>
          </cell>
        </row>
        <row r="237">
          <cell r="Q237">
            <v>600.032878513891</v>
          </cell>
        </row>
        <row r="238">
          <cell r="A238" t="str">
            <v>CU103.01</v>
          </cell>
          <cell r="B238" t="str">
            <v>5 x 6 x 13 (30u)</v>
          </cell>
        </row>
        <row r="238">
          <cell r="D238" t="str">
            <v>3/4hp frezzer</v>
          </cell>
          <cell r="E238" t="str">
            <v>1 door frezzer(400l)</v>
          </cell>
        </row>
        <row r="238">
          <cell r="Q238">
            <v>212.34040221382</v>
          </cell>
        </row>
        <row r="239">
          <cell r="A239" t="str">
            <v>CU104</v>
          </cell>
          <cell r="B239" t="str">
            <v>5 x 6 x 22 (30u)</v>
          </cell>
        </row>
        <row r="239">
          <cell r="D239" t="str">
            <v>1hp frezzer</v>
          </cell>
          <cell r="E239" t="str">
            <v>2 door frezzer(1050l)</v>
          </cell>
        </row>
        <row r="239">
          <cell r="G239" t="str">
            <v>5 x 6 x 22 (30u)</v>
          </cell>
        </row>
        <row r="239">
          <cell r="Q239">
            <v>331.525015069319</v>
          </cell>
        </row>
        <row r="240">
          <cell r="A240" t="str">
            <v>CU104.1</v>
          </cell>
          <cell r="B240" t="str">
            <v>5 x 6 x 33 (30u)</v>
          </cell>
        </row>
        <row r="240">
          <cell r="D240" t="str">
            <v>1.5hp frezzer</v>
          </cell>
          <cell r="E240" t="str">
            <v>3 door frezzer(1480l)</v>
          </cell>
        </row>
        <row r="240">
          <cell r="G240" t="str">
            <v>5 x 6 x 33 (30u)</v>
          </cell>
        </row>
        <row r="240">
          <cell r="Q240">
            <v>493.985971834073</v>
          </cell>
        </row>
        <row r="241">
          <cell r="A241" t="str">
            <v>CU105</v>
          </cell>
          <cell r="B241" t="str">
            <v>4 x 32 x 4R</v>
          </cell>
        </row>
        <row r="241">
          <cell r="D241" t="str">
            <v>1/2hp</v>
          </cell>
          <cell r="E241" t="str">
            <v>4 x 4 x 814</v>
          </cell>
        </row>
        <row r="241">
          <cell r="G241" t="str">
            <v>4 x 32 x 4R</v>
          </cell>
        </row>
        <row r="241">
          <cell r="Q241">
            <v>275.576743931174</v>
          </cell>
        </row>
        <row r="242">
          <cell r="A242" t="str">
            <v>CU105.0</v>
          </cell>
          <cell r="B242" t="str">
            <v>4*4*1520 (60")</v>
          </cell>
        </row>
        <row r="242">
          <cell r="Q242">
            <v>402.761795166858</v>
          </cell>
        </row>
        <row r="243">
          <cell r="A243" t="str">
            <v>CU105.1</v>
          </cell>
          <cell r="B243" t="str">
            <v>4*4*1680 (66")</v>
          </cell>
        </row>
        <row r="243">
          <cell r="D243" t="str">
            <v>1.5HP</v>
          </cell>
        </row>
        <row r="243">
          <cell r="Q243">
            <v>436.818455805798</v>
          </cell>
        </row>
        <row r="244">
          <cell r="A244" t="str">
            <v>CU105.2</v>
          </cell>
          <cell r="B244" t="str">
            <v>4*5*1200 (47")</v>
          </cell>
        </row>
        <row r="244">
          <cell r="Q244">
            <v>437.589836324014</v>
          </cell>
        </row>
        <row r="245">
          <cell r="A245" t="str">
            <v>CU105.3</v>
          </cell>
          <cell r="B245" t="str">
            <v>4*5*1400 (55")</v>
          </cell>
        </row>
        <row r="245">
          <cell r="D245">
            <v>6</v>
          </cell>
        </row>
        <row r="245">
          <cell r="Q245">
            <v>472.365187555061</v>
          </cell>
        </row>
        <row r="246">
          <cell r="A246" t="str">
            <v>CU105.4</v>
          </cell>
          <cell r="B246" t="str">
            <v>4*5*2100 (83")</v>
          </cell>
        </row>
        <row r="246">
          <cell r="Q246">
            <v>634.650159966616</v>
          </cell>
        </row>
        <row r="247">
          <cell r="A247" t="str">
            <v>CU105.5</v>
          </cell>
          <cell r="B247" t="str">
            <v>4*5*2700 (106")</v>
          </cell>
        </row>
        <row r="247">
          <cell r="D247">
            <v>6</v>
          </cell>
        </row>
        <row r="247">
          <cell r="Q247">
            <v>849.098159224741</v>
          </cell>
        </row>
        <row r="248">
          <cell r="A248" t="str">
            <v>CU105.6</v>
          </cell>
          <cell r="B248" t="str">
            <v>4*5*3250 (128")</v>
          </cell>
        </row>
        <row r="248">
          <cell r="Q248">
            <v>1005.58723976445</v>
          </cell>
        </row>
        <row r="249">
          <cell r="A249" t="str">
            <v>CU106</v>
          </cell>
          <cell r="B249" t="str">
            <v>12 x 11 x 3R (280) </v>
          </cell>
        </row>
        <row r="249">
          <cell r="D249" t="str">
            <v>3/8~1/2hp</v>
          </cell>
          <cell r="E249" t="str">
            <v>1.8,2.1 chiller,1.2,1.5 frezzer</v>
          </cell>
        </row>
        <row r="249">
          <cell r="Q249">
            <v>209.463532248342</v>
          </cell>
        </row>
        <row r="250">
          <cell r="A250" t="str">
            <v>CU106.1</v>
          </cell>
          <cell r="B250" t="str">
            <v>12 x 13 x 3R (330) </v>
          </cell>
        </row>
        <row r="250">
          <cell r="D250" t="str">
            <v>3/4hp</v>
          </cell>
          <cell r="E250" t="str">
            <v>1.8,2.1 counter frezzer</v>
          </cell>
        </row>
        <row r="250">
          <cell r="Q250">
            <v>233.574442435202</v>
          </cell>
        </row>
        <row r="251">
          <cell r="A251" t="str">
            <v>CU107</v>
          </cell>
          <cell r="B251" t="str">
            <v>8 x 11 x 3R (280)</v>
          </cell>
        </row>
        <row r="251">
          <cell r="D251" t="str">
            <v>1/3hp</v>
          </cell>
          <cell r="E251" t="str">
            <v>1.2,1.5m counter chiller</v>
          </cell>
        </row>
        <row r="251">
          <cell r="G251" t="str">
            <v>8 x 11 x 3R (280)</v>
          </cell>
        </row>
        <row r="251">
          <cell r="Q251">
            <v>152.200120554551</v>
          </cell>
        </row>
        <row r="252">
          <cell r="A252" t="str">
            <v>CU107.1</v>
          </cell>
          <cell r="B252" t="str">
            <v>3 x 42 x 450</v>
          </cell>
        </row>
        <row r="252">
          <cell r="Q252">
            <v>1348.56704476958</v>
          </cell>
        </row>
        <row r="253">
          <cell r="A253" t="str">
            <v>CU107.2</v>
          </cell>
          <cell r="B253" t="str">
            <v>4 x 42 x 450</v>
          </cell>
        </row>
        <row r="253">
          <cell r="Q253">
            <v>1854.27968655817</v>
          </cell>
        </row>
        <row r="254">
          <cell r="A254" t="str">
            <v>CU107.31</v>
          </cell>
          <cell r="B254" t="str">
            <v>3 x 12 x 350</v>
          </cell>
        </row>
        <row r="254">
          <cell r="Q254">
            <v>209.600526056222</v>
          </cell>
        </row>
        <row r="255">
          <cell r="A255" t="str">
            <v>CU107.32</v>
          </cell>
          <cell r="B255" t="str">
            <v>6*6*460</v>
          </cell>
        </row>
        <row r="255">
          <cell r="Q255">
            <v>280.837306153762</v>
          </cell>
        </row>
        <row r="256">
          <cell r="A256" t="str">
            <v>CU107.4</v>
          </cell>
          <cell r="B256" t="str">
            <v>4*42*550</v>
          </cell>
        </row>
        <row r="256">
          <cell r="Q256">
            <v>4934.81405483846</v>
          </cell>
        </row>
        <row r="257">
          <cell r="A257" t="str">
            <v>CU107.5</v>
          </cell>
          <cell r="B257" t="str">
            <v>5*48*550</v>
          </cell>
        </row>
        <row r="257">
          <cell r="F257" t="str">
            <v>KG</v>
          </cell>
        </row>
        <row r="257">
          <cell r="Q257">
            <v>5959.52773777999</v>
          </cell>
        </row>
        <row r="258">
          <cell r="A258" t="str">
            <v>CU108</v>
          </cell>
          <cell r="B258" t="str">
            <v>OB15-32</v>
          </cell>
        </row>
        <row r="258">
          <cell r="D258" t="str">
            <v>CU15~CU32</v>
          </cell>
          <cell r="E258" t="str">
            <v>22.5L*41W*18H</v>
          </cell>
          <cell r="F258">
            <v>10</v>
          </cell>
        </row>
        <row r="258">
          <cell r="Q258">
            <v>147.540983606557</v>
          </cell>
        </row>
        <row r="259">
          <cell r="A259" t="str">
            <v>CU109</v>
          </cell>
          <cell r="B259" t="str">
            <v>OB36</v>
          </cell>
        </row>
        <row r="259">
          <cell r="Q259">
            <v>147.540983606557</v>
          </cell>
        </row>
        <row r="260">
          <cell r="A260" t="str">
            <v>CU110</v>
          </cell>
          <cell r="B260" t="str">
            <v>OB40</v>
          </cell>
        </row>
        <row r="260">
          <cell r="D260" t="str">
            <v>CU40</v>
          </cell>
          <cell r="E260" t="str">
            <v>27*43*20</v>
          </cell>
          <cell r="F260">
            <v>10</v>
          </cell>
        </row>
        <row r="260">
          <cell r="Q260">
            <v>147.540983606557</v>
          </cell>
        </row>
        <row r="261">
          <cell r="A261" t="str">
            <v>CU111</v>
          </cell>
          <cell r="B261" t="str">
            <v>OB50</v>
          </cell>
        </row>
        <row r="261">
          <cell r="D261" t="str">
            <v>CU50</v>
          </cell>
          <cell r="E261" t="str">
            <v>29*46*26</v>
          </cell>
          <cell r="F261">
            <v>20</v>
          </cell>
        </row>
        <row r="261">
          <cell r="Q261">
            <v>295.081967213115</v>
          </cell>
        </row>
        <row r="262">
          <cell r="A262" t="str">
            <v>CU112</v>
          </cell>
          <cell r="B262" t="str">
            <v>OB64-72B</v>
          </cell>
        </row>
        <row r="262">
          <cell r="D262" t="str">
            <v>CU64B~72B</v>
          </cell>
          <cell r="E262" t="str">
            <v>31*45*20</v>
          </cell>
          <cell r="F262">
            <v>20</v>
          </cell>
        </row>
        <row r="262">
          <cell r="Q262">
            <v>295.081967213115</v>
          </cell>
        </row>
        <row r="263">
          <cell r="A263" t="str">
            <v>CU113</v>
          </cell>
          <cell r="B263" t="str">
            <v>OB64-72</v>
          </cell>
        </row>
        <row r="263">
          <cell r="D263" t="str">
            <v>CU64-72</v>
          </cell>
          <cell r="E263" t="str">
            <v>42*47*26</v>
          </cell>
          <cell r="F263">
            <v>22</v>
          </cell>
        </row>
        <row r="263">
          <cell r="Q263">
            <v>324.590163934426</v>
          </cell>
        </row>
        <row r="264">
          <cell r="A264" t="str">
            <v>CU114</v>
          </cell>
          <cell r="B264" t="str">
            <v>OB80-100</v>
          </cell>
        </row>
        <row r="264">
          <cell r="D264" t="str">
            <v>CU80~100</v>
          </cell>
          <cell r="E264" t="str">
            <v>44.5*47*26</v>
          </cell>
          <cell r="F264">
            <v>23</v>
          </cell>
        </row>
        <row r="264">
          <cell r="Q264">
            <v>339.344262295082</v>
          </cell>
        </row>
        <row r="265">
          <cell r="A265" t="str">
            <v>CU115</v>
          </cell>
          <cell r="B265" t="str">
            <v>OB125-160</v>
          </cell>
        </row>
        <row r="265">
          <cell r="D265" t="str">
            <v>CU125~160</v>
          </cell>
          <cell r="E265" t="str">
            <v>57*51*30</v>
          </cell>
          <cell r="F265">
            <v>26</v>
          </cell>
        </row>
        <row r="265">
          <cell r="Q265">
            <v>383.606557377049</v>
          </cell>
        </row>
        <row r="266">
          <cell r="A266" t="str">
            <v>CU116</v>
          </cell>
          <cell r="B266" t="str">
            <v>OB200</v>
          </cell>
        </row>
        <row r="266">
          <cell r="D266" t="str">
            <v>CU200</v>
          </cell>
          <cell r="E266" t="str">
            <v>65*58*40</v>
          </cell>
          <cell r="F266">
            <v>45</v>
          </cell>
        </row>
        <row r="266">
          <cell r="Q266">
            <v>663.934426229508</v>
          </cell>
        </row>
        <row r="267">
          <cell r="A267" t="str">
            <v>CU117</v>
          </cell>
          <cell r="B267" t="str">
            <v>OB250</v>
          </cell>
        </row>
        <row r="267">
          <cell r="D267" t="str">
            <v>CU250</v>
          </cell>
          <cell r="E267" t="str">
            <v>86*61*40</v>
          </cell>
          <cell r="F267">
            <v>53</v>
          </cell>
        </row>
        <row r="267">
          <cell r="Q267">
            <v>1032.7868852459</v>
          </cell>
        </row>
        <row r="268">
          <cell r="A268" t="str">
            <v>CU118</v>
          </cell>
          <cell r="B268" t="str">
            <v>OB300-400</v>
          </cell>
        </row>
        <row r="268">
          <cell r="D268" t="str">
            <v>CU300~400</v>
          </cell>
          <cell r="E268" t="str">
            <v>65*66*40</v>
          </cell>
          <cell r="F268">
            <v>53</v>
          </cell>
        </row>
        <row r="268">
          <cell r="Q268">
            <v>681.428571428571</v>
          </cell>
        </row>
        <row r="269">
          <cell r="A269" t="str">
            <v>CU118.1</v>
          </cell>
          <cell r="B269" t="str">
            <v>3/8 wall plug (100pcs)</v>
          </cell>
        </row>
        <row r="269">
          <cell r="D269" t="str">
            <v>ob15-100</v>
          </cell>
        </row>
        <row r="269">
          <cell r="Q269">
            <v>85.7142857142857</v>
          </cell>
        </row>
        <row r="270">
          <cell r="A270" t="str">
            <v>CU118.2</v>
          </cell>
          <cell r="B270" t="str">
            <v>3/8 wall plug (1pc)</v>
          </cell>
        </row>
        <row r="270">
          <cell r="Q270">
            <v>1.33333333333333</v>
          </cell>
        </row>
        <row r="271">
          <cell r="A271" t="str">
            <v>CU118.3</v>
          </cell>
          <cell r="B271" t="str">
            <v>1/2 wall plug (30pcs)</v>
          </cell>
        </row>
        <row r="271">
          <cell r="Q271">
            <v>76.5</v>
          </cell>
        </row>
        <row r="272">
          <cell r="A272" t="str">
            <v>CU118.4</v>
          </cell>
          <cell r="B272" t="str">
            <v>1/2 wall plug (1pc)</v>
          </cell>
        </row>
        <row r="272">
          <cell r="Q272">
            <v>3.06</v>
          </cell>
        </row>
        <row r="273">
          <cell r="A273" t="str">
            <v>CU124</v>
          </cell>
          <cell r="B273" t="str">
            <v>WC-1HP</v>
          </cell>
        </row>
        <row r="273">
          <cell r="Q273">
            <v>802.873546181286</v>
          </cell>
        </row>
        <row r="274">
          <cell r="A274" t="str">
            <v>CU125</v>
          </cell>
          <cell r="B274" t="str">
            <v>WC-1.5HP</v>
          </cell>
        </row>
        <row r="274">
          <cell r="Q274">
            <v>889.336851154656</v>
          </cell>
        </row>
        <row r="275">
          <cell r="A275" t="str">
            <v>CU128</v>
          </cell>
          <cell r="B275" t="str">
            <v>LCU-02</v>
          </cell>
        </row>
        <row r="275">
          <cell r="D275" t="str">
            <v>2.5hp </v>
          </cell>
          <cell r="E275" t="str">
            <v>1210*530*866</v>
          </cell>
          <cell r="F275" t="str">
            <v>1 x 18</v>
          </cell>
          <cell r="G275" t="str">
            <v>CYQ75-500 </v>
          </cell>
        </row>
        <row r="275">
          <cell r="Q275" t="str">
            <v>~</v>
          </cell>
        </row>
        <row r="276">
          <cell r="A276" t="str">
            <v>CU129</v>
          </cell>
          <cell r="B276" t="str">
            <v>LCU-03</v>
          </cell>
        </row>
        <row r="276">
          <cell r="D276" t="str">
            <v>3hp</v>
          </cell>
          <cell r="E276" t="str">
            <v>1210*530*866</v>
          </cell>
          <cell r="F276" t="str">
            <v>1 x 18</v>
          </cell>
          <cell r="G276" t="str">
            <v>CYQ75-580 </v>
          </cell>
        </row>
        <row r="276">
          <cell r="Q276">
            <v>2285.10163143905</v>
          </cell>
        </row>
        <row r="277">
          <cell r="A277" t="str">
            <v>CU130</v>
          </cell>
          <cell r="B277" t="str">
            <v>LCU-04</v>
          </cell>
        </row>
        <row r="277">
          <cell r="D277" t="str">
            <v>4hp </v>
          </cell>
          <cell r="E277" t="str">
            <v>1210*530*866</v>
          </cell>
          <cell r="F277" t="str">
            <v>1 x 20</v>
          </cell>
          <cell r="G277" t="str">
            <v>CYQ75-650</v>
          </cell>
        </row>
        <row r="277">
          <cell r="Q277" t="str">
            <v>~</v>
          </cell>
        </row>
        <row r="278">
          <cell r="A278" t="str">
            <v>CU131</v>
          </cell>
          <cell r="B278" t="str">
            <v>LCU-05</v>
          </cell>
        </row>
        <row r="278">
          <cell r="D278" t="str">
            <v>5hp </v>
          </cell>
          <cell r="E278" t="str">
            <v>1210*530*1100</v>
          </cell>
          <cell r="F278" t="str">
            <v>2 x 16</v>
          </cell>
          <cell r="G278" t="str">
            <v>CYQ75-820 </v>
          </cell>
        </row>
        <row r="278">
          <cell r="Q278">
            <v>3002.91076260695</v>
          </cell>
        </row>
        <row r="279">
          <cell r="A279" t="str">
            <v>CU132</v>
          </cell>
          <cell r="B279" t="str">
            <v>LCU-06</v>
          </cell>
        </row>
        <row r="279">
          <cell r="D279" t="str">
            <v>6hp </v>
          </cell>
          <cell r="E279" t="str">
            <v>1210*530*1260</v>
          </cell>
          <cell r="F279" t="str">
            <v>2 x 18</v>
          </cell>
          <cell r="G279" t="str">
            <v>CYQ75-1100 </v>
          </cell>
        </row>
        <row r="279">
          <cell r="Q279">
            <v>3223.62285831435</v>
          </cell>
        </row>
        <row r="280">
          <cell r="A280" t="str">
            <v>CU133</v>
          </cell>
          <cell r="B280" t="str">
            <v>LCU-08</v>
          </cell>
        </row>
        <row r="280">
          <cell r="D280" t="str">
            <v>8hp </v>
          </cell>
          <cell r="E280" t="str">
            <v>1210*530*1260</v>
          </cell>
          <cell r="F280" t="str">
            <v>2 x 18</v>
          </cell>
          <cell r="G280" t="str">
            <v>CYQ75-1100 </v>
          </cell>
        </row>
        <row r="280">
          <cell r="Q280">
            <v>3689.2895150995</v>
          </cell>
        </row>
        <row r="281">
          <cell r="A281" t="str">
            <v>CU134</v>
          </cell>
          <cell r="B281" t="str">
            <v>LCU-10</v>
          </cell>
        </row>
        <row r="281">
          <cell r="D281" t="str">
            <v>10hp</v>
          </cell>
          <cell r="E281" t="str">
            <v>1521*560*1350</v>
          </cell>
          <cell r="F281" t="str">
            <v>2 x 20</v>
          </cell>
          <cell r="G281" t="str">
            <v>cr105</v>
          </cell>
        </row>
        <row r="281">
          <cell r="Q281">
            <v>4531.46591643305</v>
          </cell>
        </row>
        <row r="282">
          <cell r="A282" t="str">
            <v>CU135</v>
          </cell>
          <cell r="B282" t="str">
            <v>LCU-12</v>
          </cell>
        </row>
        <row r="282">
          <cell r="D282" t="str">
            <v>12hp</v>
          </cell>
          <cell r="E282" t="str">
            <v>1521*560*1350</v>
          </cell>
          <cell r="F282" t="str">
            <v>2 x 20</v>
          </cell>
          <cell r="G282" t="str">
            <v>cr106</v>
          </cell>
        </row>
        <row r="282">
          <cell r="Q282">
            <v>5118.18120018091</v>
          </cell>
        </row>
        <row r="283">
          <cell r="A283" t="str">
            <v>CU136</v>
          </cell>
          <cell r="B283" t="str">
            <v>LCU-15</v>
          </cell>
        </row>
        <row r="283">
          <cell r="D283" t="str">
            <v>15hp</v>
          </cell>
          <cell r="E283" t="str">
            <v>1521*560*1550</v>
          </cell>
          <cell r="F283" t="str">
            <v>2 x 20</v>
          </cell>
          <cell r="G283" t="str">
            <v>cr107</v>
          </cell>
        </row>
        <row r="283">
          <cell r="Q283">
            <v>5649.31293073161</v>
          </cell>
        </row>
        <row r="284">
          <cell r="A284" t="str">
            <v>CU137</v>
          </cell>
          <cell r="B284" t="str">
            <v>LCU-20</v>
          </cell>
        </row>
        <row r="284">
          <cell r="D284" t="str">
            <v>20hp</v>
          </cell>
          <cell r="E284" t="str">
            <v>1521*560*1550</v>
          </cell>
          <cell r="F284" t="str">
            <v>2 x 20</v>
          </cell>
          <cell r="G284" t="str">
            <v>cr108</v>
          </cell>
        </row>
        <row r="284">
          <cell r="Q284">
            <v>6399.07330385783</v>
          </cell>
        </row>
        <row r="285">
          <cell r="A285" t="str">
            <v>CU140</v>
          </cell>
          <cell r="B285" t="str">
            <v>GREEN COLOUR CAT (1L)</v>
          </cell>
        </row>
        <row r="285">
          <cell r="Q285">
            <v>28</v>
          </cell>
        </row>
        <row r="286">
          <cell r="A286" t="str">
            <v>CU141</v>
          </cell>
          <cell r="B286" t="str">
            <v>BLUE COLOUR CAT (1L)</v>
          </cell>
        </row>
        <row r="286">
          <cell r="Q286">
            <v>28</v>
          </cell>
        </row>
        <row r="287">
          <cell r="A287" t="str">
            <v>CU142</v>
          </cell>
          <cell r="B287" t="str">
            <v>CYQ75-500 RECEIVER TANK</v>
          </cell>
        </row>
        <row r="287">
          <cell r="D287" t="str">
            <v>2hp</v>
          </cell>
          <cell r="E287" t="str">
            <v>500mml*75mm</v>
          </cell>
          <cell r="F287" t="str">
            <v>2.2L</v>
          </cell>
          <cell r="G287" t="str">
            <v>bcu36</v>
          </cell>
        </row>
        <row r="287">
          <cell r="Q287">
            <v>115.074798619102</v>
          </cell>
        </row>
        <row r="288">
          <cell r="A288" t="str">
            <v>CU143</v>
          </cell>
          <cell r="B288" t="str">
            <v>CYQ75-580 RECEIVER TANK</v>
          </cell>
        </row>
        <row r="288">
          <cell r="D288" t="str">
            <v>3hp</v>
          </cell>
          <cell r="E288" t="str">
            <v>580mml*75mm</v>
          </cell>
          <cell r="F288" t="str">
            <v>2.6L</v>
          </cell>
          <cell r="G288" t="str">
            <v>bcu40</v>
          </cell>
        </row>
        <row r="288">
          <cell r="Q288">
            <v>127.404241328292</v>
          </cell>
        </row>
        <row r="289">
          <cell r="A289" t="str">
            <v>CU144</v>
          </cell>
          <cell r="B289" t="str">
            <v>CYQ75-600 RECEIVER TANK 3/8"</v>
          </cell>
        </row>
        <row r="289">
          <cell r="Q289">
            <v>143.843498273878</v>
          </cell>
        </row>
        <row r="290">
          <cell r="A290" t="str">
            <v>CU145</v>
          </cell>
          <cell r="B290" t="str">
            <v>CYQ75-820 RECEIVER TANK</v>
          </cell>
        </row>
        <row r="290">
          <cell r="Q290">
            <v>168.502383692257</v>
          </cell>
        </row>
        <row r="291">
          <cell r="A291" t="str">
            <v>CU146</v>
          </cell>
          <cell r="B291" t="str">
            <v>CYQ75-1000 RECEIVER TANK 1/2"</v>
          </cell>
        </row>
        <row r="291">
          <cell r="Q291">
            <v>213.710340292619</v>
          </cell>
        </row>
        <row r="292">
          <cell r="A292" t="str">
            <v>CU146.1</v>
          </cell>
          <cell r="B292" t="str">
            <v>4 x 14 x 300 condenser</v>
          </cell>
        </row>
        <row r="292">
          <cell r="Q292">
            <v>314.973468117274</v>
          </cell>
        </row>
        <row r="293">
          <cell r="A293" t="str">
            <v>CU146.2</v>
          </cell>
          <cell r="B293" t="str">
            <v>4 x 16 x 300 condenser</v>
          </cell>
        </row>
        <row r="293">
          <cell r="Q293">
            <v>348.323600035573</v>
          </cell>
        </row>
        <row r="294">
          <cell r="A294" t="str">
            <v>CU146.3</v>
          </cell>
          <cell r="B294" t="str">
            <v>4 x 16 x 400 condenser</v>
          </cell>
        </row>
        <row r="294">
          <cell r="D294" t="str">
            <v>1.5HP</v>
          </cell>
        </row>
        <row r="294">
          <cell r="Q294">
            <v>412.553483730076</v>
          </cell>
        </row>
        <row r="295">
          <cell r="A295" t="str">
            <v>CU147</v>
          </cell>
          <cell r="B295" t="str">
            <v>4 x 20 x 400 condenser</v>
          </cell>
        </row>
        <row r="295">
          <cell r="D295" t="str">
            <v>2HP</v>
          </cell>
        </row>
        <row r="295">
          <cell r="Q295">
            <v>531.131730550697</v>
          </cell>
        </row>
        <row r="296">
          <cell r="A296" t="str">
            <v>CU148</v>
          </cell>
          <cell r="B296" t="str">
            <v>4 x 24 x 400 condenser</v>
          </cell>
        </row>
        <row r="296">
          <cell r="D296" t="str">
            <v>2.5HP</v>
          </cell>
        </row>
        <row r="296">
          <cell r="Q296">
            <v>621.300605737211</v>
          </cell>
        </row>
        <row r="297">
          <cell r="A297" t="str">
            <v>CU151</v>
          </cell>
          <cell r="B297" t="str">
            <v>fan motor 25w(for bcu10-22,wcu1-1.5hp)</v>
          </cell>
        </row>
        <row r="297">
          <cell r="Q297">
            <v>117.54068716094</v>
          </cell>
        </row>
        <row r="298">
          <cell r="A298" t="str">
            <v>CU151.1</v>
          </cell>
          <cell r="B298" t="str">
            <v>fan motor 40w(for wcu2hp-3hp)</v>
          </cell>
        </row>
        <row r="298">
          <cell r="Q298">
            <v>143.158529234479</v>
          </cell>
        </row>
        <row r="299">
          <cell r="A299" t="str">
            <v>CU152</v>
          </cell>
          <cell r="B299" t="str">
            <v>fan motor 85w(for bcu36-100)</v>
          </cell>
        </row>
        <row r="299">
          <cell r="Q299">
            <v>210.970464135021</v>
          </cell>
        </row>
        <row r="300">
          <cell r="A300" t="str">
            <v>CU153</v>
          </cell>
          <cell r="B300" t="str">
            <v>fan blade 400mm 25w(for bcu10-22,wcu1-1.5hp)</v>
          </cell>
        </row>
        <row r="300">
          <cell r="Q300">
            <v>16.5762507534659</v>
          </cell>
        </row>
        <row r="301">
          <cell r="A301" t="str">
            <v>CU153.1</v>
          </cell>
          <cell r="B301" t="str">
            <v>fan blade 400mm 40w(wcu2-3hp)</v>
          </cell>
        </row>
        <row r="301">
          <cell r="Q301">
            <v>27.124773960217</v>
          </cell>
        </row>
        <row r="302">
          <cell r="A302" t="str">
            <v>CU154</v>
          </cell>
          <cell r="B302" t="str">
            <v>fan blade 496mm*150mm(bcu36-100)</v>
          </cell>
        </row>
        <row r="302">
          <cell r="Q302">
            <v>37.6732971669681</v>
          </cell>
        </row>
        <row r="303">
          <cell r="A303" t="str">
            <v>CU155</v>
          </cell>
          <cell r="B303" t="str">
            <v>fan cover (bcu10-22)</v>
          </cell>
        </row>
        <row r="303">
          <cell r="Q303">
            <v>21.0970464135021</v>
          </cell>
        </row>
        <row r="304">
          <cell r="A304" t="str">
            <v>CU156</v>
          </cell>
          <cell r="B304" t="str">
            <v>fan cover (bcu36-100)</v>
          </cell>
        </row>
        <row r="304">
          <cell r="Q304">
            <v>36.1663652802893</v>
          </cell>
        </row>
        <row r="305">
          <cell r="A305" t="str">
            <v>CU157</v>
          </cell>
          <cell r="B305" t="str">
            <v>15hp 2*41*2r left/right condenser (705+935mm)</v>
          </cell>
        </row>
        <row r="305">
          <cell r="Q305">
            <v>4612.52194879052</v>
          </cell>
        </row>
        <row r="306">
          <cell r="A306" t="str">
            <v>CU158</v>
          </cell>
          <cell r="B306" t="str">
            <v>15hp 2*41*2r left/right condenser (780+960mm)</v>
          </cell>
        </row>
        <row r="306">
          <cell r="Q306">
            <v>4669.91912798875</v>
          </cell>
        </row>
        <row r="307">
          <cell r="A307" t="str">
            <v>CU159</v>
          </cell>
          <cell r="B307" t="str">
            <v>7.5hp 1*36*3r L shape condenser (280+880mm)</v>
          </cell>
        </row>
        <row r="307">
          <cell r="Q307">
            <v>2684.22242314647</v>
          </cell>
        </row>
      </sheetData>
      <sheetData sheetId="1"/>
      <sheetData sheetId="2"/>
      <sheetData sheetId="3">
        <row r="8">
          <cell r="A8" t="str">
            <v>ITEM</v>
          </cell>
          <cell r="B8" t="str">
            <v>MODEL</v>
          </cell>
        </row>
        <row r="8">
          <cell r="D8" t="str">
            <v>WATTS</v>
          </cell>
        </row>
        <row r="8">
          <cell r="I8" t="str">
            <v>RM</v>
          </cell>
        </row>
        <row r="9">
          <cell r="A9" t="str">
            <v>WEI001</v>
          </cell>
          <cell r="B9" t="str">
            <v>YWF4E-200-G (8") (1PH) (230V) </v>
          </cell>
        </row>
        <row r="9">
          <cell r="D9">
            <v>40</v>
          </cell>
        </row>
        <row r="9">
          <cell r="I9">
            <v>125.217422979901</v>
          </cell>
        </row>
        <row r="10">
          <cell r="A10" t="str">
            <v>WEI002</v>
          </cell>
          <cell r="B10" t="str">
            <v>YWF4E-250-G (10") (1PH) (230V)</v>
          </cell>
        </row>
        <row r="10">
          <cell r="D10">
            <v>50</v>
          </cell>
        </row>
        <row r="10">
          <cell r="I10">
            <v>128.632443606626</v>
          </cell>
        </row>
        <row r="11">
          <cell r="A11" t="str">
            <v>WEI002.1</v>
          </cell>
          <cell r="B11" t="str">
            <v>YWF2E-250-G (10") (1PH) (230V) 2500rpm</v>
          </cell>
        </row>
        <row r="11">
          <cell r="D11">
            <v>50</v>
          </cell>
        </row>
        <row r="11">
          <cell r="I11">
            <v>135.064065786957</v>
          </cell>
        </row>
        <row r="12">
          <cell r="A12" t="str">
            <v>WEI003</v>
          </cell>
          <cell r="B12" t="str">
            <v>YWF4E-250B (10") (1PH) (230V)</v>
          </cell>
        </row>
        <row r="12">
          <cell r="D12">
            <v>50</v>
          </cell>
        </row>
        <row r="12">
          <cell r="I12">
            <v>128.632443606626</v>
          </cell>
        </row>
        <row r="13">
          <cell r="A13" t="str">
            <v>WEI004</v>
          </cell>
          <cell r="B13" t="str">
            <v>YWF4E-300-G (12") (1PH) (230V)</v>
          </cell>
        </row>
        <row r="13">
          <cell r="D13">
            <v>85</v>
          </cell>
        </row>
        <row r="13">
          <cell r="I13">
            <v>140.015845695708</v>
          </cell>
        </row>
        <row r="14">
          <cell r="A14" t="str">
            <v>WEI004.1</v>
          </cell>
          <cell r="B14" t="str">
            <v>YWF4D-300-G (12") (3PH) (415V)</v>
          </cell>
        </row>
        <row r="14">
          <cell r="D14">
            <v>85</v>
          </cell>
        </row>
        <row r="14">
          <cell r="I14">
            <v>140.015845695708</v>
          </cell>
        </row>
        <row r="15">
          <cell r="A15" t="str">
            <v>WEI005</v>
          </cell>
          <cell r="B15" t="str">
            <v>YWF4E-300B (12") (1PH) (230V)</v>
          </cell>
        </row>
        <row r="15">
          <cell r="D15">
            <v>85</v>
          </cell>
        </row>
        <row r="15">
          <cell r="I15">
            <v>140.015845695708</v>
          </cell>
        </row>
        <row r="16">
          <cell r="A16" t="str">
            <v>WEI005.1</v>
          </cell>
          <cell r="B16" t="str">
            <v>YWF2E-300-S (12") 7BLADE (230V) heavy 2m wire</v>
          </cell>
        </row>
        <row r="16">
          <cell r="D16">
            <v>85</v>
          </cell>
        </row>
        <row r="16">
          <cell r="I16">
            <v>152.0861772212</v>
          </cell>
        </row>
        <row r="17">
          <cell r="A17" t="str">
            <v>WEI005.2</v>
          </cell>
          <cell r="B17" t="str">
            <v>YWF2D-300-S (12") 7BLADE (415V) heavy 2m wire</v>
          </cell>
        </row>
        <row r="17">
          <cell r="D17">
            <v>85</v>
          </cell>
        </row>
        <row r="17">
          <cell r="I17">
            <v>152.0861772212</v>
          </cell>
        </row>
        <row r="18">
          <cell r="A18" t="str">
            <v>WEI005.3</v>
          </cell>
          <cell r="B18" t="str">
            <v>YWF2D-300-B (12") 7BLADE (415V) heavy</v>
          </cell>
        </row>
        <row r="18">
          <cell r="D18">
            <v>85</v>
          </cell>
        </row>
        <row r="18">
          <cell r="I18">
            <v>152.0861772212</v>
          </cell>
        </row>
        <row r="19">
          <cell r="A19" t="str">
            <v>WEI006</v>
          </cell>
          <cell r="B19" t="str">
            <v>YWF4E-330-G (13") (1PH) (230V)</v>
          </cell>
        </row>
        <row r="19">
          <cell r="D19">
            <v>95</v>
          </cell>
        </row>
        <row r="19">
          <cell r="I19">
            <v>155.952608620423</v>
          </cell>
        </row>
        <row r="20">
          <cell r="A20" t="str">
            <v>WEI007</v>
          </cell>
          <cell r="B20" t="str">
            <v>YWF4E-350-G (14") (1PH) (230V)</v>
          </cell>
        </row>
        <row r="20">
          <cell r="D20">
            <v>140</v>
          </cell>
        </row>
        <row r="20">
          <cell r="I20">
            <v>179.857753007495</v>
          </cell>
        </row>
        <row r="21">
          <cell r="A21" t="str">
            <v>WEI008</v>
          </cell>
          <cell r="B21" t="str">
            <v>YWF4D-350-G (14") (3PH ) (415V)</v>
          </cell>
        </row>
        <row r="21">
          <cell r="D21">
            <v>140</v>
          </cell>
        </row>
        <row r="21">
          <cell r="I21">
            <v>179.857753007495</v>
          </cell>
        </row>
        <row r="22">
          <cell r="A22" t="str">
            <v>WEI009</v>
          </cell>
          <cell r="B22" t="str">
            <v>YWF4E-400-G (16") (1PH) (230V)</v>
          </cell>
        </row>
        <row r="22">
          <cell r="D22">
            <v>180</v>
          </cell>
        </row>
        <row r="22">
          <cell r="I22">
            <v>199.209536558935</v>
          </cell>
        </row>
        <row r="23">
          <cell r="A23" t="str">
            <v>WEI010</v>
          </cell>
          <cell r="B23" t="str">
            <v>YWF4D-400-G (16") (3PH ) (415V)</v>
          </cell>
        </row>
        <row r="23">
          <cell r="D23">
            <v>180</v>
          </cell>
        </row>
        <row r="23">
          <cell r="I23">
            <v>199.209536558935</v>
          </cell>
        </row>
        <row r="24">
          <cell r="A24" t="str">
            <v>WEI011</v>
          </cell>
          <cell r="B24" t="str">
            <v>YWF6E-400-G (16") (1PH) (230V) 6poles</v>
          </cell>
        </row>
        <row r="24">
          <cell r="D24">
            <v>108</v>
          </cell>
        </row>
        <row r="24">
          <cell r="I24">
            <v>199.209536558935</v>
          </cell>
        </row>
        <row r="25">
          <cell r="A25" t="str">
            <v>WEI012</v>
          </cell>
          <cell r="B25" t="str">
            <v>YWF6D-400-G (16") (3PH ) (415V) 6poles</v>
          </cell>
        </row>
        <row r="25">
          <cell r="D25">
            <v>108</v>
          </cell>
        </row>
        <row r="25">
          <cell r="I25">
            <v>199.209536558935</v>
          </cell>
        </row>
        <row r="26">
          <cell r="A26" t="str">
            <v>WEI013</v>
          </cell>
          <cell r="B26" t="str">
            <v>YWF4E-450-G (18") (1PH) (230V)</v>
          </cell>
        </row>
        <row r="26">
          <cell r="D26">
            <v>250</v>
          </cell>
        </row>
        <row r="26">
          <cell r="I26">
            <v>226.52970157273</v>
          </cell>
        </row>
        <row r="27">
          <cell r="A27" t="str">
            <v>WEI014</v>
          </cell>
          <cell r="B27" t="str">
            <v>YWF4D-450-G (18") (3PH ) (415V)</v>
          </cell>
        </row>
        <row r="27">
          <cell r="D27">
            <v>250</v>
          </cell>
        </row>
        <row r="27">
          <cell r="I27">
            <v>226.52970157273</v>
          </cell>
        </row>
        <row r="28">
          <cell r="A28" t="str">
            <v>WEI015</v>
          </cell>
          <cell r="B28" t="str">
            <v>YWF6D-450-G (18") (3PH ) (415V) 6poles</v>
          </cell>
        </row>
        <row r="28">
          <cell r="D28">
            <v>150</v>
          </cell>
        </row>
        <row r="28">
          <cell r="I28">
            <v>226.52970157273</v>
          </cell>
        </row>
        <row r="29">
          <cell r="A29" t="str">
            <v>WEI016</v>
          </cell>
          <cell r="B29" t="str">
            <v>YWF4E-500-G (20") (1PH) (230V)</v>
          </cell>
        </row>
        <row r="29">
          <cell r="D29">
            <v>420</v>
          </cell>
        </row>
        <row r="29">
          <cell r="I29">
            <v>288.512325947783</v>
          </cell>
        </row>
        <row r="30">
          <cell r="A30" t="str">
            <v>WEI017</v>
          </cell>
          <cell r="B30" t="str">
            <v>YWF4D-500-G (20") (3PH ) (415V)</v>
          </cell>
        </row>
        <row r="30">
          <cell r="D30">
            <v>450</v>
          </cell>
        </row>
        <row r="30">
          <cell r="I30">
            <v>288.512325947783</v>
          </cell>
        </row>
        <row r="31">
          <cell r="A31" t="str">
            <v>WEI018</v>
          </cell>
          <cell r="B31" t="str">
            <v>YWF6D-500-G (20") (3PH ) (415V) 6poles</v>
          </cell>
        </row>
        <row r="31">
          <cell r="D31">
            <v>230</v>
          </cell>
        </row>
        <row r="31">
          <cell r="I31">
            <v>288.512325947783</v>
          </cell>
        </row>
        <row r="32">
          <cell r="A32" t="str">
            <v>WEI019</v>
          </cell>
          <cell r="B32" t="str">
            <v>YWF4D-550-G (22") (3PH ) (415V)</v>
          </cell>
        </row>
        <row r="32">
          <cell r="D32">
            <v>600</v>
          </cell>
        </row>
        <row r="32">
          <cell r="I32">
            <v>342.640402881367</v>
          </cell>
        </row>
        <row r="33">
          <cell r="A33" t="str">
            <v>WEI020</v>
          </cell>
          <cell r="B33" t="str">
            <v>YWF4D-600-G (24") (3PH ) (415V)</v>
          </cell>
        </row>
        <row r="33">
          <cell r="D33">
            <v>780</v>
          </cell>
        </row>
        <row r="33">
          <cell r="I33">
            <v>421.185877296032</v>
          </cell>
        </row>
        <row r="34">
          <cell r="A34" t="str">
            <v>WEI021</v>
          </cell>
          <cell r="B34" t="str">
            <v>YWF4D-630-G (26") (3PH ) (415V)</v>
          </cell>
        </row>
        <row r="34">
          <cell r="D34">
            <v>800</v>
          </cell>
        </row>
        <row r="34">
          <cell r="I34">
            <v>459.889444398911</v>
          </cell>
        </row>
        <row r="35">
          <cell r="A35" t="str">
            <v>WEI022</v>
          </cell>
          <cell r="B35" t="str">
            <v>YWF6D-710-G (28") (3PH ) (415V)</v>
          </cell>
        </row>
        <row r="35">
          <cell r="D35">
            <v>900</v>
          </cell>
        </row>
        <row r="35">
          <cell r="I35">
            <v>1024.50618801738</v>
          </cell>
        </row>
        <row r="36">
          <cell r="A36" t="str">
            <v>WEI023</v>
          </cell>
          <cell r="B36" t="str">
            <v>YWF6D-800-G (32") (3PH ) (415V)</v>
          </cell>
        </row>
        <row r="36">
          <cell r="D36">
            <v>1200</v>
          </cell>
        </row>
        <row r="36">
          <cell r="I36">
            <v>1325.28638362976</v>
          </cell>
        </row>
        <row r="37">
          <cell r="A37" t="str">
            <v>WEI023.01</v>
          </cell>
          <cell r="B37" t="str">
            <v>YWF4D-350-G (14") (3PH ) (415V) cw 1.5m wire</v>
          </cell>
        </row>
        <row r="37">
          <cell r="D37">
            <v>140</v>
          </cell>
        </row>
        <row r="37">
          <cell r="I37">
            <v>179.857753007495</v>
          </cell>
        </row>
        <row r="38">
          <cell r="A38" t="str">
            <v>WEI023.1</v>
          </cell>
          <cell r="B38" t="str">
            <v>YWF4D-400-G (16") (3PH ) (415V) cw 1.5m wire</v>
          </cell>
        </row>
        <row r="38">
          <cell r="D38">
            <v>180</v>
          </cell>
        </row>
        <row r="38">
          <cell r="I38">
            <v>199.209536558935</v>
          </cell>
        </row>
        <row r="39">
          <cell r="A39" t="str">
            <v>WEI023.2</v>
          </cell>
          <cell r="B39" t="str">
            <v>YWF4D-450-G (18") (3PH ) (415V) cw 1.5m wire</v>
          </cell>
        </row>
        <row r="39">
          <cell r="D39">
            <v>250</v>
          </cell>
        </row>
        <row r="39">
          <cell r="I39">
            <v>226.52970157273</v>
          </cell>
        </row>
        <row r="40">
          <cell r="A40" t="str">
            <v>WEI023.3</v>
          </cell>
          <cell r="B40" t="str">
            <v>YWF4D-500-G (20") (3PH ) (415V) cw 1.5m wire</v>
          </cell>
        </row>
        <row r="40">
          <cell r="D40">
            <v>450</v>
          </cell>
        </row>
        <row r="40">
          <cell r="I40">
            <v>288.512325947783</v>
          </cell>
        </row>
        <row r="41">
          <cell r="A41" t="str">
            <v>WEI023.4</v>
          </cell>
          <cell r="B41" t="str">
            <v>YWF4E-350-S-102/47 (14") (1PH) heavy duty</v>
          </cell>
        </row>
        <row r="41">
          <cell r="D41">
            <v>165</v>
          </cell>
        </row>
        <row r="41">
          <cell r="I41" t="str">
            <v>~</v>
          </cell>
        </row>
        <row r="42">
          <cell r="A42" t="str">
            <v>WEI023.5</v>
          </cell>
          <cell r="B42" t="str">
            <v>YWF4D-350-S-102/47 (14") (3PH ) heavy duty</v>
          </cell>
        </row>
        <row r="42">
          <cell r="D42">
            <v>165</v>
          </cell>
        </row>
        <row r="42">
          <cell r="I42" t="str">
            <v>~</v>
          </cell>
        </row>
        <row r="43">
          <cell r="A43" t="str">
            <v>WEI024</v>
          </cell>
          <cell r="B43" t="str">
            <v>YWF4E-400-J (16") (1PH) (230V)</v>
          </cell>
        </row>
        <row r="43">
          <cell r="D43">
            <v>200</v>
          </cell>
        </row>
        <row r="43">
          <cell r="I43">
            <v>228.185469149325</v>
          </cell>
        </row>
        <row r="44">
          <cell r="A44" t="str">
            <v>WEI025</v>
          </cell>
          <cell r="B44" t="str">
            <v>YWF4D-400-J (16") (3PH ) (415V)</v>
          </cell>
        </row>
        <row r="44">
          <cell r="D44">
            <v>200</v>
          </cell>
        </row>
        <row r="44">
          <cell r="I44">
            <v>228.185469149325</v>
          </cell>
        </row>
        <row r="45">
          <cell r="A45" t="str">
            <v>WEI025.1</v>
          </cell>
          <cell r="B45" t="str">
            <v>YWF4E-400S-102/60 (16") (1PH) heavy duty</v>
          </cell>
        </row>
        <row r="45">
          <cell r="D45">
            <v>205</v>
          </cell>
        </row>
        <row r="45">
          <cell r="I45">
            <v>276.778291347207</v>
          </cell>
        </row>
        <row r="46">
          <cell r="A46" t="str">
            <v>WEI025.2</v>
          </cell>
          <cell r="B46" t="str">
            <v>YWF4D-400S-102/60 (16") (3PH ) heavy duty</v>
          </cell>
        </row>
        <row r="46">
          <cell r="D46">
            <v>205</v>
          </cell>
        </row>
        <row r="46">
          <cell r="I46">
            <v>276.778291347207</v>
          </cell>
        </row>
        <row r="47">
          <cell r="A47" t="str">
            <v>WEI025.3</v>
          </cell>
          <cell r="B47" t="str">
            <v>YWF4D-450S-137/35 (18") (3PH ) heavy duty 7 blade</v>
          </cell>
        </row>
        <row r="47">
          <cell r="D47">
            <v>370</v>
          </cell>
        </row>
        <row r="47">
          <cell r="I47">
            <v>367.295334063527</v>
          </cell>
        </row>
        <row r="48">
          <cell r="A48" t="str">
            <v>WEI026</v>
          </cell>
          <cell r="B48" t="str">
            <v>YWF4D-500S-145/6SA2-G (aluminum die cast)</v>
          </cell>
        </row>
        <row r="48">
          <cell r="D48">
            <v>800</v>
          </cell>
        </row>
        <row r="48">
          <cell r="I48">
            <v>671.517237782298</v>
          </cell>
        </row>
        <row r="49">
          <cell r="A49" t="str">
            <v>WEI026.1</v>
          </cell>
          <cell r="B49" t="str">
            <v>YWF4D-500S 137/60-G (20") (3PH ) (415V) 7blade</v>
          </cell>
        </row>
        <row r="49">
          <cell r="D49">
            <v>750</v>
          </cell>
        </row>
        <row r="49">
          <cell r="I49">
            <v>410.733844468784</v>
          </cell>
        </row>
        <row r="50">
          <cell r="A50" t="str">
            <v>WEI026.2</v>
          </cell>
          <cell r="B50" t="str">
            <v>YWF4D-630S-168/80G (26") (3PH ) Heavy duty</v>
          </cell>
        </row>
        <row r="50">
          <cell r="D50">
            <v>1900</v>
          </cell>
        </row>
        <row r="50">
          <cell r="I50">
            <v>893.183122098785</v>
          </cell>
        </row>
        <row r="51">
          <cell r="A51" t="str">
            <v>WEI026.3</v>
          </cell>
          <cell r="B51" t="str">
            <v>YWF4D-630S-180/105A2-G (aluminium die cast)</v>
          </cell>
        </row>
        <row r="51">
          <cell r="D51">
            <v>2700</v>
          </cell>
        </row>
        <row r="51">
          <cell r="I51">
            <v>1476.03400615449</v>
          </cell>
        </row>
        <row r="52">
          <cell r="A52" t="str">
            <v>WEI026.4</v>
          </cell>
          <cell r="B52" t="str">
            <v>YWF4E-300-G (12") (1PH) (230V)S/S</v>
          </cell>
        </row>
        <row r="52">
          <cell r="D52">
            <v>85</v>
          </cell>
        </row>
        <row r="52">
          <cell r="I52">
            <v>228.185469149325</v>
          </cell>
        </row>
        <row r="53">
          <cell r="A53" t="str">
            <v>WEI026.5</v>
          </cell>
          <cell r="B53" t="str">
            <v>YWF2D-300-S (12") 7BLADE (415V)S/S heavy 2m wire</v>
          </cell>
        </row>
        <row r="53">
          <cell r="D53">
            <v>85</v>
          </cell>
        </row>
        <row r="53">
          <cell r="I53">
            <v>229.489386115893</v>
          </cell>
        </row>
        <row r="54">
          <cell r="A54" t="str">
            <v>WEI026.6</v>
          </cell>
          <cell r="B54" t="str">
            <v>YWF4E-350-G (14") (1PH) (230V)S/S</v>
          </cell>
        </row>
        <row r="54">
          <cell r="D54">
            <v>165</v>
          </cell>
        </row>
        <row r="54">
          <cell r="I54">
            <v>273.822562979189</v>
          </cell>
        </row>
        <row r="55">
          <cell r="A55" t="str">
            <v>WEI026.7</v>
          </cell>
          <cell r="B55" t="str">
            <v>YWF4E-400-J (16") (1PH) (230V)S/S</v>
          </cell>
        </row>
        <row r="55">
          <cell r="D55">
            <v>205</v>
          </cell>
        </row>
        <row r="55">
          <cell r="I55">
            <v>339.018411307567</v>
          </cell>
        </row>
        <row r="56">
          <cell r="A56" t="str">
            <v>WEI026.8</v>
          </cell>
          <cell r="B56" t="str">
            <v>YWF4D-400-J (16") (3PH ) (415V)S/S</v>
          </cell>
        </row>
        <row r="56">
          <cell r="D56">
            <v>205</v>
          </cell>
        </row>
        <row r="56">
          <cell r="I56">
            <v>339.018411307567</v>
          </cell>
        </row>
        <row r="57">
          <cell r="A57" t="str">
            <v>WEI026.9</v>
          </cell>
          <cell r="B57" t="str">
            <v>YWF4D-500S 137/60-G (20") (3PH ) (415V)S/S 7blade</v>
          </cell>
        </row>
        <row r="57">
          <cell r="D57">
            <v>750</v>
          </cell>
        </row>
        <row r="57">
          <cell r="I57">
            <v>495.488447295676</v>
          </cell>
        </row>
        <row r="58">
          <cell r="A58" t="str">
            <v>WEI026.10</v>
          </cell>
          <cell r="B58" t="str">
            <v>YWF4D-630S 168/80G (26") (3PH )S/S Heavy duty</v>
          </cell>
        </row>
        <row r="58">
          <cell r="D58">
            <v>1900</v>
          </cell>
        </row>
        <row r="58">
          <cell r="I58" t="str">
            <v>~</v>
          </cell>
        </row>
        <row r="59">
          <cell r="A59" t="str">
            <v>WEI027</v>
          </cell>
          <cell r="B59" t="str">
            <v>YWF4D-500-S 137/35-G (20") (3PH ) (415V)</v>
          </cell>
        </row>
        <row r="59">
          <cell r="D59">
            <v>750</v>
          </cell>
        </row>
        <row r="59">
          <cell r="I59">
            <v>530.027088353414</v>
          </cell>
        </row>
        <row r="60">
          <cell r="A60" t="str">
            <v>WEI027.1</v>
          </cell>
          <cell r="B60" t="str">
            <v>YWF4D-550-BS(22") (3PH ) (415V)</v>
          </cell>
        </row>
        <row r="60">
          <cell r="D60">
            <v>600</v>
          </cell>
        </row>
        <row r="60">
          <cell r="I60" t="str">
            <v>~</v>
          </cell>
        </row>
        <row r="61">
          <cell r="A61" t="str">
            <v>WEI028</v>
          </cell>
          <cell r="B61" t="str">
            <v>YWF4D-630S-180/100-B1 (26") (3PH )heavy duty plate</v>
          </cell>
        </row>
        <row r="61">
          <cell r="D61">
            <v>2600</v>
          </cell>
        </row>
        <row r="61">
          <cell r="I61">
            <v>1454.73472939377</v>
          </cell>
        </row>
        <row r="62">
          <cell r="A62" t="str">
            <v>WEI028.1</v>
          </cell>
          <cell r="B62" t="str">
            <v>YWF4D-630S-180/75-B1 (26") (3PH )heavy duty plate</v>
          </cell>
        </row>
        <row r="62">
          <cell r="D62">
            <v>1900</v>
          </cell>
        </row>
        <row r="62">
          <cell r="I62">
            <v>1027.9212086441</v>
          </cell>
        </row>
        <row r="63">
          <cell r="A63" t="str">
            <v>WEI060</v>
          </cell>
          <cell r="B63" t="str">
            <v>YWF.A6T-710S-7FIS01(28")(3PH 415V) dunli</v>
          </cell>
        </row>
        <row r="63">
          <cell r="D63" t="str">
            <v>1100 c/w plate</v>
          </cell>
        </row>
        <row r="63">
          <cell r="I63">
            <v>1156.45247657296</v>
          </cell>
        </row>
        <row r="64">
          <cell r="A64" t="str">
            <v>WEI028.2</v>
          </cell>
          <cell r="B64" t="str">
            <v>YWF6D-800-180/75-B1 (32") (3PH ) end plate</v>
          </cell>
        </row>
        <row r="64">
          <cell r="D64">
            <v>1200</v>
          </cell>
        </row>
        <row r="64">
          <cell r="I64">
            <v>1721.38919487474</v>
          </cell>
        </row>
        <row r="65">
          <cell r="A65" t="str">
            <v>WEI029</v>
          </cell>
          <cell r="B65" t="str">
            <v>YWF6D-800-180/105-B1 (32") (3PH ) heavy duty plate</v>
          </cell>
        </row>
        <row r="65">
          <cell r="D65">
            <v>1900</v>
          </cell>
        </row>
        <row r="65">
          <cell r="I65">
            <v>2276.68041781639</v>
          </cell>
        </row>
        <row r="66">
          <cell r="A66" t="str">
            <v>WEI029.1</v>
          </cell>
          <cell r="B66" t="str">
            <v>YWF6D-910S-180/120-B1 (36") (3PH) heavy duty plate</v>
          </cell>
        </row>
        <row r="66">
          <cell r="D66">
            <v>2500</v>
          </cell>
        </row>
        <row r="66">
          <cell r="I66">
            <v>2504.34845959803</v>
          </cell>
        </row>
        <row r="67">
          <cell r="A67" t="str">
            <v>WEI029.2</v>
          </cell>
          <cell r="B67" t="str">
            <v>16" AIR DIRECTOR</v>
          </cell>
        </row>
        <row r="67">
          <cell r="I67">
            <v>72.9515963855422</v>
          </cell>
        </row>
        <row r="68">
          <cell r="A68" t="str">
            <v>WEI029.3</v>
          </cell>
          <cell r="B68" t="str">
            <v>20" AIR DIRECTOR</v>
          </cell>
        </row>
        <row r="68">
          <cell r="I68">
            <v>83.6176228915663</v>
          </cell>
        </row>
        <row r="69">
          <cell r="A69" t="str">
            <v>WEI029.4</v>
          </cell>
          <cell r="B69" t="str">
            <v>YZF5-13B (5WATTS) 200MM  c/w 1.2m wire</v>
          </cell>
        </row>
        <row r="69">
          <cell r="D69" t="str">
            <v>200 28°</v>
          </cell>
        </row>
        <row r="69">
          <cell r="I69">
            <v>32.0512820512821</v>
          </cell>
        </row>
        <row r="70">
          <cell r="A70" t="str">
            <v>WEI029.5</v>
          </cell>
          <cell r="B70" t="str">
            <v>YZF10-20B (10WATTS) 230MM c/w 1.2m wire</v>
          </cell>
        </row>
        <row r="70">
          <cell r="D70" t="str">
            <v>230 28°,250 22°</v>
          </cell>
        </row>
        <row r="70">
          <cell r="I70">
            <v>38.3597883597884</v>
          </cell>
        </row>
        <row r="71">
          <cell r="A71" t="str">
            <v>WEI029.7</v>
          </cell>
          <cell r="B71" t="str">
            <v>YZF18-30B (18WATTS) 300MM</v>
          </cell>
        </row>
        <row r="71">
          <cell r="D71" t="str">
            <v>300 22°</v>
          </cell>
        </row>
        <row r="71">
          <cell r="I71">
            <v>47.3137973137973</v>
          </cell>
        </row>
        <row r="72">
          <cell r="A72" t="str">
            <v>WEI029.8</v>
          </cell>
          <cell r="B72" t="str">
            <v>YZF25-40B (25WATTS) 300MM</v>
          </cell>
        </row>
        <row r="72">
          <cell r="D72" t="str">
            <v>300 25°</v>
          </cell>
        </row>
        <row r="72">
          <cell r="I72">
            <v>60.7641025641026</v>
          </cell>
        </row>
        <row r="73">
          <cell r="B73" t="str">
            <v>H72 10WATTS FAN STAND</v>
          </cell>
        </row>
        <row r="73">
          <cell r="I73">
            <v>1.68437647058824</v>
          </cell>
        </row>
        <row r="74">
          <cell r="B74" t="str">
            <v>H109 18WATTS FAN STAND</v>
          </cell>
        </row>
        <row r="74">
          <cell r="I74">
            <v>2.98594010695187</v>
          </cell>
        </row>
        <row r="75">
          <cell r="A75" t="str">
            <v>WEI030</v>
          </cell>
          <cell r="B75" t="str">
            <v>YZF5-13 (5WATTS) 200MM</v>
          </cell>
        </row>
        <row r="75">
          <cell r="D75" t="str">
            <v>200 28°</v>
          </cell>
        </row>
        <row r="75">
          <cell r="I75">
            <v>28.5917785917786</v>
          </cell>
        </row>
        <row r="76">
          <cell r="A76" t="str">
            <v>WEI031</v>
          </cell>
          <cell r="B76" t="str">
            <v>YZF10-20 (10WATTS) 230MM</v>
          </cell>
        </row>
        <row r="76">
          <cell r="D76" t="str">
            <v>230 28°,250 22°</v>
          </cell>
        </row>
        <row r="76">
          <cell r="I76">
            <v>34.3915343915345</v>
          </cell>
        </row>
        <row r="77">
          <cell r="A77" t="str">
            <v>WEI032</v>
          </cell>
          <cell r="B77" t="str">
            <v>YZF16-25 (16WATTS) 254MM</v>
          </cell>
        </row>
        <row r="77">
          <cell r="D77" t="str">
            <v>250 28°</v>
          </cell>
        </row>
        <row r="77">
          <cell r="I77">
            <v>40.4965404965405</v>
          </cell>
        </row>
        <row r="78">
          <cell r="A78" t="str">
            <v>WEI033</v>
          </cell>
          <cell r="B78" t="str">
            <v>YZF18-30 (18WATTS) 300MM</v>
          </cell>
        </row>
        <row r="78">
          <cell r="D78" t="str">
            <v>300 22°</v>
          </cell>
        </row>
        <row r="78">
          <cell r="I78">
            <v>43.4472934472934</v>
          </cell>
        </row>
        <row r="79">
          <cell r="A79" t="str">
            <v>WEI034</v>
          </cell>
          <cell r="B79" t="str">
            <v>YZF25-40 (25WATTS) 300MM</v>
          </cell>
        </row>
        <row r="79">
          <cell r="D79" t="str">
            <v>300 25°</v>
          </cell>
        </row>
        <row r="79">
          <cell r="I79">
            <v>52.5030525030525</v>
          </cell>
        </row>
        <row r="80">
          <cell r="A80" t="str">
            <v>WEI034.1</v>
          </cell>
          <cell r="B80" t="str">
            <v>YZF34-45 (34WATTS) 300MM</v>
          </cell>
        </row>
        <row r="80">
          <cell r="D80" t="str">
            <v>300 28°</v>
          </cell>
        </row>
        <row r="80">
          <cell r="I80">
            <v>57.1835571835572</v>
          </cell>
        </row>
        <row r="81">
          <cell r="A81" t="str">
            <v>WEI034.01</v>
          </cell>
          <cell r="B81" t="str">
            <v>ECM5310H (ec fan) 7/11w</v>
          </cell>
        </row>
        <row r="81">
          <cell r="I81">
            <v>54.1125541125541</v>
          </cell>
        </row>
        <row r="82">
          <cell r="A82" t="str">
            <v>WEI034.02</v>
          </cell>
          <cell r="B82" t="str">
            <v>200mm PLASTIC RING</v>
          </cell>
        </row>
        <row r="82">
          <cell r="I82">
            <v>11.6041366041366</v>
          </cell>
        </row>
        <row r="83">
          <cell r="A83" t="str">
            <v>WEI034.03</v>
          </cell>
          <cell r="B83" t="str">
            <v>8W EC Q FAN (Replacement 10w motor)</v>
          </cell>
        </row>
        <row r="83">
          <cell r="I83">
            <v>34.8725348725349</v>
          </cell>
        </row>
        <row r="84">
          <cell r="A84" t="str">
            <v>WEI034.04</v>
          </cell>
          <cell r="B84" t="str">
            <v>Fan motor bracket</v>
          </cell>
        </row>
        <row r="84">
          <cell r="I84">
            <v>0.601250601250601</v>
          </cell>
        </row>
        <row r="85">
          <cell r="A85" t="str">
            <v>WEI034.2</v>
          </cell>
          <cell r="B85" t="str">
            <v>φ154 RING</v>
          </cell>
        </row>
        <row r="85">
          <cell r="I85">
            <v>7.37749091604513</v>
          </cell>
        </row>
        <row r="86">
          <cell r="A86" t="str">
            <v>WEI034.3</v>
          </cell>
          <cell r="B86" t="str">
            <v>φ172 RING</v>
          </cell>
        </row>
        <row r="86">
          <cell r="I86">
            <v>8.8225664563014</v>
          </cell>
        </row>
        <row r="87">
          <cell r="A87" t="str">
            <v>WEI035</v>
          </cell>
          <cell r="B87" t="str">
            <v>φ200 RING</v>
          </cell>
        </row>
        <row r="87">
          <cell r="I87">
            <v>9.58313253012048</v>
          </cell>
        </row>
        <row r="88">
          <cell r="A88" t="str">
            <v>WEI035.1</v>
          </cell>
          <cell r="B88" t="str">
            <v>φ230 RING</v>
          </cell>
        </row>
        <row r="88">
          <cell r="I88">
            <v>11.4084911072863</v>
          </cell>
        </row>
        <row r="89">
          <cell r="A89" t="str">
            <v>WEI035.2</v>
          </cell>
          <cell r="B89" t="str">
            <v>φ254 RING</v>
          </cell>
        </row>
        <row r="89">
          <cell r="I89">
            <v>12.0930005737235</v>
          </cell>
        </row>
        <row r="90">
          <cell r="A90" t="str">
            <v>WEI035.3</v>
          </cell>
          <cell r="B90" t="str">
            <v>φ300 RING</v>
          </cell>
        </row>
        <row r="90">
          <cell r="I90">
            <v>13.9944157582712</v>
          </cell>
        </row>
        <row r="91">
          <cell r="A91" t="str">
            <v>WEI035.4</v>
          </cell>
          <cell r="B91" t="str">
            <v>φ154/H11 GUARD</v>
          </cell>
        </row>
        <row r="91">
          <cell r="I91">
            <v>4.27555143651529</v>
          </cell>
        </row>
        <row r="92">
          <cell r="A92" t="str">
            <v>WEI035.5</v>
          </cell>
          <cell r="B92" t="str">
            <v>φ172/H11 GUARD</v>
          </cell>
        </row>
        <row r="92">
          <cell r="I92">
            <v>5.01271547729379</v>
          </cell>
        </row>
        <row r="93">
          <cell r="A93" t="str">
            <v>WEI036</v>
          </cell>
          <cell r="B93" t="str">
            <v>φ200/H50 GUARD</v>
          </cell>
        </row>
        <row r="93">
          <cell r="I93">
            <v>8.8019823313941</v>
          </cell>
        </row>
        <row r="94">
          <cell r="A94" t="str">
            <v>WEI036.1</v>
          </cell>
          <cell r="B94" t="str">
            <v>φ230/H50 GUARD</v>
          </cell>
        </row>
        <row r="94">
          <cell r="I94">
            <v>9.28826691380908</v>
          </cell>
        </row>
        <row r="95">
          <cell r="A95" t="str">
            <v>WEI037</v>
          </cell>
          <cell r="B95" t="str">
            <v>φ254/H50 GUARD</v>
          </cell>
        </row>
        <row r="95">
          <cell r="I95">
            <v>12.0986856280974</v>
          </cell>
        </row>
        <row r="96">
          <cell r="A96" t="str">
            <v>WEI038</v>
          </cell>
          <cell r="B96" t="str">
            <v>φ300/H50 GUARD</v>
          </cell>
        </row>
        <row r="96">
          <cell r="I96">
            <v>13.143719026072</v>
          </cell>
        </row>
        <row r="97">
          <cell r="A97" t="str">
            <v>WEI038.1</v>
          </cell>
          <cell r="B97" t="str">
            <v>φ154 BLADE</v>
          </cell>
        </row>
        <row r="97">
          <cell r="I97">
            <v>1.81577681577682</v>
          </cell>
        </row>
        <row r="98">
          <cell r="A98" t="str">
            <v>WEI038.2</v>
          </cell>
          <cell r="B98" t="str">
            <v>φ172 BLADE</v>
          </cell>
        </row>
        <row r="98">
          <cell r="I98">
            <v>2.22462722462722</v>
          </cell>
        </row>
        <row r="99">
          <cell r="A99" t="str">
            <v>WEI039</v>
          </cell>
          <cell r="B99" t="str">
            <v>φ200 BLADE 28°</v>
          </cell>
        </row>
        <row r="99">
          <cell r="I99">
            <v>3.29485329485329</v>
          </cell>
        </row>
        <row r="100">
          <cell r="A100" t="str">
            <v>WEI039.01</v>
          </cell>
          <cell r="B100" t="str">
            <v>φ200 BLADE 28°(B)</v>
          </cell>
        </row>
        <row r="100">
          <cell r="I100">
            <v>3.29485329485329</v>
          </cell>
        </row>
        <row r="101">
          <cell r="A101" t="str">
            <v>WEI039.1</v>
          </cell>
          <cell r="B101" t="str">
            <v>φ230 BLADE 28°</v>
          </cell>
        </row>
        <row r="101">
          <cell r="I101">
            <v>4.04040404040404</v>
          </cell>
        </row>
        <row r="102">
          <cell r="A102" t="str">
            <v>WEI040</v>
          </cell>
          <cell r="B102" t="str">
            <v>φ250 BLADE 22°</v>
          </cell>
        </row>
        <row r="102">
          <cell r="I102">
            <v>5.77200577200577</v>
          </cell>
        </row>
        <row r="103">
          <cell r="A103" t="str">
            <v>WEI040.0</v>
          </cell>
          <cell r="B103" t="str">
            <v>φ250 BLADE 28°</v>
          </cell>
        </row>
        <row r="103">
          <cell r="I103">
            <v>5.77200577200577</v>
          </cell>
        </row>
        <row r="104">
          <cell r="A104" t="str">
            <v>WEI040.1</v>
          </cell>
          <cell r="B104" t="str">
            <v>φ250 BLADE 28°(B)</v>
          </cell>
        </row>
        <row r="104">
          <cell r="I104">
            <v>5.77200577200577</v>
          </cell>
        </row>
        <row r="105">
          <cell r="A105" t="str">
            <v>WEI041</v>
          </cell>
          <cell r="B105" t="str">
            <v>φ300 BLADE 22°</v>
          </cell>
        </row>
        <row r="105">
          <cell r="I105">
            <v>8.53174603174603</v>
          </cell>
        </row>
        <row r="106">
          <cell r="A106" t="str">
            <v>WEI041.0</v>
          </cell>
          <cell r="B106" t="str">
            <v>φ300 BLADE 25°</v>
          </cell>
        </row>
        <row r="106">
          <cell r="I106">
            <v>8.53174603174603</v>
          </cell>
        </row>
        <row r="107">
          <cell r="A107" t="str">
            <v>WEI041.1</v>
          </cell>
          <cell r="B107" t="str">
            <v>YJF-12038HS 4" (sleeve bearing)</v>
          </cell>
        </row>
        <row r="107">
          <cell r="I107">
            <v>22.3036223036223</v>
          </cell>
        </row>
        <row r="108">
          <cell r="A108" t="str">
            <v>WEI042</v>
          </cell>
          <cell r="B108" t="str">
            <v>YJF-12038HB 4" (Bearing type)</v>
          </cell>
        </row>
        <row r="108">
          <cell r="I108">
            <v>27.981277981278</v>
          </cell>
        </row>
        <row r="109">
          <cell r="A109" t="str">
            <v>WEI042.1</v>
          </cell>
          <cell r="B109" t="str">
            <v>VIDEO FAN GUARD 4"</v>
          </cell>
        </row>
        <row r="109">
          <cell r="I109">
            <v>1.24007936507937</v>
          </cell>
        </row>
        <row r="110">
          <cell r="A110" t="str">
            <v>WEI042.2</v>
          </cell>
          <cell r="B110" t="str">
            <v>VIDEO FAN GUARD 6"</v>
          </cell>
        </row>
        <row r="110">
          <cell r="I110">
            <v>2.31481481481481</v>
          </cell>
        </row>
        <row r="111">
          <cell r="A111" t="str">
            <v>WEI043</v>
          </cell>
          <cell r="B111" t="str">
            <v>YJF15050HB 6" (Bearing type)</v>
          </cell>
        </row>
        <row r="111">
          <cell r="I111">
            <v>53.2990974167445</v>
          </cell>
        </row>
      </sheetData>
      <sheetData sheetId="4">
        <row r="8">
          <cell r="K8" t="str">
            <v>RM</v>
          </cell>
        </row>
        <row r="9">
          <cell r="A9" t="str">
            <v>ZI 001.1</v>
          </cell>
          <cell r="B9" t="str">
            <v>(16") FN040-VDK Ziehhlabegg fan (1PH)</v>
          </cell>
          <cell r="C9" t="str">
            <v>1PH (230V)</v>
          </cell>
        </row>
        <row r="9">
          <cell r="K9">
            <v>501.111111111111</v>
          </cell>
        </row>
        <row r="10">
          <cell r="A10" t="str">
            <v>ZI001</v>
          </cell>
          <cell r="B10" t="str">
            <v>(16") FN040-VDK Ziehhlabegg fan (3ph)</v>
          </cell>
          <cell r="C10" t="str">
            <v>3PH (415V)</v>
          </cell>
        </row>
        <row r="10">
          <cell r="K10" t="str">
            <v>~</v>
          </cell>
        </row>
        <row r="11">
          <cell r="A11" t="str">
            <v>ZI002</v>
          </cell>
          <cell r="B11" t="str">
            <v>(20") FN050-VDK Ziehhlabegg fan</v>
          </cell>
          <cell r="C11" t="str">
            <v>3PH (415V)</v>
          </cell>
        </row>
        <row r="11">
          <cell r="K11" t="str">
            <v>~</v>
          </cell>
        </row>
        <row r="12">
          <cell r="A12" t="str">
            <v>ZI003</v>
          </cell>
          <cell r="B12" t="str">
            <v>(26") FN063-VDK Ziehhlabegg fan</v>
          </cell>
          <cell r="C12" t="str">
            <v>3PH (415V)</v>
          </cell>
        </row>
        <row r="12">
          <cell r="K12" t="str">
            <v>~</v>
          </cell>
        </row>
        <row r="13">
          <cell r="A13" t="str">
            <v>ZI005</v>
          </cell>
          <cell r="B13" t="str">
            <v>(32") FN080-sDQ Ziehhlabegg fan (6poles)</v>
          </cell>
          <cell r="C13" t="str">
            <v>3PH (415V)</v>
          </cell>
        </row>
        <row r="13">
          <cell r="K13" t="str">
            <v>~</v>
          </cell>
        </row>
        <row r="14">
          <cell r="A14" t="str">
            <v>ZI 8</v>
          </cell>
          <cell r="B14" t="str">
            <v>(26") FB063-VDK Ziehhlabegg fan</v>
          </cell>
          <cell r="C14" t="str">
            <v>3PH (415V)</v>
          </cell>
        </row>
        <row r="14">
          <cell r="K14">
            <v>1454.30153846154</v>
          </cell>
        </row>
        <row r="15">
          <cell r="A15" t="str">
            <v>ZI005.1</v>
          </cell>
          <cell r="B15" t="str">
            <v>12" EBM FAN SET (1PH)</v>
          </cell>
          <cell r="C15" t="str">
            <v>1PH (230V)</v>
          </cell>
        </row>
        <row r="15">
          <cell r="K15" t="str">
            <v>~</v>
          </cell>
        </row>
        <row r="16">
          <cell r="A16" t="str">
            <v>ZI005.2</v>
          </cell>
          <cell r="B16" t="str">
            <v>14" EBM FAN SET (1PH)</v>
          </cell>
          <cell r="C16" t="str">
            <v>1PH (230V)</v>
          </cell>
        </row>
        <row r="16">
          <cell r="K16" t="str">
            <v>~</v>
          </cell>
        </row>
        <row r="17">
          <cell r="A17" t="str">
            <v>ZI005.3</v>
          </cell>
          <cell r="B17" t="str">
            <v>14" EBM FAN SET (3PH)</v>
          </cell>
          <cell r="C17" t="str">
            <v>3PH (415V)</v>
          </cell>
        </row>
        <row r="17">
          <cell r="K17">
            <v>363.18918229366</v>
          </cell>
        </row>
        <row r="18">
          <cell r="A18" t="str">
            <v>ZI006</v>
          </cell>
          <cell r="B18" t="str">
            <v>16" EBM FAN SET (1PH)</v>
          </cell>
          <cell r="C18" t="str">
            <v>1PH (230V)</v>
          </cell>
        </row>
        <row r="18">
          <cell r="K18">
            <v>470.723306544202</v>
          </cell>
        </row>
        <row r="19">
          <cell r="A19" t="str">
            <v>ZI007</v>
          </cell>
          <cell r="B19" t="str">
            <v>16" EBM FAN SET (3PH)</v>
          </cell>
          <cell r="C19" t="str">
            <v>3PH (415V)</v>
          </cell>
        </row>
        <row r="19">
          <cell r="K19" t="str">
            <v>~</v>
          </cell>
        </row>
        <row r="20">
          <cell r="A20" t="str">
            <v>ZI007.1</v>
          </cell>
          <cell r="B20" t="str">
            <v>18" EBM FAN SET (3PH)</v>
          </cell>
          <cell r="C20" t="str">
            <v>3PH (415V)</v>
          </cell>
        </row>
        <row r="20">
          <cell r="K20" t="str">
            <v>~</v>
          </cell>
        </row>
        <row r="21">
          <cell r="A21" t="str">
            <v>ZI008</v>
          </cell>
          <cell r="B21" t="str">
            <v>20" EBM FAN SET (3PH)</v>
          </cell>
          <cell r="C21" t="str">
            <v>3PH (415V)</v>
          </cell>
        </row>
        <row r="21">
          <cell r="K21" t="str">
            <v>~</v>
          </cell>
        </row>
        <row r="22">
          <cell r="A22" t="str">
            <v>ZI009</v>
          </cell>
          <cell r="B22" t="str">
            <v>26" EBM FAN SET (3PH)</v>
          </cell>
          <cell r="C22" t="str">
            <v>3PH (415V)</v>
          </cell>
        </row>
        <row r="22">
          <cell r="K22">
            <v>1922.76625920173</v>
          </cell>
        </row>
        <row r="23">
          <cell r="A23" t="str">
            <v>ZI010</v>
          </cell>
          <cell r="B23" t="str">
            <v>32" EBM FAN SET (3PH) c/w end plate(800mm)</v>
          </cell>
          <cell r="C23" t="str">
            <v>3PH (415V)</v>
          </cell>
        </row>
        <row r="23">
          <cell r="K23">
            <v>2766.30242452894</v>
          </cell>
        </row>
        <row r="24">
          <cell r="A24" t="str">
            <v>ZI010.1</v>
          </cell>
          <cell r="B24" t="str">
            <v>36" EBM FAN SET (3PH) c/w end plate(910mm)</v>
          </cell>
          <cell r="C24" t="str">
            <v>3PH (415V)</v>
          </cell>
        </row>
        <row r="24">
          <cell r="K24" t="str">
            <v>~</v>
          </cell>
        </row>
        <row r="25">
          <cell r="A25" t="str">
            <v>ZI011</v>
          </cell>
          <cell r="B25" t="str">
            <v>10watts ebm fan motor (M4Q045CA03A4/C01)</v>
          </cell>
        </row>
        <row r="25">
          <cell r="K25" t="str">
            <v>~</v>
          </cell>
        </row>
        <row r="26">
          <cell r="A26" t="str">
            <v>ZI012</v>
          </cell>
          <cell r="B26" t="str">
            <v>18watts ebm fan motor (M4Q045DA13A4/C01)</v>
          </cell>
        </row>
        <row r="26">
          <cell r="K26" t="str">
            <v>~</v>
          </cell>
        </row>
      </sheetData>
      <sheetData sheetId="5">
        <row r="8">
          <cell r="E8" t="str">
            <v>BTU/HR td7 </v>
          </cell>
          <cell r="F8" t="str">
            <v>kW td7</v>
          </cell>
          <cell r="G8" t="str">
            <v>Flowrate meter</v>
          </cell>
          <cell r="H8" t="str">
            <v>Dimension (mm)</v>
          </cell>
          <cell r="I8" t="str">
            <v>Voltage</v>
          </cell>
          <cell r="J8" t="str">
            <v>Heater pcs</v>
          </cell>
          <cell r="K8" t="str">
            <v>Heater KW</v>
          </cell>
          <cell r="L8" t="str">
            <v>Size  outlet copper p-trap</v>
          </cell>
          <cell r="M8" t="str">
            <v>(Frezzer) TEX (R22) -25c orifice no</v>
          </cell>
          <cell r="N8" t="str">
            <v>(Frezzer) TES (R404) -25c orifice no</v>
          </cell>
        </row>
        <row r="8">
          <cell r="Z8" t="str">
            <v>(RM) axial fan</v>
          </cell>
          <cell r="AA8" t="str">
            <v>Axial fan c/w exp valve ,p trap</v>
          </cell>
        </row>
        <row r="8">
          <cell r="AI8" t="str">
            <v>(RM)aluminium heavy duty fan</v>
          </cell>
          <cell r="AJ8" t="str">
            <v>heavy fan c/w p trap and exp valve</v>
          </cell>
        </row>
        <row r="9">
          <cell r="A9" t="str">
            <v>QC001</v>
          </cell>
          <cell r="B9" t="str">
            <v>CL301C4</v>
          </cell>
        </row>
        <row r="9">
          <cell r="D9" t="str">
            <v>MT22,CS11,zb15</v>
          </cell>
          <cell r="E9">
            <v>4778.2</v>
          </cell>
          <cell r="F9">
            <v>1.4</v>
          </cell>
          <cell r="G9">
            <v>9</v>
          </cell>
          <cell r="H9" t="str">
            <v>1x300</v>
          </cell>
          <cell r="I9">
            <v>230</v>
          </cell>
          <cell r="J9">
            <v>3</v>
          </cell>
          <cell r="K9">
            <v>1.5</v>
          </cell>
          <cell r="L9">
            <v>0.875</v>
          </cell>
          <cell r="M9" t="str">
            <v>1 / RCX0834</v>
          </cell>
          <cell r="N9" t="str">
            <v>1 / RCX0834</v>
          </cell>
        </row>
        <row r="9">
          <cell r="Z9">
            <v>1400.61860743466</v>
          </cell>
          <cell r="AA9">
            <v>1693.96324438343</v>
          </cell>
        </row>
        <row r="9">
          <cell r="AI9" t="str">
            <v>~</v>
          </cell>
          <cell r="AJ9" t="str">
            <v>~</v>
          </cell>
        </row>
        <row r="10">
          <cell r="A10" t="str">
            <v>QC002</v>
          </cell>
          <cell r="B10" t="str">
            <v>CL302C3</v>
          </cell>
        </row>
        <row r="10">
          <cell r="D10" t="str">
            <v>MT32-MT36,ZB19</v>
          </cell>
          <cell r="E10">
            <v>6826</v>
          </cell>
          <cell r="F10">
            <v>2</v>
          </cell>
          <cell r="G10">
            <v>9</v>
          </cell>
          <cell r="H10" t="str">
            <v>2x300</v>
          </cell>
          <cell r="I10">
            <v>230</v>
          </cell>
          <cell r="J10">
            <v>3</v>
          </cell>
          <cell r="K10">
            <v>2.4</v>
          </cell>
          <cell r="L10">
            <v>0.875</v>
          </cell>
          <cell r="M10" t="str">
            <v>2 / RCX1234</v>
          </cell>
          <cell r="N10" t="str">
            <v>2 / RCX1034</v>
          </cell>
        </row>
        <row r="10">
          <cell r="Z10">
            <v>1833.64690288247</v>
          </cell>
          <cell r="AA10">
            <v>2126.99153983123</v>
          </cell>
        </row>
        <row r="10">
          <cell r="AI10" t="str">
            <v>~</v>
          </cell>
          <cell r="AJ10" t="str">
            <v>~</v>
          </cell>
        </row>
        <row r="11">
          <cell r="A11" t="str">
            <v>QC003</v>
          </cell>
          <cell r="B11" t="str">
            <v>CL302C4</v>
          </cell>
        </row>
        <row r="11">
          <cell r="D11" t="str">
            <v>MT40-MT44,ZB21</v>
          </cell>
          <cell r="E11">
            <v>7849.9</v>
          </cell>
          <cell r="F11">
            <v>2.3</v>
          </cell>
          <cell r="G11">
            <v>9</v>
          </cell>
          <cell r="H11" t="str">
            <v>2x300</v>
          </cell>
          <cell r="I11">
            <v>230</v>
          </cell>
          <cell r="J11">
            <v>3</v>
          </cell>
          <cell r="K11">
            <v>2.4</v>
          </cell>
          <cell r="L11">
            <v>0.875</v>
          </cell>
          <cell r="M11" t="str">
            <v>2 / RCX1634</v>
          </cell>
          <cell r="N11" t="str">
            <v>3 / RCX1534</v>
          </cell>
        </row>
        <row r="11">
          <cell r="Z11">
            <v>1973.47654163452</v>
          </cell>
          <cell r="AA11">
            <v>2266.82117858328</v>
          </cell>
        </row>
        <row r="11">
          <cell r="AI11" t="str">
            <v>~</v>
          </cell>
          <cell r="AJ11" t="str">
            <v>~</v>
          </cell>
        </row>
        <row r="12">
          <cell r="A12" t="str">
            <v>QC004</v>
          </cell>
          <cell r="B12" t="str">
            <v>CL302C6</v>
          </cell>
        </row>
        <row r="12">
          <cell r="D12" t="str">
            <v>MT50-MT64,ZB29,ZB38</v>
          </cell>
          <cell r="E12">
            <v>10239</v>
          </cell>
          <cell r="F12">
            <v>3</v>
          </cell>
          <cell r="G12">
            <v>8</v>
          </cell>
          <cell r="H12" t="str">
            <v>2x300</v>
          </cell>
          <cell r="I12">
            <v>230</v>
          </cell>
          <cell r="J12">
            <v>5</v>
          </cell>
          <cell r="K12">
            <v>4</v>
          </cell>
          <cell r="L12">
            <v>1.125</v>
          </cell>
          <cell r="M12" t="str">
            <v>3 / RCX2434</v>
          </cell>
          <cell r="N12" t="str">
            <v>3 / RCX1534</v>
          </cell>
        </row>
        <row r="12">
          <cell r="Z12">
            <v>2507.13828219281</v>
          </cell>
          <cell r="AA12">
            <v>2820.41568264488</v>
          </cell>
        </row>
        <row r="12">
          <cell r="AI12" t="str">
            <v>~</v>
          </cell>
          <cell r="AJ12" t="str">
            <v>~</v>
          </cell>
        </row>
        <row r="13">
          <cell r="A13" t="str">
            <v>QC005</v>
          </cell>
          <cell r="B13" t="str">
            <v>CL303C4</v>
          </cell>
        </row>
        <row r="13">
          <cell r="D13" t="str">
            <v>MT50-MT64,ZB29,ZB38</v>
          </cell>
          <cell r="E13">
            <v>12628.1</v>
          </cell>
          <cell r="F13">
            <v>3.7</v>
          </cell>
          <cell r="G13">
            <v>9</v>
          </cell>
          <cell r="H13" t="str">
            <v>3x300</v>
          </cell>
          <cell r="I13">
            <v>230</v>
          </cell>
          <cell r="J13">
            <v>3</v>
          </cell>
          <cell r="K13">
            <v>6</v>
          </cell>
          <cell r="L13">
            <v>1.125</v>
          </cell>
          <cell r="M13" t="str">
            <v>4 / RCX3134</v>
          </cell>
          <cell r="N13" t="str">
            <v>4 / RCX2034</v>
          </cell>
        </row>
        <row r="13">
          <cell r="Z13">
            <v>2639.98184857657</v>
          </cell>
          <cell r="AA13">
            <v>2953.25924902864</v>
          </cell>
        </row>
        <row r="13">
          <cell r="AI13" t="str">
            <v>~</v>
          </cell>
          <cell r="AJ13" t="str">
            <v>~</v>
          </cell>
        </row>
        <row r="14">
          <cell r="A14" t="str">
            <v>QC006</v>
          </cell>
          <cell r="B14" t="str">
            <v>CL303C6</v>
          </cell>
        </row>
        <row r="14">
          <cell r="D14" t="str">
            <v>4DES5Y,MT100,ZB45</v>
          </cell>
          <cell r="E14">
            <v>15699.8</v>
          </cell>
          <cell r="F14">
            <v>4.6</v>
          </cell>
          <cell r="G14">
            <v>9</v>
          </cell>
          <cell r="H14" t="str">
            <v>3x300</v>
          </cell>
          <cell r="I14">
            <v>230</v>
          </cell>
          <cell r="J14">
            <v>5</v>
          </cell>
          <cell r="K14">
            <v>6</v>
          </cell>
          <cell r="L14">
            <v>1.125</v>
          </cell>
          <cell r="M14" t="str">
            <v>5 / RCX4734</v>
          </cell>
          <cell r="N14">
            <v>6</v>
          </cell>
        </row>
        <row r="14">
          <cell r="Z14">
            <v>3358.37265317428</v>
          </cell>
          <cell r="AA14">
            <v>3671.65005362635</v>
          </cell>
        </row>
        <row r="14">
          <cell r="AI14" t="str">
            <v>~</v>
          </cell>
          <cell r="AJ14" t="str">
            <v>~</v>
          </cell>
        </row>
        <row r="15">
          <cell r="A15" t="str">
            <v>QC006.1</v>
          </cell>
          <cell r="B15" t="str">
            <v>CL304C6</v>
          </cell>
        </row>
        <row r="15">
          <cell r="D15" t="str">
            <v>4CES6YY,MT125,ZB48</v>
          </cell>
          <cell r="E15">
            <v>21501.9</v>
          </cell>
          <cell r="F15">
            <v>6.3</v>
          </cell>
          <cell r="G15">
            <v>9</v>
          </cell>
          <cell r="H15" t="str">
            <v>4x300</v>
          </cell>
          <cell r="I15">
            <v>230</v>
          </cell>
          <cell r="J15">
            <v>5</v>
          </cell>
          <cell r="K15">
            <v>6</v>
          </cell>
          <cell r="L15">
            <v>1.125</v>
          </cell>
          <cell r="M15" t="str">
            <v>TEX5-1 / SCX0645</v>
          </cell>
          <cell r="N15" t="str">
            <v>TES5-1 / TGES5</v>
          </cell>
        </row>
        <row r="15">
          <cell r="Z15">
            <v>4030.00932300631</v>
          </cell>
          <cell r="AA15">
            <v>4671.48420804942</v>
          </cell>
        </row>
        <row r="15">
          <cell r="AI15" t="str">
            <v>~</v>
          </cell>
          <cell r="AJ15" t="str">
            <v>~</v>
          </cell>
        </row>
        <row r="16">
          <cell r="A16" t="str">
            <v>QC007</v>
          </cell>
          <cell r="B16" t="str">
            <v>CL401C3</v>
          </cell>
        </row>
        <row r="16">
          <cell r="D16" t="str">
            <v>MT28,ZB15</v>
          </cell>
          <cell r="E16">
            <v>6826</v>
          </cell>
          <cell r="F16">
            <v>2</v>
          </cell>
          <cell r="G16">
            <v>12</v>
          </cell>
          <cell r="H16" t="str">
            <v>1x400</v>
          </cell>
          <cell r="I16">
            <v>230</v>
          </cell>
          <cell r="J16">
            <v>3</v>
          </cell>
          <cell r="K16">
            <v>1.5</v>
          </cell>
          <cell r="L16">
            <v>0.875</v>
          </cell>
          <cell r="M16" t="str">
            <v>1 / RCX0834</v>
          </cell>
          <cell r="N16" t="str">
            <v>1 / RCX0834</v>
          </cell>
        </row>
        <row r="16">
          <cell r="Z16">
            <v>1599.61347854472</v>
          </cell>
          <cell r="AA16">
            <v>1892.95811549349</v>
          </cell>
        </row>
        <row r="16">
          <cell r="AI16">
            <v>1910.76544616817</v>
          </cell>
          <cell r="AJ16">
            <v>2204.11008311694</v>
          </cell>
        </row>
        <row r="17">
          <cell r="A17" t="str">
            <v>QC008</v>
          </cell>
          <cell r="B17" t="str">
            <v>CL401C4</v>
          </cell>
        </row>
        <row r="17">
          <cell r="D17" t="str">
            <v>MT32,ZB19</v>
          </cell>
          <cell r="E17">
            <v>7849.9</v>
          </cell>
          <cell r="F17">
            <v>2.3</v>
          </cell>
          <cell r="G17">
            <v>12</v>
          </cell>
          <cell r="H17" t="str">
            <v>1x400</v>
          </cell>
          <cell r="I17">
            <v>230</v>
          </cell>
          <cell r="J17">
            <v>3</v>
          </cell>
          <cell r="K17">
            <v>1.5</v>
          </cell>
          <cell r="L17">
            <v>0.875</v>
          </cell>
          <cell r="M17" t="str">
            <v>2 / RCX1234</v>
          </cell>
          <cell r="N17" t="str">
            <v>2 / RCX1034</v>
          </cell>
        </row>
        <row r="17">
          <cell r="Z17">
            <v>1747.14016163174</v>
          </cell>
          <cell r="AA17">
            <v>2040.48479858051</v>
          </cell>
        </row>
        <row r="17">
          <cell r="AI17">
            <v>2058.2921292552</v>
          </cell>
          <cell r="AJ17">
            <v>2351.63676620397</v>
          </cell>
        </row>
        <row r="18">
          <cell r="A18" t="str">
            <v>QC009</v>
          </cell>
          <cell r="B18" t="str">
            <v>CL401C5</v>
          </cell>
        </row>
        <row r="18">
          <cell r="D18" t="str">
            <v>MT40,ZB21</v>
          </cell>
          <cell r="E18">
            <v>9897.7</v>
          </cell>
          <cell r="F18">
            <v>2.9</v>
          </cell>
          <cell r="G18">
            <v>12</v>
          </cell>
          <cell r="H18" t="str">
            <v>1x400</v>
          </cell>
          <cell r="I18">
            <v>230</v>
          </cell>
          <cell r="J18">
            <v>5</v>
          </cell>
          <cell r="K18">
            <v>2.5</v>
          </cell>
          <cell r="L18">
            <v>0.875</v>
          </cell>
          <cell r="M18" t="str">
            <v>3 / RCX2434</v>
          </cell>
          <cell r="N18" t="str">
            <v>3 / RCX1534</v>
          </cell>
        </row>
        <row r="18">
          <cell r="Z18">
            <v>1970.35444734603</v>
          </cell>
          <cell r="AA18">
            <v>2263.6990842948</v>
          </cell>
        </row>
        <row r="18">
          <cell r="AI18">
            <v>2281.50641496949</v>
          </cell>
          <cell r="AJ18">
            <v>2574.85105191825</v>
          </cell>
        </row>
        <row r="19">
          <cell r="A19" t="str">
            <v>QC010</v>
          </cell>
          <cell r="B19" t="str">
            <v>CL401C6</v>
          </cell>
        </row>
        <row r="19">
          <cell r="D19" t="str">
            <v>MT50,ZB26</v>
          </cell>
          <cell r="E19">
            <v>10580.3</v>
          </cell>
          <cell r="F19">
            <v>3.1</v>
          </cell>
          <cell r="G19">
            <v>12</v>
          </cell>
          <cell r="H19" t="str">
            <v>1x400</v>
          </cell>
          <cell r="I19">
            <v>230</v>
          </cell>
          <cell r="J19">
            <v>5</v>
          </cell>
          <cell r="K19">
            <v>2.5</v>
          </cell>
          <cell r="L19">
            <v>0.875</v>
          </cell>
          <cell r="M19" t="str">
            <v>3 / RCX2434</v>
          </cell>
          <cell r="N19" t="str">
            <v>3 / RCX2034</v>
          </cell>
        </row>
        <row r="19">
          <cell r="Z19">
            <v>2162.78055572041</v>
          </cell>
          <cell r="AA19">
            <v>2456.12519266918</v>
          </cell>
        </row>
        <row r="19">
          <cell r="AI19">
            <v>2473.93252334387</v>
          </cell>
          <cell r="AJ19">
            <v>2767.27716029265</v>
          </cell>
        </row>
        <row r="20">
          <cell r="A20" t="str">
            <v>QC010.1</v>
          </cell>
          <cell r="B20" t="str">
            <v>CL402C3</v>
          </cell>
        </row>
        <row r="20">
          <cell r="D20" t="str">
            <v>MT64,ZB29</v>
          </cell>
          <cell r="E20">
            <v>12628.1</v>
          </cell>
          <cell r="F20">
            <v>3.7</v>
          </cell>
          <cell r="G20">
            <v>14</v>
          </cell>
          <cell r="H20" t="str">
            <v>2x400</v>
          </cell>
          <cell r="I20">
            <v>415</v>
          </cell>
          <cell r="J20">
            <v>3</v>
          </cell>
          <cell r="K20">
            <v>3</v>
          </cell>
          <cell r="L20">
            <v>1.125</v>
          </cell>
          <cell r="M20" t="str">
            <v>3 / RCX2434</v>
          </cell>
          <cell r="N20" t="str">
            <v>3 / RCX2034</v>
          </cell>
        </row>
        <row r="20">
          <cell r="Z20">
            <v>2492.05331176924</v>
          </cell>
          <cell r="AA20">
            <v>2805.33071222131</v>
          </cell>
        </row>
        <row r="20">
          <cell r="AI20">
            <v>3114.35724701615</v>
          </cell>
          <cell r="AJ20">
            <v>3427.63464746823</v>
          </cell>
        </row>
        <row r="21">
          <cell r="A21" t="str">
            <v>QC011</v>
          </cell>
          <cell r="B21" t="str">
            <v>CL402C4</v>
          </cell>
        </row>
        <row r="21">
          <cell r="D21" t="str">
            <v>MT80,CS33,ZB38</v>
          </cell>
          <cell r="E21">
            <v>16041.1</v>
          </cell>
          <cell r="F21">
            <v>4.7</v>
          </cell>
          <cell r="G21">
            <v>14</v>
          </cell>
          <cell r="H21" t="str">
            <v>2x400</v>
          </cell>
          <cell r="I21">
            <v>415</v>
          </cell>
          <cell r="J21">
            <v>3</v>
          </cell>
          <cell r="K21">
            <v>3</v>
          </cell>
          <cell r="L21">
            <v>1.125</v>
          </cell>
          <cell r="M21" t="str">
            <v>4 / RCX3134</v>
          </cell>
          <cell r="N21" t="str">
            <v>3 / RCX2034</v>
          </cell>
        </row>
        <row r="21">
          <cell r="Z21">
            <v>2770.42974855085</v>
          </cell>
          <cell r="AA21">
            <v>3083.70714900294</v>
          </cell>
        </row>
        <row r="21">
          <cell r="AI21">
            <v>3392.73368379776</v>
          </cell>
          <cell r="AJ21">
            <v>3706.01108424983</v>
          </cell>
        </row>
        <row r="22">
          <cell r="A22" t="str">
            <v>QC012</v>
          </cell>
          <cell r="B22" t="str">
            <v>CL402C5</v>
          </cell>
        </row>
        <row r="22">
          <cell r="D22" t="str">
            <v>4EES4Y,MT100,ZB45</v>
          </cell>
          <cell r="E22">
            <v>19795.4</v>
          </cell>
          <cell r="F22">
            <v>5.8</v>
          </cell>
          <cell r="G22">
            <v>14</v>
          </cell>
          <cell r="H22" t="str">
            <v>2x400</v>
          </cell>
          <cell r="I22">
            <v>415</v>
          </cell>
          <cell r="J22">
            <v>5</v>
          </cell>
          <cell r="K22">
            <v>5</v>
          </cell>
          <cell r="L22">
            <v>1.125</v>
          </cell>
          <cell r="M22" t="str">
            <v>4 / RCX3134</v>
          </cell>
          <cell r="N22">
            <v>4</v>
          </cell>
        </row>
        <row r="22">
          <cell r="Z22">
            <v>3123.21094723722</v>
          </cell>
          <cell r="AA22">
            <v>3436.4883476893</v>
          </cell>
        </row>
        <row r="22">
          <cell r="AI22">
            <v>3745.51488248413</v>
          </cell>
          <cell r="AJ22">
            <v>4058.79228293621</v>
          </cell>
        </row>
        <row r="23">
          <cell r="A23" t="str">
            <v>QC013</v>
          </cell>
          <cell r="B23" t="str">
            <v>CL402C6</v>
          </cell>
        </row>
        <row r="23">
          <cell r="D23" t="str">
            <v>4DES5Y,MT125,ZFI23,ZB48</v>
          </cell>
          <cell r="E23">
            <v>21501.9</v>
          </cell>
          <cell r="F23">
            <v>6.3</v>
          </cell>
          <cell r="G23">
            <v>14</v>
          </cell>
          <cell r="H23" t="str">
            <v>2x400</v>
          </cell>
          <cell r="I23">
            <v>415</v>
          </cell>
          <cell r="J23">
            <v>5</v>
          </cell>
          <cell r="K23">
            <v>5</v>
          </cell>
          <cell r="L23">
            <v>1.125</v>
          </cell>
          <cell r="M23" t="str">
            <v>5 / RCX4734</v>
          </cell>
          <cell r="N23" t="str">
            <v>5 zfi</v>
          </cell>
        </row>
        <row r="23">
          <cell r="Z23">
            <v>3431.09272063624</v>
          </cell>
          <cell r="AA23">
            <v>3744.37012108832</v>
          </cell>
        </row>
        <row r="23">
          <cell r="AI23">
            <v>4053.39665588315</v>
          </cell>
          <cell r="AJ23">
            <v>4366.67405633521</v>
          </cell>
        </row>
        <row r="24">
          <cell r="A24" t="str">
            <v>QC013.1</v>
          </cell>
          <cell r="B24" t="str">
            <v>CL403C4</v>
          </cell>
        </row>
        <row r="24">
          <cell r="D24" t="str">
            <v>4CES6Y,MT125,ZFI26,ZB58</v>
          </cell>
          <cell r="E24">
            <v>25597.5</v>
          </cell>
          <cell r="F24">
            <v>7.5</v>
          </cell>
          <cell r="G24">
            <v>15</v>
          </cell>
          <cell r="H24" t="str">
            <v>3x400</v>
          </cell>
          <cell r="I24">
            <v>415</v>
          </cell>
          <cell r="J24">
            <v>3</v>
          </cell>
          <cell r="K24">
            <v>7.5</v>
          </cell>
          <cell r="L24">
            <v>1.125</v>
          </cell>
          <cell r="M24">
            <v>6</v>
          </cell>
          <cell r="N24" t="str">
            <v>5 zfi,6</v>
          </cell>
        </row>
        <row r="24">
          <cell r="Z24">
            <v>3988.71112528933</v>
          </cell>
          <cell r="AA24">
            <v>4301.9885257414</v>
          </cell>
        </row>
        <row r="24">
          <cell r="AI24">
            <v>4922.1670281597</v>
          </cell>
          <cell r="AJ24">
            <v>5235.44442861176</v>
          </cell>
        </row>
        <row r="25">
          <cell r="A25" t="str">
            <v>QC014</v>
          </cell>
          <cell r="B25" t="str">
            <v>CL403C5</v>
          </cell>
        </row>
        <row r="25">
          <cell r="D25" t="str">
            <v>4TES9Y,MT160,ZFI30</v>
          </cell>
          <cell r="E25">
            <v>29351.8</v>
          </cell>
          <cell r="F25">
            <v>8.6</v>
          </cell>
          <cell r="G25">
            <v>15</v>
          </cell>
          <cell r="H25" t="str">
            <v>3x400</v>
          </cell>
          <cell r="I25">
            <v>415</v>
          </cell>
          <cell r="J25">
            <v>5</v>
          </cell>
          <cell r="K25">
            <v>7.5</v>
          </cell>
          <cell r="L25">
            <v>1.125</v>
          </cell>
          <cell r="M25" t="str">
            <v>6 / SCX0645</v>
          </cell>
          <cell r="N25" t="str">
            <v>TES2-6 /TGES5</v>
          </cell>
        </row>
        <row r="25">
          <cell r="Z25">
            <v>4413.33140443548</v>
          </cell>
          <cell r="AA25">
            <v>5054.80628947859</v>
          </cell>
        </row>
        <row r="25">
          <cell r="AI25">
            <v>5337.80742224836</v>
          </cell>
          <cell r="AJ25">
            <v>5979.28230729147</v>
          </cell>
        </row>
        <row r="26">
          <cell r="A26" t="str">
            <v>QC015</v>
          </cell>
          <cell r="B26" t="str">
            <v>CL403C6</v>
          </cell>
        </row>
        <row r="26">
          <cell r="D26" t="str">
            <v>4PES12Y,ZFI36</v>
          </cell>
          <cell r="E26">
            <v>33447.4</v>
          </cell>
          <cell r="F26">
            <v>9.8</v>
          </cell>
          <cell r="G26">
            <v>15</v>
          </cell>
          <cell r="H26" t="str">
            <v>3x400</v>
          </cell>
          <cell r="I26">
            <v>415</v>
          </cell>
          <cell r="J26">
            <v>5</v>
          </cell>
          <cell r="K26">
            <v>7.5</v>
          </cell>
          <cell r="L26">
            <v>1.375</v>
          </cell>
          <cell r="M26" t="str">
            <v>6 / SCX0645</v>
          </cell>
          <cell r="N26" t="str">
            <v>TES2-6 /TGES5 </v>
          </cell>
        </row>
        <row r="26">
          <cell r="Z26">
            <v>4930.31621560133</v>
          </cell>
          <cell r="AA26">
            <v>5612.18535753898</v>
          </cell>
        </row>
        <row r="26">
          <cell r="AI26">
            <v>5863.77211847168</v>
          </cell>
          <cell r="AJ26">
            <v>6545.64126040932</v>
          </cell>
        </row>
        <row r="27">
          <cell r="A27" t="str">
            <v>QC016</v>
          </cell>
          <cell r="B27" t="str">
            <v>CL404C6</v>
          </cell>
        </row>
        <row r="27">
          <cell r="D27" t="str">
            <v>4NES14Y,ZFI39</v>
          </cell>
          <cell r="E27">
            <v>41297.3</v>
          </cell>
          <cell r="F27">
            <v>12.1</v>
          </cell>
          <cell r="G27">
            <v>16</v>
          </cell>
          <cell r="H27" t="str">
            <v>4x400</v>
          </cell>
          <cell r="I27">
            <v>415</v>
          </cell>
          <cell r="J27">
            <v>5</v>
          </cell>
          <cell r="K27">
            <v>9</v>
          </cell>
          <cell r="L27">
            <v>1.375</v>
          </cell>
          <cell r="M27" t="str">
            <v>TEX5-1 / TCLE5HW / SCX0645</v>
          </cell>
          <cell r="N27" t="str">
            <v>TES5-1 /TGES5</v>
          </cell>
        </row>
        <row r="27">
          <cell r="Z27">
            <v>6179.38576967971</v>
          </cell>
          <cell r="AA27">
            <v>6861.25491161736</v>
          </cell>
        </row>
        <row r="27">
          <cell r="AI27">
            <v>7423.99364017352</v>
          </cell>
          <cell r="AJ27">
            <v>8105.86278211117</v>
          </cell>
        </row>
        <row r="29">
          <cell r="A29" t="str">
            <v>QC018</v>
          </cell>
          <cell r="B29" t="str">
            <v>NT501C6</v>
          </cell>
        </row>
        <row r="29">
          <cell r="D29" t="str">
            <v>4CES6Y,MT125,ZFI26</v>
          </cell>
          <cell r="E29">
            <v>26962.7</v>
          </cell>
          <cell r="F29">
            <v>7.9</v>
          </cell>
          <cell r="G29">
            <v>26</v>
          </cell>
          <cell r="H29" t="str">
            <v>1X500</v>
          </cell>
          <cell r="I29">
            <v>415</v>
          </cell>
          <cell r="J29">
            <v>6</v>
          </cell>
          <cell r="K29">
            <v>9</v>
          </cell>
          <cell r="L29">
            <v>1.125</v>
          </cell>
          <cell r="M29">
            <v>6</v>
          </cell>
          <cell r="N29" t="str">
            <v>6 /5 zfi</v>
          </cell>
        </row>
        <row r="29">
          <cell r="Z29">
            <v>4556.25290276753</v>
          </cell>
          <cell r="AA29">
            <v>5146.8170826485</v>
          </cell>
        </row>
        <row r="29">
          <cell r="AI29">
            <v>4783.92094454917</v>
          </cell>
          <cell r="AJ29">
            <v>5374.48512443013</v>
          </cell>
        </row>
        <row r="30">
          <cell r="A30" t="str">
            <v>QC019</v>
          </cell>
          <cell r="B30" t="str">
            <v>NT501C8</v>
          </cell>
        </row>
        <row r="30">
          <cell r="D30" t="str">
            <v>4TES9Y,ZFI31,ZFI36</v>
          </cell>
          <cell r="E30">
            <v>30034.4</v>
          </cell>
          <cell r="F30">
            <v>8.8</v>
          </cell>
          <cell r="G30">
            <v>26</v>
          </cell>
          <cell r="H30" t="str">
            <v>1X500</v>
          </cell>
          <cell r="I30">
            <v>415</v>
          </cell>
          <cell r="J30">
            <v>6</v>
          </cell>
          <cell r="K30">
            <v>9</v>
          </cell>
          <cell r="L30">
            <v>1.375</v>
          </cell>
          <cell r="M30">
            <v>6</v>
          </cell>
          <cell r="N30" t="str">
            <v>TES2-6 /TGES5 </v>
          </cell>
        </row>
        <row r="30">
          <cell r="Z30">
            <v>5241.24912347803</v>
          </cell>
          <cell r="AA30">
            <v>5869.0016668492</v>
          </cell>
        </row>
        <row r="30">
          <cell r="AI30">
            <v>5468.91716525968</v>
          </cell>
          <cell r="AJ30">
            <v>6096.66970863085</v>
          </cell>
        </row>
        <row r="31">
          <cell r="A31" t="str">
            <v>QC020</v>
          </cell>
          <cell r="B31" t="str">
            <v>NT502C4</v>
          </cell>
        </row>
        <row r="31">
          <cell r="D31" t="str">
            <v>4PES12Y,ZFI39</v>
          </cell>
          <cell r="E31">
            <v>42662.5</v>
          </cell>
          <cell r="F31">
            <v>12.5</v>
          </cell>
          <cell r="G31">
            <v>26</v>
          </cell>
          <cell r="H31" t="str">
            <v>2X500</v>
          </cell>
          <cell r="I31">
            <v>415</v>
          </cell>
          <cell r="J31">
            <v>6</v>
          </cell>
          <cell r="K31">
            <v>9</v>
          </cell>
          <cell r="L31">
            <v>1.375</v>
          </cell>
          <cell r="M31" t="str">
            <v>TEX5-1 / TCLE5HW / RCX4734</v>
          </cell>
          <cell r="N31" t="str">
            <v>TES5-1 ZFI /TGES5 </v>
          </cell>
        </row>
        <row r="31">
          <cell r="Z31">
            <v>6237.58139132494</v>
          </cell>
          <cell r="AA31">
            <v>6884.38155374373</v>
          </cell>
        </row>
        <row r="31">
          <cell r="AI31">
            <v>6692.91747488821</v>
          </cell>
          <cell r="AJ31">
            <v>7339.71763730701</v>
          </cell>
        </row>
        <row r="32">
          <cell r="A32" t="str">
            <v>QC021</v>
          </cell>
          <cell r="B32" t="str">
            <v>NT502C5</v>
          </cell>
        </row>
        <row r="32">
          <cell r="D32" t="str">
            <v>4NES14Y,ZFI50</v>
          </cell>
          <cell r="E32">
            <v>48464.6</v>
          </cell>
          <cell r="F32">
            <v>14.2</v>
          </cell>
          <cell r="G32">
            <v>26</v>
          </cell>
          <cell r="H32" t="str">
            <v>2x500</v>
          </cell>
          <cell r="I32">
            <v>415</v>
          </cell>
          <cell r="J32">
            <v>6</v>
          </cell>
          <cell r="K32">
            <v>9</v>
          </cell>
          <cell r="L32">
            <v>1.375</v>
          </cell>
          <cell r="M32" t="str">
            <v>TEX5-2 / TCLE7.5HW / SCX0645</v>
          </cell>
          <cell r="N32" t="str">
            <v>TES5-1 ZFI /TGES7.5 </v>
          </cell>
        </row>
        <row r="32">
          <cell r="Z32">
            <v>7194.21404438616</v>
          </cell>
          <cell r="AA32">
            <v>7841.01420680495</v>
          </cell>
        </row>
        <row r="32">
          <cell r="AI32">
            <v>7649.55012794944</v>
          </cell>
          <cell r="AJ32">
            <v>8296.35029036823</v>
          </cell>
        </row>
        <row r="33">
          <cell r="A33" t="str">
            <v>QC022</v>
          </cell>
          <cell r="B33" t="str">
            <v>NT502C6</v>
          </cell>
        </row>
        <row r="33">
          <cell r="D33" t="str">
            <v>4HE18Y,ZFI59,ZFI68</v>
          </cell>
          <cell r="E33">
            <v>54608</v>
          </cell>
          <cell r="F33">
            <v>16</v>
          </cell>
          <cell r="G33">
            <v>26</v>
          </cell>
          <cell r="H33" t="str">
            <v>2x500</v>
          </cell>
          <cell r="I33">
            <v>415</v>
          </cell>
          <cell r="J33">
            <v>6</v>
          </cell>
          <cell r="K33">
            <v>9</v>
          </cell>
          <cell r="L33">
            <v>1.375</v>
          </cell>
          <cell r="M33" t="str">
            <v>TEX5-2 / TCLE7.5HW / SCX0845</v>
          </cell>
          <cell r="N33" t="str">
            <v>TES5-2 ZFI /SCX0857/TGES7.5</v>
          </cell>
        </row>
        <row r="33">
          <cell r="Z33">
            <v>7767.01260825616</v>
          </cell>
          <cell r="AA33">
            <v>8413.81277067495</v>
          </cell>
        </row>
        <row r="33">
          <cell r="AI33">
            <v>8222.34869181943</v>
          </cell>
          <cell r="AJ33">
            <v>8869.14885423822</v>
          </cell>
        </row>
        <row r="34">
          <cell r="A34" t="str">
            <v>QC023</v>
          </cell>
          <cell r="B34" t="str">
            <v>NT502C8</v>
          </cell>
        </row>
        <row r="34">
          <cell r="D34" t="str">
            <v>4GE23Y,ZFI81</v>
          </cell>
          <cell r="E34">
            <v>61434</v>
          </cell>
          <cell r="F34">
            <v>18</v>
          </cell>
          <cell r="G34">
            <v>26</v>
          </cell>
          <cell r="H34" t="str">
            <v>2x500</v>
          </cell>
          <cell r="I34">
            <v>415</v>
          </cell>
          <cell r="J34">
            <v>6</v>
          </cell>
          <cell r="K34">
            <v>9</v>
          </cell>
          <cell r="L34">
            <v>1.625</v>
          </cell>
          <cell r="M34" t="str">
            <v>TEX5-3 / TCLE10HW / SCX1057</v>
          </cell>
          <cell r="N34" t="str">
            <v>TES5-3 /SCX0957/TGES9,TES5-2 ZFI</v>
          </cell>
        </row>
        <row r="34">
          <cell r="Z34">
            <v>9414.69779344133</v>
          </cell>
          <cell r="AA34">
            <v>10115.9573399247</v>
          </cell>
        </row>
        <row r="34">
          <cell r="AI34">
            <v>9799.02102742034</v>
          </cell>
          <cell r="AJ34">
            <v>10500.2805739037</v>
          </cell>
        </row>
        <row r="35">
          <cell r="A35" t="str">
            <v>QC023.1</v>
          </cell>
          <cell r="B35" t="str">
            <v>NT503C5</v>
          </cell>
        </row>
        <row r="35">
          <cell r="D35" t="str">
            <v>4FE25Y / 4GE23Y,ZFI81</v>
          </cell>
          <cell r="E35">
            <v>72000</v>
          </cell>
          <cell r="F35">
            <v>21.0958101377088</v>
          </cell>
          <cell r="G35">
            <v>26</v>
          </cell>
          <cell r="H35" t="str">
            <v>3X500</v>
          </cell>
          <cell r="I35">
            <v>415</v>
          </cell>
          <cell r="J35">
            <v>6</v>
          </cell>
          <cell r="K35">
            <v>14.4</v>
          </cell>
          <cell r="L35">
            <v>1.625</v>
          </cell>
          <cell r="M35" t="str">
            <v>TEX5-4 / TCLE12HW / SCX1257</v>
          </cell>
          <cell r="N35" t="str">
            <v>TES5-4 /SCX0957/TGES11,TES5-3 ZFI</v>
          </cell>
        </row>
        <row r="35">
          <cell r="Z35">
            <v>10105.2949894817</v>
          </cell>
          <cell r="AA35">
            <v>10806.5545359651</v>
          </cell>
        </row>
        <row r="35">
          <cell r="AI35">
            <v>10783.5750029597</v>
          </cell>
          <cell r="AJ35">
            <v>11484.8345494431</v>
          </cell>
        </row>
        <row r="36">
          <cell r="A36" t="str">
            <v>QC024</v>
          </cell>
          <cell r="B36" t="str">
            <v>NT503C6</v>
          </cell>
        </row>
        <row r="36">
          <cell r="D36" t="str">
            <v>S6H-20.2Y / 6HE28Y,ZFI81</v>
          </cell>
          <cell r="E36">
            <v>81912</v>
          </cell>
          <cell r="F36">
            <v>24</v>
          </cell>
          <cell r="G36">
            <v>26</v>
          </cell>
          <cell r="H36" t="str">
            <v>3x500</v>
          </cell>
          <cell r="I36">
            <v>415</v>
          </cell>
          <cell r="J36">
            <v>6</v>
          </cell>
          <cell r="K36">
            <v>14.4</v>
          </cell>
          <cell r="L36">
            <v>1.625</v>
          </cell>
          <cell r="M36" t="str">
            <v>TEX5-4 / TCLE12HW / SCX1257</v>
          </cell>
          <cell r="N36" t="str">
            <v>TES5-4/ TGES13</v>
          </cell>
        </row>
        <row r="36">
          <cell r="Z36">
            <v>11417.4170605324</v>
          </cell>
          <cell r="AA36">
            <v>12298.1440270756</v>
          </cell>
        </row>
        <row r="36">
          <cell r="AI36">
            <v>12100.4211858773</v>
          </cell>
          <cell r="AJ36">
            <v>12981.1481524205</v>
          </cell>
        </row>
        <row r="37">
          <cell r="A37" t="str">
            <v>QC025</v>
          </cell>
          <cell r="B37" t="str">
            <v>NT503C8</v>
          </cell>
        </row>
        <row r="37">
          <cell r="D37" t="str">
            <v>6GE34Y,ZFI96</v>
          </cell>
          <cell r="E37">
            <v>93857.5</v>
          </cell>
          <cell r="F37">
            <v>27.5</v>
          </cell>
          <cell r="G37">
            <v>26</v>
          </cell>
          <cell r="H37" t="str">
            <v>3x500</v>
          </cell>
          <cell r="I37">
            <v>415</v>
          </cell>
          <cell r="J37">
            <v>6</v>
          </cell>
          <cell r="K37">
            <v>14.4</v>
          </cell>
          <cell r="L37">
            <v>2.125</v>
          </cell>
          <cell r="M37" t="str">
            <v>TEX5-4 / TJLE14HW / SCX1457</v>
          </cell>
          <cell r="N37" t="str">
            <v>TES12-5 ZFI/ TGES13</v>
          </cell>
        </row>
        <row r="37">
          <cell r="Z37">
            <v>13826.7141126866</v>
          </cell>
          <cell r="AA37">
            <v>14821.1212761683</v>
          </cell>
        </row>
        <row r="37">
          <cell r="AI37">
            <v>14509.7182380315</v>
          </cell>
          <cell r="AJ37">
            <v>15504.1254015132</v>
          </cell>
        </row>
        <row r="38">
          <cell r="A38" t="str">
            <v>QC025.1</v>
          </cell>
          <cell r="B38" t="str">
            <v>NT504C6</v>
          </cell>
        </row>
        <row r="38">
          <cell r="D38" t="str">
            <v>6GE34Y,ZFI122</v>
          </cell>
          <cell r="E38">
            <v>115000</v>
          </cell>
          <cell r="F38">
            <v>33.6946967477293</v>
          </cell>
          <cell r="G38">
            <v>30</v>
          </cell>
          <cell r="H38" t="str">
            <v>4x500</v>
          </cell>
          <cell r="I38">
            <v>415</v>
          </cell>
          <cell r="J38">
            <v>6</v>
          </cell>
          <cell r="K38">
            <v>16.2</v>
          </cell>
          <cell r="L38">
            <v>2.125</v>
          </cell>
          <cell r="M38" t="str">
            <v>TEX5-4 / TJLE14HW / SCX1457</v>
          </cell>
          <cell r="N38" t="str">
            <v>TES12-5 ZFI/ TGES13</v>
          </cell>
        </row>
        <row r="38">
          <cell r="Z38">
            <v>16126.901255817</v>
          </cell>
          <cell r="AA38">
            <v>17121.3084192987</v>
          </cell>
        </row>
        <row r="38">
          <cell r="AI38">
            <v>17037.5734229435</v>
          </cell>
          <cell r="AJ38">
            <v>18031.9805864252</v>
          </cell>
        </row>
        <row r="39">
          <cell r="A39" t="str">
            <v>QC026</v>
          </cell>
          <cell r="B39" t="str">
            <v>NT504C8</v>
          </cell>
        </row>
        <row r="39">
          <cell r="D39" t="str">
            <v>6FE44Y/S6F-30.2,ZFI140</v>
          </cell>
          <cell r="E39">
            <v>122868</v>
          </cell>
          <cell r="F39">
            <v>36</v>
          </cell>
          <cell r="G39">
            <v>30</v>
          </cell>
          <cell r="H39" t="str">
            <v>4x500</v>
          </cell>
          <cell r="I39">
            <v>415</v>
          </cell>
          <cell r="J39">
            <v>6</v>
          </cell>
          <cell r="K39">
            <v>16.2</v>
          </cell>
          <cell r="L39">
            <v>2.125</v>
          </cell>
          <cell r="M39" t="str">
            <v>TEX12-5 / TJLE14HW / SCX1457</v>
          </cell>
          <cell r="N39" t="str">
            <v>TES12-6 ZFI/ TGES18</v>
          </cell>
        </row>
        <row r="39">
          <cell r="Z39">
            <v>17267.77427169</v>
          </cell>
          <cell r="AA39">
            <v>18262.1814351718</v>
          </cell>
        </row>
        <row r="39">
          <cell r="AI39">
            <v>17828.8621606608</v>
          </cell>
          <cell r="AJ39">
            <v>18823.2693241425</v>
          </cell>
        </row>
        <row r="40">
          <cell r="A40" t="str">
            <v>QC001</v>
          </cell>
          <cell r="B40" t="str">
            <v>CL301C4H</v>
          </cell>
        </row>
        <row r="40">
          <cell r="D40" t="str">
            <v>MT18,KCJ484</v>
          </cell>
          <cell r="E40">
            <v>10900</v>
          </cell>
          <cell r="F40">
            <v>3.19367125695869</v>
          </cell>
          <cell r="G40">
            <v>9</v>
          </cell>
          <cell r="H40" t="str">
            <v>1x300</v>
          </cell>
          <cell r="I40">
            <v>230</v>
          </cell>
        </row>
        <row r="40">
          <cell r="K40" t="str">
            <v>~</v>
          </cell>
          <cell r="L40">
            <v>0.875</v>
          </cell>
          <cell r="M40" t="str">
            <v>1 / RCX1234</v>
          </cell>
          <cell r="N40" t="str">
            <v>1 / RCX0834</v>
          </cell>
        </row>
        <row r="40">
          <cell r="Z40">
            <v>1296.7085089125</v>
          </cell>
          <cell r="AA40">
            <v>1526.20443803127</v>
          </cell>
        </row>
        <row r="40">
          <cell r="AI40" t="str">
            <v>~</v>
          </cell>
          <cell r="AJ40" t="str">
            <v>~</v>
          </cell>
        </row>
        <row r="41">
          <cell r="A41" t="str">
            <v>QC002</v>
          </cell>
          <cell r="B41" t="str">
            <v>CL302C3H</v>
          </cell>
        </row>
        <row r="41">
          <cell r="D41" t="str">
            <v>MT22,CS11,zb15</v>
          </cell>
          <cell r="E41">
            <v>14600</v>
          </cell>
          <cell r="F41">
            <v>4.2777615001465</v>
          </cell>
          <cell r="G41">
            <v>9</v>
          </cell>
          <cell r="H41" t="str">
            <v>2x300</v>
          </cell>
          <cell r="I41">
            <v>230</v>
          </cell>
        </row>
        <row r="41">
          <cell r="K41" t="str">
            <v>~</v>
          </cell>
          <cell r="L41">
            <v>0.875</v>
          </cell>
          <cell r="M41" t="str">
            <v>1 / RCX1234</v>
          </cell>
          <cell r="N41" t="str">
            <v>2 / RCX1034</v>
          </cell>
        </row>
        <row r="41">
          <cell r="Z41">
            <v>1691.25158268542</v>
          </cell>
          <cell r="AA41">
            <v>1920.74751180419</v>
          </cell>
        </row>
        <row r="41">
          <cell r="AI41" t="str">
            <v>~</v>
          </cell>
          <cell r="AJ41" t="str">
            <v>~</v>
          </cell>
        </row>
        <row r="42">
          <cell r="A42" t="str">
            <v>QC003</v>
          </cell>
          <cell r="B42" t="str">
            <v>CL302C4H</v>
          </cell>
        </row>
        <row r="42">
          <cell r="D42" t="str">
            <v>MT32,ZB19,CS13</v>
          </cell>
          <cell r="E42">
            <v>18300</v>
          </cell>
          <cell r="F42">
            <v>5.36185174333431</v>
          </cell>
          <cell r="G42">
            <v>9</v>
          </cell>
          <cell r="H42" t="str">
            <v>2x300</v>
          </cell>
          <cell r="I42">
            <v>230</v>
          </cell>
        </row>
        <row r="42">
          <cell r="K42" t="str">
            <v>~</v>
          </cell>
          <cell r="L42">
            <v>0.875</v>
          </cell>
          <cell r="M42" t="str">
            <v>2 / RCX1634</v>
          </cell>
          <cell r="N42" t="str">
            <v>3 / RCX1534</v>
          </cell>
        </row>
        <row r="42">
          <cell r="Z42">
            <v>1831.08122143747</v>
          </cell>
          <cell r="AA42">
            <v>2060.57715055624</v>
          </cell>
        </row>
        <row r="42">
          <cell r="AI42" t="str">
            <v>~</v>
          </cell>
          <cell r="AJ42" t="str">
            <v>~</v>
          </cell>
        </row>
        <row r="43">
          <cell r="A43" t="str">
            <v>QC004</v>
          </cell>
          <cell r="B43" t="str">
            <v>CL302C6H</v>
          </cell>
        </row>
        <row r="43">
          <cell r="D43" t="str">
            <v>MT40,ZB21,CS20</v>
          </cell>
          <cell r="E43">
            <v>25800</v>
          </cell>
          <cell r="F43">
            <v>7.55933196601231</v>
          </cell>
          <cell r="G43">
            <v>8</v>
          </cell>
          <cell r="H43" t="str">
            <v>2x300</v>
          </cell>
          <cell r="I43">
            <v>230</v>
          </cell>
        </row>
        <row r="43">
          <cell r="K43" t="str">
            <v>~</v>
          </cell>
          <cell r="L43">
            <v>1.125</v>
          </cell>
          <cell r="M43" t="str">
            <v>2 / RCX1634</v>
          </cell>
          <cell r="N43" t="str">
            <v>3 / RCX1534</v>
          </cell>
        </row>
        <row r="43">
          <cell r="Z43">
            <v>2269.81274853107</v>
          </cell>
          <cell r="AA43">
            <v>2499.30867764984</v>
          </cell>
        </row>
        <row r="43">
          <cell r="AI43" t="str">
            <v>~</v>
          </cell>
          <cell r="AJ43" t="str">
            <v>~</v>
          </cell>
        </row>
        <row r="44">
          <cell r="A44" t="str">
            <v>QC005</v>
          </cell>
          <cell r="B44" t="str">
            <v>CL303C4H</v>
          </cell>
        </row>
        <row r="44">
          <cell r="D44" t="str">
            <v>MT50,ZB29,CS27</v>
          </cell>
          <cell r="E44">
            <v>30400</v>
          </cell>
          <cell r="F44">
            <v>8.90711983592148</v>
          </cell>
          <cell r="G44">
            <v>9</v>
          </cell>
          <cell r="H44" t="str">
            <v>3x300</v>
          </cell>
          <cell r="I44">
            <v>230</v>
          </cell>
        </row>
        <row r="44">
          <cell r="K44" t="str">
            <v>~</v>
          </cell>
          <cell r="L44">
            <v>1.125</v>
          </cell>
          <cell r="M44" t="str">
            <v>3 / RCX2434</v>
          </cell>
          <cell r="N44" t="str">
            <v>4 / RCX2034</v>
          </cell>
        </row>
        <row r="44">
          <cell r="Z44">
            <v>2447.55574020219</v>
          </cell>
          <cell r="AA44">
            <v>2677.05166932096</v>
          </cell>
        </row>
        <row r="44">
          <cell r="AI44" t="str">
            <v>~</v>
          </cell>
          <cell r="AJ44" t="str">
            <v>~</v>
          </cell>
        </row>
        <row r="45">
          <cell r="A45" t="str">
            <v>QC006</v>
          </cell>
          <cell r="B45" t="str">
            <v>CL303C6H</v>
          </cell>
        </row>
        <row r="45">
          <cell r="D45" t="str">
            <v>MT64,ZB38,CS33</v>
          </cell>
          <cell r="E45">
            <v>44800</v>
          </cell>
          <cell r="F45">
            <v>13.1262818634632</v>
          </cell>
          <cell r="G45">
            <v>9</v>
          </cell>
          <cell r="H45" t="str">
            <v>3x300</v>
          </cell>
          <cell r="I45">
            <v>230</v>
          </cell>
        </row>
        <row r="45">
          <cell r="K45" t="str">
            <v>~</v>
          </cell>
          <cell r="L45">
            <v>1.125</v>
          </cell>
          <cell r="M45" t="str">
            <v>4 / RCX3134</v>
          </cell>
          <cell r="N45" t="str">
            <v>5 / RCX3034</v>
          </cell>
        </row>
        <row r="45">
          <cell r="Z45">
            <v>3037.6624725503</v>
          </cell>
          <cell r="AA45">
            <v>3267.15840166907</v>
          </cell>
        </row>
        <row r="45">
          <cell r="AI45" t="str">
            <v>~</v>
          </cell>
          <cell r="AJ45" t="str">
            <v>~</v>
          </cell>
        </row>
        <row r="46">
          <cell r="A46" t="str">
            <v>QC006.1</v>
          </cell>
          <cell r="B46" t="str">
            <v>CL304C6H</v>
          </cell>
        </row>
        <row r="46">
          <cell r="D46" t="str">
            <v>MT80,ZB45,CR72</v>
          </cell>
          <cell r="E46">
            <v>63600</v>
          </cell>
          <cell r="F46">
            <v>18.6346322883094</v>
          </cell>
          <cell r="G46">
            <v>9</v>
          </cell>
          <cell r="H46" t="str">
            <v>4x300</v>
          </cell>
          <cell r="I46">
            <v>230</v>
          </cell>
        </row>
        <row r="46">
          <cell r="K46" t="str">
            <v>~</v>
          </cell>
          <cell r="L46">
            <v>1.125</v>
          </cell>
          <cell r="M46" t="str">
            <v>5 / RCX4734</v>
          </cell>
          <cell r="N46" t="str">
            <v>6 / SCX0445</v>
          </cell>
        </row>
        <row r="46">
          <cell r="Z46">
            <v>3664.39971709498</v>
          </cell>
          <cell r="AA46">
            <v>3893.89564621376</v>
          </cell>
        </row>
        <row r="46">
          <cell r="AI46" t="str">
            <v>~</v>
          </cell>
          <cell r="AJ46" t="str">
            <v>~</v>
          </cell>
        </row>
        <row r="47">
          <cell r="A47" t="str">
            <v>QC007</v>
          </cell>
          <cell r="B47" t="str">
            <v>CL401C3H</v>
          </cell>
        </row>
        <row r="47">
          <cell r="D47" t="str">
            <v>MT22,CS11,zb15</v>
          </cell>
          <cell r="E47">
            <v>10900</v>
          </cell>
          <cell r="F47">
            <v>3.19367125695869</v>
          </cell>
          <cell r="G47">
            <v>12</v>
          </cell>
          <cell r="H47" t="str">
            <v>1x400</v>
          </cell>
          <cell r="I47">
            <v>230</v>
          </cell>
        </row>
        <row r="47">
          <cell r="K47" t="str">
            <v>~</v>
          </cell>
          <cell r="L47">
            <v>0.875</v>
          </cell>
          <cell r="M47" t="str">
            <v>1 / RCX1234</v>
          </cell>
          <cell r="N47" t="str">
            <v>1 / RCX0834</v>
          </cell>
        </row>
        <row r="47">
          <cell r="Z47">
            <v>1495.70338002255</v>
          </cell>
          <cell r="AA47">
            <v>1725.19930914133</v>
          </cell>
        </row>
        <row r="47">
          <cell r="AI47">
            <v>1806.85534764601</v>
          </cell>
          <cell r="AJ47">
            <v>2036.35127676477</v>
          </cell>
        </row>
        <row r="48">
          <cell r="A48" t="str">
            <v>QC008</v>
          </cell>
          <cell r="B48" t="str">
            <v>CL401C4H</v>
          </cell>
        </row>
        <row r="48">
          <cell r="D48" t="str">
            <v>MT32,ZB19,CS13</v>
          </cell>
          <cell r="E48">
            <v>14600</v>
          </cell>
          <cell r="F48">
            <v>4.2777615001465</v>
          </cell>
          <cell r="G48">
            <v>12</v>
          </cell>
          <cell r="H48" t="str">
            <v>1x400</v>
          </cell>
          <cell r="I48">
            <v>230</v>
          </cell>
        </row>
        <row r="48">
          <cell r="K48" t="str">
            <v>~</v>
          </cell>
          <cell r="L48">
            <v>0.875</v>
          </cell>
          <cell r="M48" t="str">
            <v>1 / RCX1234</v>
          </cell>
          <cell r="N48" t="str">
            <v>2 / RCX1034</v>
          </cell>
        </row>
        <row r="48">
          <cell r="Z48">
            <v>1643.23006310958</v>
          </cell>
          <cell r="AA48">
            <v>1872.72599222836</v>
          </cell>
        </row>
        <row r="48">
          <cell r="AI48">
            <v>1954.38203073303</v>
          </cell>
          <cell r="AJ48">
            <v>2183.87795985181</v>
          </cell>
        </row>
        <row r="49">
          <cell r="A49" t="str">
            <v>QC009</v>
          </cell>
          <cell r="B49" t="str">
            <v>CL401C5H</v>
          </cell>
        </row>
        <row r="49">
          <cell r="D49" t="str">
            <v>MT36,ZB21,CS17</v>
          </cell>
          <cell r="E49">
            <v>18300</v>
          </cell>
          <cell r="F49">
            <v>5.36185174333431</v>
          </cell>
          <cell r="G49">
            <v>12</v>
          </cell>
          <cell r="H49" t="str">
            <v>1x400</v>
          </cell>
          <cell r="I49">
            <v>230</v>
          </cell>
        </row>
        <row r="49">
          <cell r="K49" t="str">
            <v>~</v>
          </cell>
          <cell r="L49">
            <v>0.875</v>
          </cell>
          <cell r="M49" t="str">
            <v>2 / RCX1634</v>
          </cell>
          <cell r="N49" t="str">
            <v>3 / RCX1534</v>
          </cell>
        </row>
        <row r="49">
          <cell r="Z49">
            <v>1797.17094980909</v>
          </cell>
          <cell r="AA49">
            <v>2026.66687892786</v>
          </cell>
        </row>
        <row r="49">
          <cell r="AI49">
            <v>2108.32291743254</v>
          </cell>
          <cell r="AJ49">
            <v>2337.81884655131</v>
          </cell>
        </row>
        <row r="50">
          <cell r="A50" t="str">
            <v>QC010</v>
          </cell>
          <cell r="B50" t="str">
            <v>CL401C6H</v>
          </cell>
        </row>
        <row r="50">
          <cell r="D50" t="str">
            <v>MT40,ZB21,CS20,CS24</v>
          </cell>
          <cell r="E50">
            <v>25800</v>
          </cell>
          <cell r="F50">
            <v>7.55933196601231</v>
          </cell>
          <cell r="G50">
            <v>12</v>
          </cell>
          <cell r="H50" t="str">
            <v>1x400</v>
          </cell>
          <cell r="I50">
            <v>230</v>
          </cell>
        </row>
        <row r="50">
          <cell r="K50" t="str">
            <v>~</v>
          </cell>
          <cell r="L50">
            <v>0.875</v>
          </cell>
          <cell r="M50" t="str">
            <v>3 / RCX2434</v>
          </cell>
          <cell r="N50" t="str">
            <v>3 / RCX1534</v>
          </cell>
        </row>
        <row r="50">
          <cell r="Z50">
            <v>1989.59705818347</v>
          </cell>
          <cell r="AA50">
            <v>2219.09298730224</v>
          </cell>
        </row>
        <row r="50">
          <cell r="AI50">
            <v>2300.74902580693</v>
          </cell>
          <cell r="AJ50">
            <v>2530.24495492571</v>
          </cell>
        </row>
        <row r="51">
          <cell r="A51" t="str">
            <v>QC010.1</v>
          </cell>
          <cell r="B51" t="str">
            <v>CL402C3H</v>
          </cell>
        </row>
        <row r="51">
          <cell r="D51" t="str">
            <v>MT44,ZB29,CS24,CS27,cr42</v>
          </cell>
          <cell r="E51">
            <v>27645.3</v>
          </cell>
          <cell r="F51">
            <v>8.1</v>
          </cell>
          <cell r="G51">
            <v>14</v>
          </cell>
          <cell r="H51" t="str">
            <v>2x400</v>
          </cell>
          <cell r="I51">
            <v>415</v>
          </cell>
        </row>
        <row r="51">
          <cell r="K51" t="str">
            <v>~</v>
          </cell>
          <cell r="L51">
            <v>1.125</v>
          </cell>
          <cell r="M51" t="str">
            <v>3 / RCX2434</v>
          </cell>
          <cell r="N51" t="str">
            <v>3 / RCX1534</v>
          </cell>
        </row>
        <row r="51">
          <cell r="Z51">
            <v>2334.26390290225</v>
          </cell>
          <cell r="AA51">
            <v>2563.75983202102</v>
          </cell>
        </row>
        <row r="51">
          <cell r="AI51">
            <v>2956.56783814916</v>
          </cell>
          <cell r="AJ51">
            <v>3186.06376726793</v>
          </cell>
        </row>
        <row r="52">
          <cell r="A52" t="str">
            <v>QC011</v>
          </cell>
          <cell r="B52" t="str">
            <v>CL402C4H</v>
          </cell>
        </row>
        <row r="52">
          <cell r="D52" t="str">
            <v>MT50,ZB29,CS27,cr47</v>
          </cell>
          <cell r="E52">
            <v>30400</v>
          </cell>
          <cell r="F52">
            <v>8.90711983592148</v>
          </cell>
          <cell r="G52">
            <v>14</v>
          </cell>
          <cell r="H52" t="str">
            <v>2x400</v>
          </cell>
          <cell r="I52">
            <v>415</v>
          </cell>
        </row>
        <row r="52">
          <cell r="K52" t="str">
            <v>~</v>
          </cell>
          <cell r="L52">
            <v>1.125</v>
          </cell>
          <cell r="M52" t="str">
            <v>3 / RCX2434</v>
          </cell>
          <cell r="N52" t="str">
            <v>3 / RCX2034</v>
          </cell>
        </row>
        <row r="52">
          <cell r="Z52">
            <v>2612.64033968386</v>
          </cell>
          <cell r="AA52">
            <v>2842.13626880264</v>
          </cell>
        </row>
        <row r="52">
          <cell r="AI52">
            <v>3234.94427493077</v>
          </cell>
          <cell r="AJ52">
            <v>3464.44020404953</v>
          </cell>
        </row>
        <row r="53">
          <cell r="A53" t="str">
            <v>QC012</v>
          </cell>
          <cell r="B53" t="str">
            <v>CL402C5H</v>
          </cell>
        </row>
        <row r="53">
          <cell r="D53" t="str">
            <v>MT64,ZB38,CS33,cr62</v>
          </cell>
          <cell r="E53">
            <v>44800</v>
          </cell>
          <cell r="F53">
            <v>13.1262818634632</v>
          </cell>
          <cell r="G53">
            <v>14</v>
          </cell>
          <cell r="H53" t="str">
            <v>2x400</v>
          </cell>
          <cell r="I53">
            <v>415</v>
          </cell>
        </row>
        <row r="53">
          <cell r="K53" t="str">
            <v>~</v>
          </cell>
          <cell r="L53">
            <v>1.125</v>
          </cell>
          <cell r="M53" t="str">
            <v>4 / RCX3134</v>
          </cell>
          <cell r="N53" t="str">
            <v>4 / RCX3034</v>
          </cell>
        </row>
        <row r="53">
          <cell r="Z53">
            <v>2860.22859912557</v>
          </cell>
          <cell r="AA53">
            <v>3089.72452824434</v>
          </cell>
        </row>
        <row r="53">
          <cell r="AI53">
            <v>3482.53253437247</v>
          </cell>
          <cell r="AJ53">
            <v>3712.02846349124</v>
          </cell>
        </row>
        <row r="54">
          <cell r="A54" t="str">
            <v>QC013</v>
          </cell>
          <cell r="B54" t="str">
            <v>CL402C6H</v>
          </cell>
        </row>
        <row r="54">
          <cell r="D54" t="str">
            <v>MT80,ZB45,CR72</v>
          </cell>
          <cell r="E54">
            <v>63600</v>
          </cell>
          <cell r="F54">
            <v>18.6346322883094</v>
          </cell>
          <cell r="G54">
            <v>14</v>
          </cell>
          <cell r="H54" t="str">
            <v>2x400</v>
          </cell>
          <cell r="I54">
            <v>415</v>
          </cell>
        </row>
        <row r="54">
          <cell r="K54" t="str">
            <v>~</v>
          </cell>
          <cell r="L54">
            <v>1.125</v>
          </cell>
          <cell r="M54" t="str">
            <v>5 / RCX4734</v>
          </cell>
          <cell r="N54">
            <v>5</v>
          </cell>
        </row>
        <row r="54">
          <cell r="Z54">
            <v>3168.11037252458</v>
          </cell>
          <cell r="AA54">
            <v>3397.60630164336</v>
          </cell>
        </row>
        <row r="54">
          <cell r="AI54">
            <v>3790.41430777149</v>
          </cell>
          <cell r="AJ54">
            <v>4019.91023689026</v>
          </cell>
        </row>
        <row r="55">
          <cell r="A55" t="str">
            <v>QC013.1</v>
          </cell>
          <cell r="B55" t="str">
            <v>CL403C4H</v>
          </cell>
        </row>
        <row r="55">
          <cell r="D55" t="str">
            <v>MT80,ZB48</v>
          </cell>
          <cell r="E55">
            <v>64847</v>
          </cell>
          <cell r="F55">
            <v>19</v>
          </cell>
          <cell r="G55">
            <v>15</v>
          </cell>
          <cell r="H55" t="str">
            <v>3x400</v>
          </cell>
          <cell r="I55">
            <v>415</v>
          </cell>
        </row>
        <row r="55">
          <cell r="K55" t="str">
            <v>~</v>
          </cell>
          <cell r="L55">
            <v>1.125</v>
          </cell>
          <cell r="M55" t="str">
            <v>6 / RCX4734</v>
          </cell>
          <cell r="N55">
            <v>5</v>
          </cell>
        </row>
        <row r="55">
          <cell r="Z55">
            <v>3769.34536174254</v>
          </cell>
          <cell r="AA55">
            <v>3998.84129086131</v>
          </cell>
        </row>
        <row r="55">
          <cell r="AI55">
            <v>4702.8012646129</v>
          </cell>
          <cell r="AJ55">
            <v>4932.29719373167</v>
          </cell>
        </row>
        <row r="56">
          <cell r="A56" t="str">
            <v>QC014</v>
          </cell>
          <cell r="B56" t="str">
            <v>CL403C5H</v>
          </cell>
        </row>
        <row r="56">
          <cell r="D56" t="str">
            <v>MT100,ZB58</v>
          </cell>
          <cell r="E56">
            <v>66000</v>
          </cell>
          <cell r="F56">
            <v>19.3378259595664</v>
          </cell>
          <cell r="G56">
            <v>15</v>
          </cell>
          <cell r="H56" t="str">
            <v>3x400</v>
          </cell>
          <cell r="I56">
            <v>415</v>
          </cell>
        </row>
        <row r="56">
          <cell r="K56" t="str">
            <v>~</v>
          </cell>
          <cell r="L56">
            <v>1.125</v>
          </cell>
          <cell r="M56" t="str">
            <v>6 / TCLE5HW / SCX0645</v>
          </cell>
          <cell r="N56">
            <v>6</v>
          </cell>
        </row>
        <row r="56">
          <cell r="Z56">
            <v>4047.72179852415</v>
          </cell>
          <cell r="AA56">
            <v>4277.21772764293</v>
          </cell>
        </row>
        <row r="56">
          <cell r="AI56">
            <v>4972.19781633703</v>
          </cell>
          <cell r="AJ56">
            <v>5529.89123004685</v>
          </cell>
        </row>
        <row r="57">
          <cell r="A57" t="str">
            <v>QC015</v>
          </cell>
          <cell r="B57" t="str">
            <v>CL403C6H</v>
          </cell>
        </row>
        <row r="57">
          <cell r="D57" t="str">
            <v>MT125,ZB76</v>
          </cell>
          <cell r="E57">
            <v>82100</v>
          </cell>
          <cell r="F57">
            <v>24.0550835042485</v>
          </cell>
          <cell r="G57">
            <v>15</v>
          </cell>
          <cell r="H57" t="str">
            <v>3x400</v>
          </cell>
          <cell r="I57">
            <v>415</v>
          </cell>
        </row>
        <row r="57">
          <cell r="K57" t="str">
            <v>~</v>
          </cell>
          <cell r="L57">
            <v>1.375</v>
          </cell>
          <cell r="M57" t="str">
            <v>TEX5-1 / TCLE5HW / SCX0645</v>
          </cell>
          <cell r="N57">
            <v>6</v>
          </cell>
        </row>
        <row r="57">
          <cell r="Z57">
            <v>4564.70660968999</v>
          </cell>
          <cell r="AA57">
            <v>4794.20253880877</v>
          </cell>
        </row>
        <row r="57">
          <cell r="AI57">
            <v>5498.16251256035</v>
          </cell>
          <cell r="AJ57">
            <v>6055.85592627016</v>
          </cell>
        </row>
        <row r="58">
          <cell r="A58" t="str">
            <v>QC016</v>
          </cell>
          <cell r="B58" t="str">
            <v>CL404C6H</v>
          </cell>
        </row>
        <row r="58">
          <cell r="D58" t="str">
            <v>MT144/4VES10Y,ZB95</v>
          </cell>
          <cell r="E58">
            <v>93400</v>
          </cell>
          <cell r="F58">
            <v>27.3659537064166</v>
          </cell>
          <cell r="G58">
            <v>16</v>
          </cell>
          <cell r="H58" t="str">
            <v>4x400</v>
          </cell>
          <cell r="I58">
            <v>415</v>
          </cell>
        </row>
        <row r="58">
          <cell r="K58" t="str">
            <v>~</v>
          </cell>
          <cell r="L58">
            <v>1.375</v>
          </cell>
          <cell r="M58" t="str">
            <v>TEX5-2 / TCLE7.5HW / SCX0845</v>
          </cell>
          <cell r="N58" t="str">
            <v>TES5-2 / SCX0857/TGES7.5</v>
          </cell>
        </row>
        <row r="58">
          <cell r="Z58">
            <v>5653.42107345639</v>
          </cell>
          <cell r="AA58">
            <v>6211.11448716619</v>
          </cell>
        </row>
        <row r="58">
          <cell r="AI58">
            <v>6898.0289439502</v>
          </cell>
          <cell r="AJ58">
            <v>7455.72235766002</v>
          </cell>
        </row>
        <row r="60">
          <cell r="A60" t="str">
            <v>QC018</v>
          </cell>
          <cell r="B60" t="str">
            <v>NT501C6H</v>
          </cell>
        </row>
        <row r="60">
          <cell r="D60" t="str">
            <v>MT100,ZB58</v>
          </cell>
          <cell r="E60">
            <v>66000</v>
          </cell>
          <cell r="F60">
            <v>19.3378259595664</v>
          </cell>
          <cell r="G60">
            <v>26</v>
          </cell>
          <cell r="H60" t="str">
            <v>1X500</v>
          </cell>
          <cell r="I60">
            <v>415</v>
          </cell>
        </row>
        <row r="60">
          <cell r="K60" t="str">
            <v>~</v>
          </cell>
          <cell r="L60">
            <v>1.125</v>
          </cell>
          <cell r="M60" t="str">
            <v>6 / TCLE5HW / SCX0645</v>
          </cell>
          <cell r="N60">
            <v>6</v>
          </cell>
        </row>
        <row r="60">
          <cell r="Z60">
            <v>4294.06469415075</v>
          </cell>
          <cell r="AA60">
            <v>4807.4967258201</v>
          </cell>
        </row>
        <row r="60">
          <cell r="AI60">
            <v>4521.73273593239</v>
          </cell>
          <cell r="AJ60">
            <v>5035.16476760175</v>
          </cell>
        </row>
        <row r="61">
          <cell r="A61" t="str">
            <v>QC019</v>
          </cell>
          <cell r="B61" t="str">
            <v>NT501C8H</v>
          </cell>
        </row>
        <row r="61">
          <cell r="D61" t="str">
            <v>MT125,ZB76</v>
          </cell>
          <cell r="E61">
            <v>82100</v>
          </cell>
          <cell r="F61">
            <v>24.0550835042485</v>
          </cell>
          <cell r="G61">
            <v>26</v>
          </cell>
          <cell r="H61" t="str">
            <v>1X500</v>
          </cell>
          <cell r="I61">
            <v>415</v>
          </cell>
        </row>
        <row r="61">
          <cell r="K61" t="str">
            <v>~</v>
          </cell>
          <cell r="L61">
            <v>1.375</v>
          </cell>
          <cell r="M61" t="str">
            <v>TEX5-1 / TCLE5HW / SCX0645</v>
          </cell>
          <cell r="N61" t="str">
            <v>TES5-2 /TGES7.5</v>
          </cell>
        </row>
        <row r="61">
          <cell r="Z61">
            <v>4979.06091486126</v>
          </cell>
          <cell r="AA61">
            <v>5492.4929465306</v>
          </cell>
        </row>
        <row r="61">
          <cell r="AI61">
            <v>5206.7289566429</v>
          </cell>
          <cell r="AJ61">
            <v>5720.16098831226</v>
          </cell>
        </row>
        <row r="62">
          <cell r="A62" t="str">
            <v>QC020</v>
          </cell>
          <cell r="B62" t="str">
            <v>NT502C4H</v>
          </cell>
        </row>
        <row r="62">
          <cell r="D62" t="str">
            <v>MT160/4VES10Y</v>
          </cell>
          <cell r="E62">
            <v>90800</v>
          </cell>
          <cell r="F62">
            <v>26.6041605625549</v>
          </cell>
          <cell r="G62">
            <v>26</v>
          </cell>
          <cell r="H62" t="str">
            <v>2X500</v>
          </cell>
          <cell r="I62">
            <v>415</v>
          </cell>
        </row>
        <row r="62">
          <cell r="K62" t="str">
            <v>~</v>
          </cell>
          <cell r="L62">
            <v>1.375</v>
          </cell>
          <cell r="M62" t="str">
            <v>TEX5-2 / TCLE7.5HW / SCX0845</v>
          </cell>
          <cell r="N62" t="str">
            <v>TES5-3 /  SCX0857/TGES9</v>
          </cell>
        </row>
        <row r="62">
          <cell r="Z62">
            <v>5833.66982669909</v>
          </cell>
          <cell r="AA62">
            <v>6347.10185836843</v>
          </cell>
        </row>
        <row r="62">
          <cell r="AI62">
            <v>6289.00591026236</v>
          </cell>
          <cell r="AJ62">
            <v>6802.43794193172</v>
          </cell>
        </row>
        <row r="63">
          <cell r="A63" t="str">
            <v>QC021</v>
          </cell>
          <cell r="B63" t="str">
            <v>NT502C5H</v>
          </cell>
        </row>
        <row r="63">
          <cell r="D63" t="str">
            <v>4TES12Y,ZB95</v>
          </cell>
          <cell r="E63">
            <v>106500</v>
          </cell>
          <cell r="F63">
            <v>31.2042191620275</v>
          </cell>
          <cell r="G63">
            <v>26</v>
          </cell>
          <cell r="H63" t="str">
            <v>2x500</v>
          </cell>
          <cell r="I63">
            <v>415</v>
          </cell>
        </row>
        <row r="63">
          <cell r="K63" t="str">
            <v>~</v>
          </cell>
          <cell r="L63">
            <v>1.375</v>
          </cell>
          <cell r="M63" t="str">
            <v>TEX5-2 / TCLE7.5HW / SCX0845</v>
          </cell>
          <cell r="N63" t="str">
            <v>TES5-3 /  SCX0857/TGES9</v>
          </cell>
        </row>
        <row r="63">
          <cell r="Z63">
            <v>6790.30247976031</v>
          </cell>
          <cell r="AA63">
            <v>7303.73451142967</v>
          </cell>
        </row>
        <row r="63">
          <cell r="AI63">
            <v>7245.63856332359</v>
          </cell>
          <cell r="AJ63">
            <v>7759.07059499294</v>
          </cell>
        </row>
        <row r="64">
          <cell r="A64" t="str">
            <v>QC022</v>
          </cell>
          <cell r="B64" t="str">
            <v>NT502C6H</v>
          </cell>
        </row>
        <row r="64">
          <cell r="D64" t="str">
            <v>4PES15Y,ZB114</v>
          </cell>
          <cell r="E64">
            <v>120000</v>
          </cell>
          <cell r="F64">
            <v>35.1596835628479</v>
          </cell>
          <cell r="G64">
            <v>26</v>
          </cell>
          <cell r="H64" t="str">
            <v>2x500</v>
          </cell>
          <cell r="I64">
            <v>415</v>
          </cell>
        </row>
        <row r="64">
          <cell r="K64" t="str">
            <v>~</v>
          </cell>
          <cell r="L64">
            <v>1.375</v>
          </cell>
          <cell r="M64" t="str">
            <v>TEX5-3 / TCLE10HW / SCX1057</v>
          </cell>
          <cell r="N64" t="str">
            <v>TES5-4 /  SCX0957/TGES11</v>
          </cell>
        </row>
        <row r="64">
          <cell r="Z64">
            <v>7363.1010436303</v>
          </cell>
          <cell r="AA64">
            <v>7876.53307529965</v>
          </cell>
        </row>
        <row r="64">
          <cell r="AI64">
            <v>7818.43712719358</v>
          </cell>
          <cell r="AJ64">
            <v>8331.86915886294</v>
          </cell>
        </row>
        <row r="65">
          <cell r="A65" t="str">
            <v>QC023</v>
          </cell>
          <cell r="B65" t="str">
            <v>NT502C8H</v>
          </cell>
        </row>
        <row r="65">
          <cell r="D65" t="str">
            <v>4NES20Y,ZB130</v>
          </cell>
          <cell r="E65">
            <v>140000</v>
          </cell>
          <cell r="F65">
            <v>41.0196308233226</v>
          </cell>
          <cell r="G65">
            <v>26</v>
          </cell>
          <cell r="H65" t="str">
            <v>2x500</v>
          </cell>
          <cell r="I65">
            <v>415</v>
          </cell>
        </row>
        <row r="65">
          <cell r="K65" t="str">
            <v>~</v>
          </cell>
          <cell r="L65">
            <v>1.625</v>
          </cell>
          <cell r="M65" t="str">
            <v>TEX5-4 / TCLE12HW / SCX1257</v>
          </cell>
          <cell r="N65" t="str">
            <v>TES12-5 /TGES13</v>
          </cell>
        </row>
        <row r="65">
          <cell r="Z65">
            <v>9010.78622881549</v>
          </cell>
          <cell r="AA65">
            <v>9524.21826048484</v>
          </cell>
        </row>
        <row r="65">
          <cell r="AI65">
            <v>9395.10946279449</v>
          </cell>
          <cell r="AJ65">
            <v>9908.54149446384</v>
          </cell>
        </row>
        <row r="66">
          <cell r="A66" t="str">
            <v>QC023.1</v>
          </cell>
          <cell r="B66" t="str">
            <v>NT503C5H</v>
          </cell>
        </row>
        <row r="66">
          <cell r="D66" t="str">
            <v>4JE22Y,ZB130</v>
          </cell>
          <cell r="E66">
            <v>150000</v>
          </cell>
          <cell r="F66">
            <v>43.9496044535599</v>
          </cell>
          <cell r="G66">
            <v>26</v>
          </cell>
          <cell r="H66" t="str">
            <v>3x500</v>
          </cell>
          <cell r="I66">
            <v>415</v>
          </cell>
        </row>
        <row r="66">
          <cell r="K66" t="str">
            <v>~</v>
          </cell>
          <cell r="L66">
            <v>1.625</v>
          </cell>
          <cell r="M66" t="str">
            <v>TEX5-4 / TCLE12HW / SCX1257</v>
          </cell>
          <cell r="N66" t="str">
            <v>TES12-5 /TGES13</v>
          </cell>
        </row>
        <row r="66">
          <cell r="Z66">
            <v>9524.22922984455</v>
          </cell>
          <cell r="AA66">
            <v>10037.6612615139</v>
          </cell>
        </row>
        <row r="66">
          <cell r="AI66">
            <v>10202.5092433225</v>
          </cell>
          <cell r="AJ66">
            <v>10715.9412749918</v>
          </cell>
        </row>
        <row r="67">
          <cell r="A67" t="str">
            <v>QC024</v>
          </cell>
          <cell r="B67" t="str">
            <v>NT503C6H</v>
          </cell>
        </row>
        <row r="67">
          <cell r="D67" t="str">
            <v>4HE25Y,ZB190</v>
          </cell>
          <cell r="E67">
            <v>167000</v>
          </cell>
          <cell r="F67">
            <v>48.9305596249634</v>
          </cell>
          <cell r="G67">
            <v>26</v>
          </cell>
          <cell r="H67" t="str">
            <v>3x500</v>
          </cell>
          <cell r="I67">
            <v>415</v>
          </cell>
        </row>
        <row r="67">
          <cell r="K67" t="str">
            <v>~</v>
          </cell>
          <cell r="L67">
            <v>1.625</v>
          </cell>
          <cell r="M67" t="str">
            <v>TEX5-4 / TJLE14HW / SCX1457</v>
          </cell>
          <cell r="N67" t="str">
            <v>TES12-5 /TGES13</v>
          </cell>
        </row>
        <row r="67">
          <cell r="Z67">
            <v>10836.3513008952</v>
          </cell>
          <cell r="AA67">
            <v>11529.2507526244</v>
          </cell>
        </row>
        <row r="67">
          <cell r="AI67">
            <v>11519.3554262401</v>
          </cell>
          <cell r="AJ67">
            <v>12212.2548779693</v>
          </cell>
        </row>
        <row r="68">
          <cell r="A68" t="str">
            <v>QC025</v>
          </cell>
          <cell r="B68" t="str">
            <v>NT503C8H</v>
          </cell>
        </row>
        <row r="68">
          <cell r="D68" t="str">
            <v>4GE30Y,ZB220</v>
          </cell>
          <cell r="E68">
            <v>204000</v>
          </cell>
          <cell r="F68">
            <v>59.7714620568415</v>
          </cell>
          <cell r="G68">
            <v>26</v>
          </cell>
          <cell r="H68" t="str">
            <v>3x500</v>
          </cell>
          <cell r="I68">
            <v>415</v>
          </cell>
        </row>
        <row r="68">
          <cell r="K68" t="str">
            <v>~</v>
          </cell>
          <cell r="L68">
            <v>2.125</v>
          </cell>
          <cell r="M68" t="str">
            <v>TEX12-5 / TJLE18HW</v>
          </cell>
          <cell r="N68" t="str">
            <v>TES12-6/TGES18</v>
          </cell>
        </row>
        <row r="68">
          <cell r="Z68">
            <v>13245.6483530494</v>
          </cell>
          <cell r="AA68">
            <v>13938.5478047785</v>
          </cell>
        </row>
        <row r="68">
          <cell r="AI68">
            <v>13928.6524783943</v>
          </cell>
          <cell r="AJ68">
            <v>14621.5519301235</v>
          </cell>
        </row>
        <row r="69">
          <cell r="A69" t="str">
            <v>QC025.1</v>
          </cell>
          <cell r="B69" t="str">
            <v>NT504C6H</v>
          </cell>
        </row>
        <row r="69">
          <cell r="D69" t="str">
            <v>6HE35Y</v>
          </cell>
          <cell r="E69">
            <v>235000</v>
          </cell>
          <cell r="F69">
            <v>68.8543803105772</v>
          </cell>
          <cell r="G69">
            <v>30</v>
          </cell>
          <cell r="H69" t="str">
            <v>4x500</v>
          </cell>
          <cell r="I69">
            <v>415</v>
          </cell>
        </row>
        <row r="69">
          <cell r="K69" t="str">
            <v>~</v>
          </cell>
          <cell r="L69">
            <v>2.125</v>
          </cell>
          <cell r="M69" t="str">
            <v>TEX12-5 / TJLE18HW</v>
          </cell>
          <cell r="N69" t="str">
            <v>TES12-6/TGES18</v>
          </cell>
        </row>
        <row r="69">
          <cell r="Z69">
            <v>15411.1983079711</v>
          </cell>
          <cell r="AA69">
            <v>16104.0977597003</v>
          </cell>
        </row>
        <row r="69">
          <cell r="AI69">
            <v>16321.8704750977</v>
          </cell>
          <cell r="AJ69">
            <v>17014.7699268268</v>
          </cell>
        </row>
        <row r="70">
          <cell r="A70" t="str">
            <v>QC026</v>
          </cell>
          <cell r="B70" t="str">
            <v>NT504S8H</v>
          </cell>
        </row>
        <row r="70">
          <cell r="D70" t="str">
            <v>6GE40Y</v>
          </cell>
          <cell r="E70">
            <v>255000</v>
          </cell>
          <cell r="F70">
            <v>74.7143275710519</v>
          </cell>
          <cell r="G70">
            <v>30</v>
          </cell>
          <cell r="H70" t="str">
            <v>4x500</v>
          </cell>
          <cell r="I70">
            <v>415</v>
          </cell>
        </row>
        <row r="70">
          <cell r="K70" t="str">
            <v>~</v>
          </cell>
          <cell r="L70">
            <v>2.125</v>
          </cell>
          <cell r="M70" t="str">
            <v>TEX12-5 / TJLE18HW</v>
          </cell>
          <cell r="N70" t="str">
            <v>TES12-7/TGES21</v>
          </cell>
        </row>
        <row r="70">
          <cell r="Z70">
            <v>16552.0713238441</v>
          </cell>
          <cell r="AA70">
            <v>17244.9707755733</v>
          </cell>
        </row>
        <row r="70">
          <cell r="AI70">
            <v>17113.159212815</v>
          </cell>
          <cell r="AJ70">
            <v>17806.0586645441</v>
          </cell>
        </row>
        <row r="71">
          <cell r="A71" t="str">
            <v>QC027</v>
          </cell>
          <cell r="B71" t="str">
            <v>NT632T6</v>
          </cell>
        </row>
        <row r="71">
          <cell r="D71" t="str">
            <v>S6H-20.2Y</v>
          </cell>
          <cell r="E71">
            <v>53925.4</v>
          </cell>
          <cell r="F71">
            <v>15.8</v>
          </cell>
          <cell r="G71">
            <v>41</v>
          </cell>
          <cell r="H71" t="str">
            <v>2x630</v>
          </cell>
          <cell r="I71">
            <v>415</v>
          </cell>
        </row>
        <row r="71">
          <cell r="K71">
            <v>16.2</v>
          </cell>
          <cell r="L71">
            <v>1.625</v>
          </cell>
          <cell r="M71" t="str">
            <v>TEX5-3 / TCLE10HW / SCX1057</v>
          </cell>
          <cell r="N71" t="str">
            <v>TES5-4 /SCX0957</v>
          </cell>
        </row>
        <row r="71">
          <cell r="Z71">
            <v>12182.296305403</v>
          </cell>
          <cell r="AA71">
            <v>12883.5558518864</v>
          </cell>
        </row>
        <row r="71">
          <cell r="AI71">
            <v>13180.9248331193</v>
          </cell>
          <cell r="AJ71">
            <v>13882.1843796027</v>
          </cell>
        </row>
        <row r="72">
          <cell r="A72" t="str">
            <v>QC028</v>
          </cell>
          <cell r="B72" t="str">
            <v>NT632T8</v>
          </cell>
        </row>
        <row r="72">
          <cell r="D72" t="str">
            <v>S6G-25.2Y-S6F-30.2</v>
          </cell>
          <cell r="E72">
            <v>64164.4</v>
          </cell>
          <cell r="F72">
            <v>18.8</v>
          </cell>
          <cell r="G72">
            <v>41</v>
          </cell>
          <cell r="H72" t="str">
            <v>2x630</v>
          </cell>
          <cell r="I72">
            <v>415</v>
          </cell>
        </row>
        <row r="72">
          <cell r="K72">
            <v>16.2</v>
          </cell>
          <cell r="L72">
            <v>2.125</v>
          </cell>
          <cell r="M72" t="str">
            <v>TEX5-4 / TCLE12HW / SCX1257</v>
          </cell>
          <cell r="N72" t="str">
            <v>TES12-5 -60c</v>
          </cell>
        </row>
        <row r="72">
          <cell r="Z72">
            <v>14308.1466455391</v>
          </cell>
          <cell r="AA72">
            <v>15429.5379360049</v>
          </cell>
        </row>
        <row r="72">
          <cell r="AI72">
            <v>15325.822792303</v>
          </cell>
          <cell r="AJ72">
            <v>16447.2140827689</v>
          </cell>
        </row>
        <row r="73">
          <cell r="A73" t="str">
            <v>QC029</v>
          </cell>
          <cell r="B73" t="str">
            <v>NT632T8L</v>
          </cell>
        </row>
        <row r="73">
          <cell r="D73" t="str">
            <v>S6G-25.2Y-S6F-30.2</v>
          </cell>
          <cell r="E73">
            <v>70307.8</v>
          </cell>
          <cell r="F73">
            <v>20.6</v>
          </cell>
          <cell r="G73">
            <v>41</v>
          </cell>
          <cell r="H73" t="str">
            <v>2x630</v>
          </cell>
          <cell r="I73">
            <v>415</v>
          </cell>
        </row>
        <row r="73">
          <cell r="K73">
            <v>16.2</v>
          </cell>
          <cell r="L73">
            <v>2.125</v>
          </cell>
          <cell r="M73" t="str">
            <v>TEX5-4 / TCLE12HW / SCX1257</v>
          </cell>
          <cell r="N73" t="str">
            <v>TES12-5 -60C</v>
          </cell>
        </row>
        <row r="73">
          <cell r="Z73">
            <v>16091.4988753198</v>
          </cell>
          <cell r="AA73">
            <v>17212.8901657857</v>
          </cell>
        </row>
        <row r="73">
          <cell r="AI73">
            <v>17109.1750220838</v>
          </cell>
          <cell r="AJ73">
            <v>18230.5663125497</v>
          </cell>
        </row>
        <row r="74">
          <cell r="A74" t="str">
            <v>QC030</v>
          </cell>
          <cell r="B74" t="str">
            <v>NT802T8</v>
          </cell>
        </row>
        <row r="74">
          <cell r="D74" t="str">
            <v>S6F-30.2Y</v>
          </cell>
          <cell r="E74">
            <v>78157.7</v>
          </cell>
          <cell r="F74">
            <v>22.9</v>
          </cell>
          <cell r="G74">
            <v>41</v>
          </cell>
          <cell r="H74" t="str">
            <v>2x800</v>
          </cell>
          <cell r="I74">
            <v>415</v>
          </cell>
        </row>
        <row r="74">
          <cell r="K74">
            <v>16.2</v>
          </cell>
          <cell r="L74">
            <v>2.125</v>
          </cell>
          <cell r="M74" t="str">
            <v>TEX5-4 / TCLE12HW / SCX1257</v>
          </cell>
          <cell r="N74" t="str">
            <v>TES12-5 -60c</v>
          </cell>
        </row>
        <row r="74">
          <cell r="Z74">
            <v>18612.5062809059</v>
          </cell>
          <cell r="AA74">
            <v>19733.8975713718</v>
          </cell>
        </row>
        <row r="74">
          <cell r="AI74">
            <v>19723.0887267892</v>
          </cell>
          <cell r="AJ74">
            <v>20844.4800172551</v>
          </cell>
        </row>
        <row r="75">
          <cell r="A75" t="str">
            <v>QC031</v>
          </cell>
          <cell r="B75" t="str">
            <v>NT802T8L</v>
          </cell>
        </row>
        <row r="75">
          <cell r="D75" t="str">
            <v>S6H-20.2Y X 2</v>
          </cell>
          <cell r="E75">
            <v>105803</v>
          </cell>
          <cell r="F75">
            <v>31</v>
          </cell>
          <cell r="G75">
            <v>41</v>
          </cell>
          <cell r="H75" t="str">
            <v>2x800</v>
          </cell>
          <cell r="I75">
            <v>415</v>
          </cell>
        </row>
        <row r="75">
          <cell r="K75">
            <v>16.2</v>
          </cell>
          <cell r="L75">
            <v>2.125</v>
          </cell>
        </row>
        <row r="75">
          <cell r="Z75">
            <v>21647.7481554335</v>
          </cell>
          <cell r="AA75">
            <v>22769.1394458994</v>
          </cell>
        </row>
        <row r="75">
          <cell r="AI75">
            <v>22758.3306013168</v>
          </cell>
          <cell r="AJ75">
            <v>23879.7218917827</v>
          </cell>
        </row>
        <row r="76">
          <cell r="A76" t="str">
            <v>QC031.1</v>
          </cell>
          <cell r="B76" t="str">
            <v>NT803T8</v>
          </cell>
        </row>
        <row r="76">
          <cell r="D76" t="str">
            <v>S6F-30.2Y </v>
          </cell>
          <cell r="E76">
            <v>128670.1</v>
          </cell>
          <cell r="F76">
            <v>37.7</v>
          </cell>
          <cell r="G76">
            <v>41</v>
          </cell>
          <cell r="H76" t="str">
            <v>3x800</v>
          </cell>
          <cell r="I76">
            <v>415</v>
          </cell>
        </row>
        <row r="76">
          <cell r="K76">
            <v>24.3</v>
          </cell>
          <cell r="L76">
            <v>2.125</v>
          </cell>
        </row>
        <row r="76">
          <cell r="Z76">
            <v>34665.6698521979</v>
          </cell>
          <cell r="AA76">
            <v>35787.0611426638</v>
          </cell>
        </row>
        <row r="76">
          <cell r="AI76">
            <v>36331.5435210229</v>
          </cell>
          <cell r="AJ76">
            <v>37452.9348114887</v>
          </cell>
        </row>
        <row r="77">
          <cell r="A77" t="str">
            <v>QC031.2</v>
          </cell>
          <cell r="B77" t="str">
            <v>NT633T6</v>
          </cell>
        </row>
        <row r="77">
          <cell r="D77" t="str">
            <v>S6F-30.2Y</v>
          </cell>
          <cell r="E77">
            <v>81229.4</v>
          </cell>
          <cell r="F77">
            <v>23.8</v>
          </cell>
          <cell r="G77">
            <v>41</v>
          </cell>
          <cell r="H77" t="str">
            <v>3x630</v>
          </cell>
          <cell r="I77">
            <v>415</v>
          </cell>
        </row>
        <row r="77">
          <cell r="K77">
            <v>24.3</v>
          </cell>
          <cell r="L77">
            <v>2.125</v>
          </cell>
          <cell r="M77" t="str">
            <v>TEX5-4 / TJLE14HW / SCX1457</v>
          </cell>
          <cell r="N77" t="str">
            <v>TES12-5 -60c </v>
          </cell>
        </row>
        <row r="77">
          <cell r="Z77">
            <v>16284.2910189511</v>
          </cell>
          <cell r="AA77">
            <v>17405.682309417</v>
          </cell>
        </row>
        <row r="77">
          <cell r="AI77">
            <v>19318.9779526268</v>
          </cell>
          <cell r="AJ77">
            <v>20440.3692430927</v>
          </cell>
        </row>
        <row r="78">
          <cell r="A78" t="str">
            <v>QC031.3</v>
          </cell>
          <cell r="B78" t="str">
            <v>NT633T8</v>
          </cell>
        </row>
        <row r="78">
          <cell r="D78" t="str">
            <v>S6F-30.2Y</v>
          </cell>
          <cell r="E78">
            <v>98635.7</v>
          </cell>
          <cell r="F78">
            <v>28.9</v>
          </cell>
          <cell r="G78">
            <v>41</v>
          </cell>
          <cell r="H78" t="str">
            <v>3x630</v>
          </cell>
          <cell r="I78">
            <v>415</v>
          </cell>
        </row>
        <row r="78">
          <cell r="K78">
            <v>24.3</v>
          </cell>
          <cell r="L78">
            <v>2.125</v>
          </cell>
          <cell r="M78" t="str">
            <v>TEX12-6 / TER 22HW</v>
          </cell>
          <cell r="N78" t="str">
            <v>TES12 -60c -7</v>
          </cell>
        </row>
        <row r="78">
          <cell r="Z78">
            <v>21939.052923713</v>
          </cell>
          <cell r="AA78">
            <v>23060.4442141789</v>
          </cell>
        </row>
        <row r="78">
          <cell r="AI78">
            <v>23465.5671438589</v>
          </cell>
          <cell r="AJ78">
            <v>24586.9584343248</v>
          </cell>
        </row>
        <row r="79">
          <cell r="A79" t="str">
            <v>QC031.4</v>
          </cell>
          <cell r="B79" t="str">
            <v>NT634T8</v>
          </cell>
        </row>
        <row r="79">
          <cell r="D79" t="str">
            <v>S6F-30.2Y X2</v>
          </cell>
        </row>
        <row r="79">
          <cell r="H79" t="str">
            <v>4x630</v>
          </cell>
          <cell r="I79">
            <v>415</v>
          </cell>
        </row>
        <row r="79">
          <cell r="N79" t="str">
            <v>TES12-5 -60c *2pcs</v>
          </cell>
        </row>
        <row r="79">
          <cell r="Z79">
            <v>24052.1965412671</v>
          </cell>
          <cell r="AA79">
            <v>25993.4714104463</v>
          </cell>
        </row>
        <row r="79">
          <cell r="AI79">
            <v>26087.548834795</v>
          </cell>
          <cell r="AJ79">
            <v>28282.7123681076</v>
          </cell>
        </row>
        <row r="82">
          <cell r="A82" t="str">
            <v>QC031.7</v>
          </cell>
          <cell r="B82" t="str">
            <v>NF636T6W</v>
          </cell>
        </row>
        <row r="82">
          <cell r="F82">
            <v>46</v>
          </cell>
        </row>
        <row r="82">
          <cell r="H82" t="str">
            <v>6x630</v>
          </cell>
        </row>
        <row r="82">
          <cell r="N82" t="str">
            <v>TES12-6 -60c *2pcs</v>
          </cell>
        </row>
        <row r="82">
          <cell r="Z82">
            <v>35827.6145397917</v>
          </cell>
          <cell r="AA82">
            <v>38022.7780731044</v>
          </cell>
        </row>
        <row r="82">
          <cell r="AI82">
            <v>43051.8750286184</v>
          </cell>
          <cell r="AJ82">
            <v>45247.0385619311</v>
          </cell>
        </row>
        <row r="83">
          <cell r="A83" t="str">
            <v>QC031.8</v>
          </cell>
          <cell r="B83" t="str">
            <v>NF636T8W</v>
          </cell>
        </row>
        <row r="83">
          <cell r="F83">
            <v>56</v>
          </cell>
        </row>
        <row r="83">
          <cell r="H83" t="str">
            <v>6x630</v>
          </cell>
        </row>
        <row r="83">
          <cell r="N83" t="str">
            <v>TES12-7 -60c *2pcs</v>
          </cell>
        </row>
        <row r="83">
          <cell r="Z83">
            <v>43315.3318489378</v>
          </cell>
          <cell r="AA83">
            <v>45510.4953822505</v>
          </cell>
        </row>
        <row r="84">
          <cell r="B84" t="str">
            <v>NT804T8</v>
          </cell>
        </row>
        <row r="84">
          <cell r="D84" t="str">
            <v>S6F-30.2Y X2</v>
          </cell>
        </row>
        <row r="84">
          <cell r="H84" t="str">
            <v>4x800</v>
          </cell>
        </row>
        <row r="84">
          <cell r="N84" t="str">
            <v>TES12-5 -60c *2pcs</v>
          </cell>
        </row>
        <row r="84">
          <cell r="Z84">
            <v>31763.3345572767</v>
          </cell>
          <cell r="AA84">
            <v>33704.6094264558</v>
          </cell>
        </row>
        <row r="85">
          <cell r="A85" t="str">
            <v>QC32</v>
          </cell>
          <cell r="B85" t="str">
            <v>ND301C4</v>
          </cell>
        </row>
        <row r="85">
          <cell r="D85" t="str">
            <v>MT22 -MT32</v>
          </cell>
          <cell r="E85">
            <v>15017.2</v>
          </cell>
          <cell r="F85">
            <v>4.4</v>
          </cell>
          <cell r="G85">
            <v>7</v>
          </cell>
          <cell r="H85" t="str">
            <v>1x300</v>
          </cell>
          <cell r="I85">
            <v>415</v>
          </cell>
        </row>
        <row r="85">
          <cell r="K85">
            <v>1</v>
          </cell>
          <cell r="L85" t="str">
            <v>~</v>
          </cell>
          <cell r="M85" t="str">
            <v>2 / RCX1634</v>
          </cell>
          <cell r="N85" t="str">
            <v>2 / RCX1034</v>
          </cell>
        </row>
        <row r="85">
          <cell r="Z85">
            <v>1759.73167044595</v>
          </cell>
          <cell r="AA85">
            <v>2009.10887503149</v>
          </cell>
        </row>
        <row r="86">
          <cell r="A86" t="str">
            <v>QC33</v>
          </cell>
          <cell r="B86" t="str">
            <v>ND302C4</v>
          </cell>
        </row>
        <row r="86">
          <cell r="D86" t="str">
            <v>MT36 - MT50</v>
          </cell>
          <cell r="E86">
            <v>30034.4</v>
          </cell>
          <cell r="F86">
            <v>8.8</v>
          </cell>
          <cell r="G86">
            <v>7</v>
          </cell>
          <cell r="H86" t="str">
            <v>2x300</v>
          </cell>
          <cell r="I86">
            <v>415</v>
          </cell>
        </row>
        <row r="86">
          <cell r="K86">
            <v>1.6</v>
          </cell>
          <cell r="L86" t="str">
            <v>~</v>
          </cell>
          <cell r="M86" t="str">
            <v>3 / RCX2434</v>
          </cell>
          <cell r="N86" t="str">
            <v>3 / RCX1534</v>
          </cell>
        </row>
        <row r="86">
          <cell r="Z86">
            <v>2545.11526832956</v>
          </cell>
          <cell r="AA86">
            <v>2794.49247291509</v>
          </cell>
        </row>
        <row r="87">
          <cell r="A87" t="str">
            <v>QC34</v>
          </cell>
          <cell r="B87" t="str">
            <v>ND303C4</v>
          </cell>
        </row>
        <row r="87">
          <cell r="D87" t="str">
            <v>MT64</v>
          </cell>
          <cell r="E87">
            <v>42321.2</v>
          </cell>
          <cell r="F87">
            <v>12.4</v>
          </cell>
          <cell r="G87">
            <v>7</v>
          </cell>
          <cell r="H87" t="str">
            <v>3x300</v>
          </cell>
          <cell r="I87">
            <v>415</v>
          </cell>
        </row>
        <row r="87">
          <cell r="K87">
            <v>2.4</v>
          </cell>
          <cell r="L87" t="str">
            <v>~</v>
          </cell>
          <cell r="M87" t="str">
            <v>4 / RCX3134</v>
          </cell>
          <cell r="N87" t="str">
            <v>4 / RCX2034</v>
          </cell>
        </row>
        <row r="87">
          <cell r="Z87">
            <v>3271.44746787603</v>
          </cell>
          <cell r="AA87">
            <v>3520.82467246157</v>
          </cell>
        </row>
        <row r="88">
          <cell r="B88" t="str">
            <v>ND304C4</v>
          </cell>
        </row>
        <row r="88">
          <cell r="D88" t="str">
            <v>MT80</v>
          </cell>
          <cell r="E88">
            <v>55973.2</v>
          </cell>
          <cell r="F88">
            <v>16.4</v>
          </cell>
          <cell r="G88">
            <v>7</v>
          </cell>
          <cell r="H88" t="str">
            <v>4x300</v>
          </cell>
          <cell r="I88">
            <v>415</v>
          </cell>
        </row>
        <row r="88">
          <cell r="K88">
            <v>3</v>
          </cell>
          <cell r="L88" t="str">
            <v>~</v>
          </cell>
          <cell r="M88" t="str">
            <v>5 / RCX4734</v>
          </cell>
          <cell r="N88" t="str">
            <v>5 / RCX3034</v>
          </cell>
        </row>
        <row r="88">
          <cell r="Z88">
            <v>4948.4693877551</v>
          </cell>
          <cell r="AA88">
            <v>5197.84659234063</v>
          </cell>
        </row>
        <row r="89">
          <cell r="B89" t="str">
            <v>ND305C4</v>
          </cell>
        </row>
        <row r="89">
          <cell r="D89" t="str">
            <v>MT100</v>
          </cell>
          <cell r="E89">
            <v>68942.6</v>
          </cell>
          <cell r="F89">
            <v>20.2</v>
          </cell>
          <cell r="G89">
            <v>7</v>
          </cell>
          <cell r="H89" t="str">
            <v>5x300</v>
          </cell>
          <cell r="I89">
            <v>415</v>
          </cell>
        </row>
        <row r="89">
          <cell r="K89">
            <v>3.6</v>
          </cell>
          <cell r="L89" t="str">
            <v>~</v>
          </cell>
          <cell r="M89" t="str">
            <v>6 / TCLE5HW / SCX0645</v>
          </cell>
          <cell r="N89">
            <v>6</v>
          </cell>
        </row>
        <row r="89">
          <cell r="Z89">
            <v>6259.44822373394</v>
          </cell>
          <cell r="AA89">
            <v>6508.82542831947</v>
          </cell>
        </row>
        <row r="90">
          <cell r="B90" t="str">
            <v>ND452C4</v>
          </cell>
        </row>
        <row r="90">
          <cell r="D90" t="str">
            <v>MT80</v>
          </cell>
          <cell r="E90">
            <v>34130</v>
          </cell>
          <cell r="F90">
            <v>10</v>
          </cell>
          <cell r="G90">
            <v>12</v>
          </cell>
          <cell r="H90" t="str">
            <v>2x450</v>
          </cell>
          <cell r="I90">
            <v>415</v>
          </cell>
        </row>
        <row r="90">
          <cell r="K90">
            <v>7.2</v>
          </cell>
          <cell r="L90" t="str">
            <v>~</v>
          </cell>
        </row>
        <row r="90">
          <cell r="Z90" t="str">
            <v>~</v>
          </cell>
          <cell r="AA90" t="str">
            <v>~</v>
          </cell>
        </row>
        <row r="91">
          <cell r="B91" t="str">
            <v>ND452C6</v>
          </cell>
        </row>
        <row r="91">
          <cell r="D91" t="str">
            <v>MT100 - MT125</v>
          </cell>
          <cell r="E91">
            <v>40273.4</v>
          </cell>
          <cell r="F91">
            <v>11.8</v>
          </cell>
          <cell r="G91">
            <v>12</v>
          </cell>
          <cell r="H91" t="str">
            <v>2x450</v>
          </cell>
          <cell r="I91">
            <v>415</v>
          </cell>
        </row>
        <row r="91">
          <cell r="K91">
            <v>7.2</v>
          </cell>
          <cell r="L91" t="str">
            <v>~</v>
          </cell>
        </row>
        <row r="91">
          <cell r="Z91" t="str">
            <v>~</v>
          </cell>
          <cell r="AA91" t="str">
            <v>~</v>
          </cell>
        </row>
        <row r="92">
          <cell r="B92" t="str">
            <v>ND453C4</v>
          </cell>
        </row>
        <row r="92">
          <cell r="D92" t="str">
            <v>MT144 - MT160</v>
          </cell>
          <cell r="E92">
            <v>50512.4</v>
          </cell>
          <cell r="F92">
            <v>14.8</v>
          </cell>
          <cell r="G92">
            <v>12</v>
          </cell>
          <cell r="H92" t="str">
            <v>3x450</v>
          </cell>
          <cell r="I92">
            <v>415</v>
          </cell>
        </row>
        <row r="92">
          <cell r="K92">
            <v>10.8</v>
          </cell>
          <cell r="L92" t="str">
            <v>~</v>
          </cell>
        </row>
        <row r="92">
          <cell r="Z92" t="str">
            <v>~</v>
          </cell>
          <cell r="AA92" t="str">
            <v>~</v>
          </cell>
        </row>
        <row r="93">
          <cell r="B93" t="str">
            <v>ND453C6</v>
          </cell>
        </row>
        <row r="93">
          <cell r="D93" t="str">
            <v>4PCS-15.2</v>
          </cell>
          <cell r="E93">
            <v>66212.2</v>
          </cell>
          <cell r="F93">
            <v>19.4</v>
          </cell>
          <cell r="G93">
            <v>12</v>
          </cell>
          <cell r="H93" t="str">
            <v>3x450</v>
          </cell>
          <cell r="I93">
            <v>415</v>
          </cell>
        </row>
        <row r="93">
          <cell r="K93">
            <v>10.8</v>
          </cell>
          <cell r="L93" t="str">
            <v>~</v>
          </cell>
        </row>
        <row r="93">
          <cell r="Z93" t="str">
            <v>~</v>
          </cell>
          <cell r="AA93" t="str">
            <v>~</v>
          </cell>
        </row>
        <row r="94">
          <cell r="B94" t="str">
            <v>ND454C6</v>
          </cell>
        </row>
        <row r="94">
          <cell r="D94" t="str">
            <v>4NCS-20.2</v>
          </cell>
          <cell r="E94">
            <v>84642.4</v>
          </cell>
          <cell r="F94">
            <v>24.8</v>
          </cell>
          <cell r="G94">
            <v>12</v>
          </cell>
          <cell r="H94" t="str">
            <v>4x450</v>
          </cell>
          <cell r="I94">
            <v>415</v>
          </cell>
        </row>
        <row r="94">
          <cell r="K94">
            <v>14.4</v>
          </cell>
          <cell r="L94" t="str">
            <v>~</v>
          </cell>
        </row>
        <row r="94">
          <cell r="Z94" t="str">
            <v>~</v>
          </cell>
          <cell r="AA94" t="str">
            <v>~</v>
          </cell>
        </row>
        <row r="95">
          <cell r="A95" t="str">
            <v>QC066</v>
          </cell>
          <cell r="B95" t="str">
            <v>CAE301C5N</v>
          </cell>
        </row>
        <row r="95">
          <cell r="D95" t="str">
            <v>MT18-MT22</v>
          </cell>
          <cell r="E95">
            <v>4095.6</v>
          </cell>
          <cell r="F95">
            <v>1.2</v>
          </cell>
          <cell r="G95">
            <v>8</v>
          </cell>
          <cell r="H95" t="str">
            <v>1x300</v>
          </cell>
          <cell r="I95">
            <v>230</v>
          </cell>
        </row>
        <row r="95">
          <cell r="K95">
            <v>1</v>
          </cell>
          <cell r="L95" t="str">
            <v>~</v>
          </cell>
          <cell r="M95" t="str">
            <v>0 / RCX0834</v>
          </cell>
          <cell r="N95" t="str">
            <v>1 / RCX0834</v>
          </cell>
        </row>
        <row r="95">
          <cell r="Z95">
            <v>1071.19236583522</v>
          </cell>
          <cell r="AA95">
            <v>1467.22599983875</v>
          </cell>
        </row>
        <row r="96">
          <cell r="A96" t="str">
            <v>QC067</v>
          </cell>
          <cell r="B96" t="str">
            <v>CAE301C6N</v>
          </cell>
        </row>
        <row r="96">
          <cell r="D96" t="str">
            <v>MT32</v>
          </cell>
          <cell r="E96">
            <v>5802.1</v>
          </cell>
          <cell r="F96">
            <v>1.7</v>
          </cell>
          <cell r="G96">
            <v>8</v>
          </cell>
          <cell r="H96" t="str">
            <v>1x300</v>
          </cell>
          <cell r="I96">
            <v>230</v>
          </cell>
        </row>
        <row r="96">
          <cell r="K96">
            <v>1.5</v>
          </cell>
          <cell r="L96" t="str">
            <v>~</v>
          </cell>
          <cell r="M96" t="str">
            <v>1 / RCX1234</v>
          </cell>
          <cell r="N96" t="str">
            <v>1 / RCX0834</v>
          </cell>
        </row>
        <row r="96">
          <cell r="Z96">
            <v>1208.19160997732</v>
          </cell>
          <cell r="AA96">
            <v>1616.03552364827</v>
          </cell>
        </row>
        <row r="97">
          <cell r="A97" t="str">
            <v>QC068</v>
          </cell>
          <cell r="B97" t="str">
            <v>CAE302C4N</v>
          </cell>
        </row>
        <row r="97">
          <cell r="D97" t="str">
            <v>MT36</v>
          </cell>
          <cell r="E97">
            <v>7508.6</v>
          </cell>
          <cell r="F97">
            <v>2.2</v>
          </cell>
          <cell r="G97">
            <v>10</v>
          </cell>
          <cell r="H97" t="str">
            <v>2x300</v>
          </cell>
          <cell r="I97">
            <v>230</v>
          </cell>
        </row>
        <row r="97">
          <cell r="K97">
            <v>2</v>
          </cell>
          <cell r="L97" t="str">
            <v>~</v>
          </cell>
          <cell r="M97" t="str">
            <v>1 / RCX1234</v>
          </cell>
          <cell r="N97" t="str">
            <v>2 / RCX1034</v>
          </cell>
        </row>
        <row r="97">
          <cell r="Z97">
            <v>1595.56878306878</v>
          </cell>
          <cell r="AA97">
            <v>2036.80728062692</v>
          </cell>
        </row>
        <row r="98">
          <cell r="A98" t="str">
            <v>QC069</v>
          </cell>
          <cell r="B98" t="str">
            <v>CAE302C5N</v>
          </cell>
        </row>
        <row r="98">
          <cell r="D98" t="str">
            <v>MT40</v>
          </cell>
          <cell r="E98">
            <v>8873.8</v>
          </cell>
          <cell r="F98">
            <v>2.6</v>
          </cell>
          <cell r="G98">
            <v>9</v>
          </cell>
          <cell r="H98" t="str">
            <v>2x300</v>
          </cell>
          <cell r="I98">
            <v>230</v>
          </cell>
        </row>
        <row r="98">
          <cell r="K98">
            <v>2</v>
          </cell>
          <cell r="L98" t="str">
            <v>~</v>
          </cell>
          <cell r="M98" t="str">
            <v>2 / RCX1634</v>
          </cell>
          <cell r="N98" t="str">
            <v>3 / RCX1534</v>
          </cell>
        </row>
        <row r="98">
          <cell r="Z98">
            <v>1737.29213907785</v>
          </cell>
          <cell r="AA98">
            <v>2190.74816732644</v>
          </cell>
        </row>
        <row r="99">
          <cell r="A99" t="str">
            <v>QC070</v>
          </cell>
          <cell r="B99" t="str">
            <v>CAE302C6N</v>
          </cell>
        </row>
        <row r="99">
          <cell r="D99" t="str">
            <v>MT50-MT64</v>
          </cell>
          <cell r="E99">
            <v>10580.3</v>
          </cell>
          <cell r="F99">
            <v>3.1</v>
          </cell>
          <cell r="G99">
            <v>9</v>
          </cell>
          <cell r="H99" t="str">
            <v>2x300</v>
          </cell>
          <cell r="I99">
            <v>230</v>
          </cell>
        </row>
        <row r="99">
          <cell r="K99">
            <v>3</v>
          </cell>
          <cell r="L99" t="str">
            <v>~</v>
          </cell>
          <cell r="M99" t="str">
            <v>2 / RCX1634</v>
          </cell>
          <cell r="N99" t="str">
            <v>3 / RCX1534</v>
          </cell>
        </row>
        <row r="99">
          <cell r="Z99">
            <v>2027.82501889644</v>
          </cell>
          <cell r="AA99">
            <v>2506.32698506042</v>
          </cell>
        </row>
        <row r="100">
          <cell r="A100" t="str">
            <v>QC071</v>
          </cell>
          <cell r="B100" t="str">
            <v>CAE303C5N</v>
          </cell>
        </row>
        <row r="100">
          <cell r="D100" t="str">
            <v>MT64</v>
          </cell>
          <cell r="E100">
            <v>12286.8</v>
          </cell>
          <cell r="F100">
            <v>3.6</v>
          </cell>
          <cell r="G100">
            <v>11</v>
          </cell>
          <cell r="H100" t="str">
            <v>3x300</v>
          </cell>
          <cell r="I100">
            <v>230</v>
          </cell>
        </row>
        <row r="100">
          <cell r="K100">
            <v>3</v>
          </cell>
          <cell r="L100" t="str">
            <v>~</v>
          </cell>
          <cell r="M100" t="str">
            <v>3 / RCX2434</v>
          </cell>
          <cell r="N100" t="str">
            <v>4 / RCX2034</v>
          </cell>
        </row>
        <row r="100">
          <cell r="Z100">
            <v>2460.08125472411</v>
          </cell>
          <cell r="AA100">
            <v>2975.84668949392</v>
          </cell>
        </row>
        <row r="101">
          <cell r="A101" t="str">
            <v>QC072</v>
          </cell>
          <cell r="B101" t="str">
            <v>CAE303C6N</v>
          </cell>
        </row>
        <row r="101">
          <cell r="D101" t="str">
            <v>MT80</v>
          </cell>
          <cell r="E101">
            <v>16723.7</v>
          </cell>
          <cell r="F101">
            <v>4.9</v>
          </cell>
          <cell r="G101">
            <v>10</v>
          </cell>
          <cell r="H101" t="str">
            <v>3x300</v>
          </cell>
          <cell r="I101">
            <v>230</v>
          </cell>
        </row>
        <row r="101">
          <cell r="K101">
            <v>4.5</v>
          </cell>
          <cell r="L101" t="str">
            <v>~</v>
          </cell>
          <cell r="M101" t="str">
            <v>4 / RCX3134</v>
          </cell>
          <cell r="N101" t="str">
            <v>5 / RCX3034</v>
          </cell>
        </row>
        <row r="101">
          <cell r="Z101">
            <v>2879.34618291762</v>
          </cell>
          <cell r="AA101">
            <v>3431.25514597997</v>
          </cell>
        </row>
        <row r="102">
          <cell r="A102" t="str">
            <v>QC073</v>
          </cell>
          <cell r="B102" t="str">
            <v>CAE304C6N</v>
          </cell>
        </row>
        <row r="102">
          <cell r="D102" t="str">
            <v>MT100</v>
          </cell>
          <cell r="E102">
            <v>18771.5</v>
          </cell>
          <cell r="F102">
            <v>5.5</v>
          </cell>
          <cell r="G102">
            <v>10</v>
          </cell>
          <cell r="H102" t="str">
            <v>4x300</v>
          </cell>
          <cell r="I102">
            <v>230</v>
          </cell>
        </row>
        <row r="102">
          <cell r="M102" t="str">
            <v>5 / RCX4734</v>
          </cell>
          <cell r="N102" t="str">
            <v>6 / RCX3034</v>
          </cell>
        </row>
        <row r="102">
          <cell r="Z102">
            <v>3537.17876039305</v>
          </cell>
          <cell r="AA102">
            <v>4145.79742841018</v>
          </cell>
        </row>
      </sheetData>
      <sheetData sheetId="6"/>
      <sheetData sheetId="7"/>
      <sheetData sheetId="8"/>
      <sheetData sheetId="9">
        <row r="6">
          <cell r="J6">
            <v>331.963333333333</v>
          </cell>
        </row>
        <row r="7">
          <cell r="J7">
            <v>7.83777777777778</v>
          </cell>
        </row>
        <row r="8">
          <cell r="J8">
            <v>6.625</v>
          </cell>
        </row>
        <row r="9">
          <cell r="J9">
            <v>8.30666666666667</v>
          </cell>
        </row>
        <row r="10">
          <cell r="J10">
            <v>302.612282131661</v>
          </cell>
        </row>
        <row r="11">
          <cell r="J11">
            <v>100.87</v>
          </cell>
        </row>
        <row r="12">
          <cell r="J12">
            <v>92.75</v>
          </cell>
        </row>
        <row r="13">
          <cell r="J13">
            <v>9.744</v>
          </cell>
        </row>
        <row r="14">
          <cell r="J14">
            <v>30.698</v>
          </cell>
        </row>
        <row r="15">
          <cell r="J15">
            <v>18.4945454545455</v>
          </cell>
        </row>
        <row r="16">
          <cell r="J16">
            <v>146.88</v>
          </cell>
        </row>
        <row r="17">
          <cell r="J17">
            <v>86.7272727272727</v>
          </cell>
        </row>
      </sheetData>
      <sheetData sheetId="10"/>
      <sheetData sheetId="11"/>
      <sheetData sheetId="12"/>
      <sheetData sheetId="13"/>
      <sheetData sheetId="14">
        <row r="8">
          <cell r="P8" t="str">
            <v>Warrantly 1year on parts only</v>
          </cell>
        </row>
        <row r="9">
          <cell r="A9" t="str">
            <v>ITEM CODE</v>
          </cell>
          <cell r="B9" t="str">
            <v>MODEL</v>
          </cell>
        </row>
        <row r="9">
          <cell r="E9" t="str">
            <v>cond unit model</v>
          </cell>
        </row>
        <row r="9">
          <cell r="G9" t="str">
            <v>fan sets</v>
          </cell>
          <cell r="H9" t="str">
            <v>cappillary tube</v>
          </cell>
        </row>
        <row r="9">
          <cell r="J9" t="str">
            <v>blower</v>
          </cell>
        </row>
        <row r="9">
          <cell r="P9" t="str">
            <v>(RM) </v>
          </cell>
        </row>
        <row r="10">
          <cell r="A10" t="str">
            <v>CAB001</v>
          </cell>
          <cell r="B10" t="str">
            <v>Mini 2 Door cabinet c/w 1/3hp cond unit</v>
          </cell>
          <cell r="C10" t="str">
            <v>760*585*1830</v>
          </cell>
        </row>
        <row r="10">
          <cell r="E10" t="str">
            <v>KK270CZ1 cw cs030</v>
          </cell>
        </row>
        <row r="10">
          <cell r="G10" t="str">
            <v>10watts</v>
          </cell>
          <cell r="H10" t="str">
            <v>0.049*54" (0.4kg)</v>
          </cell>
        </row>
        <row r="10">
          <cell r="J10" t="str">
            <v>~</v>
          </cell>
        </row>
        <row r="10">
          <cell r="P10">
            <v>2651.54017010161</v>
          </cell>
        </row>
        <row r="11">
          <cell r="A11" t="str">
            <v>CAB002</v>
          </cell>
          <cell r="B11" t="str">
            <v>2 Door cabinet c/w 3/8hp cond unit R134</v>
          </cell>
          <cell r="C11" t="str">
            <v>840*685*2080</v>
          </cell>
        </row>
        <row r="11">
          <cell r="E11" t="str">
            <v>K325CZ1 cs033</v>
          </cell>
        </row>
        <row r="11">
          <cell r="G11" t="str">
            <v>10watts</v>
          </cell>
          <cell r="H11" t="str">
            <v>0.049*54"</v>
          </cell>
        </row>
        <row r="11">
          <cell r="J11" t="str">
            <v>~</v>
          </cell>
        </row>
        <row r="11">
          <cell r="P11">
            <v>3365.78654607287</v>
          </cell>
        </row>
        <row r="12">
          <cell r="A12" t="str">
            <v>CAB003</v>
          </cell>
          <cell r="B12" t="str">
            <v>4 Door cabinet c/w 1/2hp cond unit R134</v>
          </cell>
          <cell r="C12" t="str">
            <v>1300*685*2080</v>
          </cell>
        </row>
        <row r="12">
          <cell r="E12" t="str">
            <v>K400CZ1 cw cs060</v>
          </cell>
        </row>
        <row r="12">
          <cell r="G12" t="str">
            <v>16watts</v>
          </cell>
          <cell r="H12" t="str">
            <v>0.042*52" (0.8kg)</v>
          </cell>
        </row>
        <row r="12">
          <cell r="J12" t="str">
            <v>~</v>
          </cell>
        </row>
        <row r="12">
          <cell r="P12">
            <v>4197.77765946588</v>
          </cell>
        </row>
        <row r="13">
          <cell r="A13" t="str">
            <v>CAB004</v>
          </cell>
          <cell r="B13" t="str">
            <v>6 Door cabinet c/w 5/8hp cond unit R404</v>
          </cell>
          <cell r="C13" t="str">
            <v>1930*685*2080</v>
          </cell>
        </row>
        <row r="13">
          <cell r="E13" t="str">
            <v>ne2178ck,mpt16la cw cs075</v>
          </cell>
        </row>
        <row r="13">
          <cell r="G13" t="str">
            <v>18watts cw hi/lo switch</v>
          </cell>
          <cell r="H13" t="str">
            <v>0.055*60"</v>
          </cell>
        </row>
        <row r="13">
          <cell r="J13" t="str">
            <v>~</v>
          </cell>
        </row>
        <row r="13">
          <cell r="P13">
            <v>5436.08239137937</v>
          </cell>
        </row>
        <row r="14">
          <cell r="A14" t="str">
            <v>CAB005</v>
          </cell>
          <cell r="B14" t="str">
            <v>6 Door cabinet c/w 3/4hp cond unit R404</v>
          </cell>
          <cell r="C14" t="str">
            <v>1930*685*2080</v>
          </cell>
        </row>
        <row r="14">
          <cell r="E14" t="str">
            <v>ne2180ck,mpt18la cw cs075</v>
          </cell>
        </row>
        <row r="14">
          <cell r="G14" t="str">
            <v>25watts cw hi/lo switch</v>
          </cell>
          <cell r="H14" t="str">
            <v>0.055*60" (0.9kg)</v>
          </cell>
        </row>
        <row r="14">
          <cell r="J14" t="str">
            <v>~</v>
          </cell>
        </row>
        <row r="14">
          <cell r="P14">
            <v>5543.80011856545</v>
          </cell>
        </row>
        <row r="15">
          <cell r="A15" t="str">
            <v>CAB006</v>
          </cell>
          <cell r="B15" t="str">
            <v>2 Door cabinet full piping (8rack 32ice)c/w ice tray</v>
          </cell>
          <cell r="C15" t="str">
            <v>840*685*2080</v>
          </cell>
        </row>
        <row r="15">
          <cell r="E15" t="str">
            <v>Nct2195ck cw cs145</v>
          </cell>
        </row>
        <row r="15">
          <cell r="J15" t="str">
            <v>~</v>
          </cell>
        </row>
        <row r="15">
          <cell r="P15">
            <v>5865.78125436691</v>
          </cell>
        </row>
        <row r="16">
          <cell r="A16" t="str">
            <v>CAB007</v>
          </cell>
          <cell r="B16" t="str">
            <v>2 Door cabinet full piping (10rack 40ice)c/w ice tray</v>
          </cell>
          <cell r="C16" t="str">
            <v>840*685*2080</v>
          </cell>
        </row>
        <row r="16">
          <cell r="E16" t="str">
            <v>Nct2195ck cw cs145</v>
          </cell>
        </row>
        <row r="16">
          <cell r="J16" t="str">
            <v>~</v>
          </cell>
        </row>
        <row r="16">
          <cell r="P16">
            <v>6445.2373512311</v>
          </cell>
        </row>
        <row r="17">
          <cell r="A17" t="str">
            <v>CAB008</v>
          </cell>
          <cell r="B17" t="str">
            <v>4 Door cabinet full piping (10rack 60ice)c/w ice tray</v>
          </cell>
          <cell r="C17" t="str">
            <v>1300*685*2080</v>
          </cell>
        </row>
        <row r="17">
          <cell r="E17" t="str">
            <v>2 x Nct2195ck cw cs145</v>
          </cell>
        </row>
        <row r="17">
          <cell r="J17" t="str">
            <v>~</v>
          </cell>
        </row>
        <row r="17">
          <cell r="P17">
            <v>10105.8687753018</v>
          </cell>
        </row>
        <row r="18">
          <cell r="A18" t="str">
            <v>CAB009</v>
          </cell>
          <cell r="B18" t="str">
            <v>6 Door cabinet full piping (10rack 100ice)c/w ice tray</v>
          </cell>
          <cell r="C18" t="str">
            <v>1930*685*2080</v>
          </cell>
        </row>
        <row r="18">
          <cell r="E18" t="str">
            <v>2 x Nct2212ck cw cs170</v>
          </cell>
        </row>
        <row r="18">
          <cell r="J18" t="str">
            <v>~</v>
          </cell>
        </row>
        <row r="18">
          <cell r="P18">
            <v>12800.9362433054</v>
          </cell>
        </row>
        <row r="19">
          <cell r="A19" t="str">
            <v>CAB010</v>
          </cell>
          <cell r="B19" t="str">
            <v>2 Door chiller c/w 1/3hp cond unit R134</v>
          </cell>
          <cell r="C19" t="str">
            <v>710*760*2060</v>
          </cell>
        </row>
        <row r="19">
          <cell r="E19" t="str">
            <v>KK270CZ1 cw cs030</v>
          </cell>
        </row>
        <row r="19">
          <cell r="J19" t="str">
            <v>5 X 14 X 4R </v>
          </cell>
        </row>
        <row r="19">
          <cell r="P19">
            <v>2923.82778879589</v>
          </cell>
        </row>
        <row r="20">
          <cell r="A20" t="str">
            <v>CAB011</v>
          </cell>
          <cell r="B20" t="str">
            <v>4 Door chiller c/w 1/2hp cond unit R134</v>
          </cell>
          <cell r="C20" t="str">
            <v>1300*760*2060</v>
          </cell>
        </row>
        <row r="20">
          <cell r="E20" t="str">
            <v>KK375CZ1 cw cs050</v>
          </cell>
        </row>
        <row r="20">
          <cell r="J20" t="str">
            <v>5 X 20 X 4R </v>
          </cell>
        </row>
        <row r="20">
          <cell r="P20">
            <v>3705.33800087099</v>
          </cell>
        </row>
        <row r="21">
          <cell r="A21" t="str">
            <v>CAB012</v>
          </cell>
          <cell r="B21" t="str">
            <v>6 Door chiller c/w 1/2hp (B) cond unit R134</v>
          </cell>
          <cell r="C21" t="str">
            <v>1930*760*2060</v>
          </cell>
        </row>
        <row r="21">
          <cell r="E21" t="str">
            <v>K400CZ1 cw cs060</v>
          </cell>
        </row>
        <row r="21">
          <cell r="J21" t="str">
            <v>5 X 33 X 4R </v>
          </cell>
        </row>
        <row r="21">
          <cell r="P21">
            <v>4977.40434379832</v>
          </cell>
        </row>
        <row r="22">
          <cell r="A22" t="str">
            <v>CAB013</v>
          </cell>
          <cell r="B22" t="str">
            <v>2 Door frezzer c/w 1/3hp cond unit R404</v>
          </cell>
          <cell r="C22" t="str">
            <v>710*760*2060</v>
          </cell>
        </row>
        <row r="22">
          <cell r="E22" t="str">
            <v>NE2150 cw cs050</v>
          </cell>
        </row>
        <row r="22">
          <cell r="J22" t="str">
            <v>UC100</v>
          </cell>
        </row>
        <row r="22">
          <cell r="P22">
            <v>3459.83394851527</v>
          </cell>
        </row>
        <row r="23">
          <cell r="A23" t="str">
            <v>CAB014</v>
          </cell>
          <cell r="B23" t="str">
            <v>4 Door frezzer c/w 3/4hp cond unit R404</v>
          </cell>
          <cell r="C23" t="str">
            <v>1300*760*2060</v>
          </cell>
        </row>
        <row r="23">
          <cell r="E23" t="str">
            <v>Mpt18 cw cs075</v>
          </cell>
        </row>
        <row r="23">
          <cell r="J23" t="str">
            <v>UC150</v>
          </cell>
        </row>
        <row r="23">
          <cell r="P23">
            <v>4476.25882787594</v>
          </cell>
        </row>
        <row r="24">
          <cell r="A24" t="str">
            <v>CAB015</v>
          </cell>
          <cell r="B24" t="str">
            <v>6 Door frezzer c/w 1hp cond unit R404</v>
          </cell>
          <cell r="C24" t="str">
            <v>1930*760*2060</v>
          </cell>
        </row>
        <row r="24">
          <cell r="E24" t="str">
            <v>Nct2195ck cw cs145</v>
          </cell>
        </row>
        <row r="24">
          <cell r="J24" t="str">
            <v>UC200</v>
          </cell>
        </row>
        <row r="24">
          <cell r="P24">
            <v>6183.81492794234</v>
          </cell>
        </row>
        <row r="25">
          <cell r="A25" t="str">
            <v>CAB016</v>
          </cell>
          <cell r="B25" t="str">
            <v>2 Door frezzer c/w 1/2hp cond unit R404</v>
          </cell>
          <cell r="C25" t="str">
            <v>710*760*2060</v>
          </cell>
        </row>
        <row r="25">
          <cell r="E25" t="str">
            <v>Mpt18 cw cs075</v>
          </cell>
        </row>
        <row r="25">
          <cell r="J25" t="str">
            <v>UC100</v>
          </cell>
        </row>
        <row r="25">
          <cell r="P25">
            <v>3673.83468589415</v>
          </cell>
        </row>
        <row r="26">
          <cell r="A26" t="str">
            <v>CAB017</v>
          </cell>
          <cell r="B26" t="str">
            <v>4 Door frezzer c/w 1hp cond unit R404</v>
          </cell>
          <cell r="C26" t="str">
            <v>1300*760*2060</v>
          </cell>
        </row>
        <row r="26">
          <cell r="E26" t="str">
            <v>Nct2195ck cw cs145</v>
          </cell>
        </row>
        <row r="26">
          <cell r="J26" t="str">
            <v>UC200</v>
          </cell>
        </row>
        <row r="26">
          <cell r="P26">
            <v>5051.95837783979</v>
          </cell>
        </row>
        <row r="27">
          <cell r="A27" t="str">
            <v>CAB018</v>
          </cell>
          <cell r="B27" t="str">
            <v>6 Door frezzer c/w 1.5hp cond unit R404</v>
          </cell>
          <cell r="C27" t="str">
            <v>1930*760*2060</v>
          </cell>
        </row>
        <row r="27">
          <cell r="E27" t="str">
            <v>Nct2212ck cw cs170</v>
          </cell>
        </row>
        <row r="27">
          <cell r="J27" t="str">
            <v>UC300 </v>
          </cell>
        </row>
        <row r="27">
          <cell r="P27">
            <v>6681.18712699823</v>
          </cell>
        </row>
        <row r="28">
          <cell r="A28" t="str">
            <v>CAB019</v>
          </cell>
          <cell r="B28" t="str">
            <v>1.2m counter chiller (4ft) 1/4hp R134</v>
          </cell>
          <cell r="C28" t="str">
            <v>1200*750*840</v>
          </cell>
        </row>
        <row r="28">
          <cell r="E28" t="str">
            <v>KK270CZ1 cw cs039</v>
          </cell>
        </row>
        <row r="28">
          <cell r="J28" t="str">
            <v>8*11*3R</v>
          </cell>
        </row>
        <row r="28">
          <cell r="P28">
            <v>2669.30103657803</v>
          </cell>
        </row>
        <row r="29">
          <cell r="A29" t="str">
            <v>CAB020</v>
          </cell>
          <cell r="B29" t="str">
            <v>1.5m counter chiller (5ft) 1/3hp R134</v>
          </cell>
          <cell r="C29" t="str">
            <v>1500*750*840</v>
          </cell>
        </row>
        <row r="29">
          <cell r="E29" t="str">
            <v>KK270CZ1 cw cs039</v>
          </cell>
        </row>
        <row r="29">
          <cell r="J29" t="str">
            <v>8*11*3R</v>
          </cell>
        </row>
        <row r="29">
          <cell r="P29">
            <v>2863.60261947893</v>
          </cell>
        </row>
        <row r="30">
          <cell r="A30" t="str">
            <v>CAB021</v>
          </cell>
          <cell r="B30" t="str">
            <v>1.8m counter chiller (6ft) 3/8hp R134</v>
          </cell>
          <cell r="C30" t="str">
            <v>1800*750*840</v>
          </cell>
        </row>
        <row r="30">
          <cell r="E30" t="str">
            <v>K325CZ1 cs054</v>
          </cell>
        </row>
        <row r="30">
          <cell r="J30" t="str">
            <v>12*11*3R</v>
          </cell>
        </row>
        <row r="30">
          <cell r="P30">
            <v>3220.16404005204</v>
          </cell>
        </row>
        <row r="31">
          <cell r="A31" t="str">
            <v>CAB022</v>
          </cell>
          <cell r="B31" t="str">
            <v>2.1m counter chiller (7ft) 1/2hp R134</v>
          </cell>
          <cell r="C31" t="str">
            <v>2100*750*840</v>
          </cell>
        </row>
        <row r="31">
          <cell r="E31" t="str">
            <v>KK375CZ1 cw cs054</v>
          </cell>
        </row>
        <row r="31">
          <cell r="J31" t="str">
            <v>12*11*3R</v>
          </cell>
        </row>
        <row r="31">
          <cell r="P31">
            <v>3555.18301926594</v>
          </cell>
        </row>
        <row r="32">
          <cell r="A32" t="str">
            <v>CAB023</v>
          </cell>
          <cell r="B32" t="str">
            <v>1.2m counter frezzer (4ft) 1/2hp R134</v>
          </cell>
          <cell r="C32" t="str">
            <v>1200*750*840</v>
          </cell>
        </row>
        <row r="32">
          <cell r="E32" t="str">
            <v>KK375CZ1 cw cs054</v>
          </cell>
        </row>
        <row r="32">
          <cell r="J32" t="str">
            <v>12*11*3R</v>
          </cell>
        </row>
        <row r="32">
          <cell r="P32">
            <v>2767.11253871864</v>
          </cell>
        </row>
        <row r="33">
          <cell r="A33" t="str">
            <v>CAB024</v>
          </cell>
          <cell r="B33" t="str">
            <v>1.5m counter frezzer (5ft) 1/2hp R134</v>
          </cell>
          <cell r="C33" t="str">
            <v>1500*750*840</v>
          </cell>
        </row>
        <row r="33">
          <cell r="E33" t="str">
            <v>K400CZ1 cw cs066 axial</v>
          </cell>
        </row>
        <row r="33">
          <cell r="J33" t="str">
            <v>12*11*3R</v>
          </cell>
        </row>
        <row r="33">
          <cell r="P33">
            <v>2996.33627119992</v>
          </cell>
        </row>
        <row r="34">
          <cell r="A34" t="str">
            <v>CAB025</v>
          </cell>
          <cell r="B34" t="str">
            <v>1.8m counter frezzer (6ft) 1/2hp R404</v>
          </cell>
          <cell r="C34" t="str">
            <v>1800*750*840</v>
          </cell>
        </row>
        <row r="34">
          <cell r="E34" t="str">
            <v>ne2170ck cw066 axial</v>
          </cell>
        </row>
        <row r="34">
          <cell r="J34" t="str">
            <v>12 x 13 x 3R (330) </v>
          </cell>
        </row>
        <row r="34">
          <cell r="P34">
            <v>3486.29296129488</v>
          </cell>
        </row>
        <row r="35">
          <cell r="A35" t="str">
            <v>CAB026</v>
          </cell>
          <cell r="B35" t="str">
            <v>2.1m counter frezzer (7ft) 5/8hp R404</v>
          </cell>
          <cell r="C35" t="str">
            <v>2100*750*840</v>
          </cell>
        </row>
        <row r="35">
          <cell r="E35" t="str">
            <v>mpt16la cw cs083 axial</v>
          </cell>
        </row>
        <row r="35">
          <cell r="J35" t="str">
            <v>12 x 13 x 3R (330) </v>
          </cell>
        </row>
        <row r="35">
          <cell r="P35">
            <v>3924.70396493729</v>
          </cell>
        </row>
        <row r="36">
          <cell r="A36" t="str">
            <v>CAB027</v>
          </cell>
          <cell r="B36" t="str">
            <v>1 Glass Door chiller c/w 1/3hp cond unit R134</v>
          </cell>
          <cell r="C36" t="str">
            <v>610*760*2030</v>
          </cell>
        </row>
        <row r="36">
          <cell r="E36" t="str">
            <v>KK270CZ1 cw cs030</v>
          </cell>
        </row>
        <row r="36">
          <cell r="H36">
            <v>410.681653558071</v>
          </cell>
        </row>
        <row r="36">
          <cell r="J36" t="str">
            <v>5 X 14 X 4R </v>
          </cell>
        </row>
        <row r="36">
          <cell r="P36">
            <v>2639.3699703424</v>
          </cell>
        </row>
        <row r="37">
          <cell r="A37" t="str">
            <v>CAB028</v>
          </cell>
          <cell r="B37" t="str">
            <v>2 Glass Door chiller c/w 1/2hp cond unit R134</v>
          </cell>
          <cell r="C37" t="str">
            <v>1215*760*2030</v>
          </cell>
        </row>
        <row r="37">
          <cell r="E37" t="str">
            <v>KK375CZ1 cw cs050</v>
          </cell>
        </row>
        <row r="37">
          <cell r="H37">
            <v>0</v>
          </cell>
        </row>
        <row r="37">
          <cell r="J37" t="str">
            <v>5 X 20 X 4R </v>
          </cell>
        </row>
        <row r="37">
          <cell r="P37">
            <v>3541.11468580736</v>
          </cell>
        </row>
        <row r="38">
          <cell r="A38" t="str">
            <v>CAB029</v>
          </cell>
          <cell r="B38" t="str">
            <v>3 Glass Door chiller c/w 1/2hp B cond unit R134</v>
          </cell>
          <cell r="C38" t="str">
            <v>1810*760*2030</v>
          </cell>
        </row>
        <row r="38">
          <cell r="E38" t="str">
            <v>K400CZ1 cw cs060</v>
          </cell>
        </row>
        <row r="38">
          <cell r="J38" t="str">
            <v>5 X 33 X 4R </v>
          </cell>
        </row>
        <row r="38">
          <cell r="P38">
            <v>4539.82492625821</v>
          </cell>
        </row>
        <row r="39">
          <cell r="A39" t="str">
            <v>CAB030</v>
          </cell>
          <cell r="B39" t="str">
            <v>1 Glass Door Frezzer c/w 5/8hp cond unit R404</v>
          </cell>
          <cell r="C39" t="str">
            <v>610*760*2030</v>
          </cell>
        </row>
        <row r="39">
          <cell r="E39" t="str">
            <v>ne2178ck,mpt16la cw cs075</v>
          </cell>
        </row>
        <row r="39">
          <cell r="J39" t="str">
            <v>UC100</v>
          </cell>
        </row>
        <row r="39">
          <cell r="P39">
            <v>3356.30896537287</v>
          </cell>
        </row>
        <row r="40">
          <cell r="A40" t="str">
            <v>CAB031</v>
          </cell>
          <cell r="B40" t="str">
            <v>2 Glass Door Frezzer c/w 1hp cond unit R404</v>
          </cell>
          <cell r="C40" t="str">
            <v>1215*760*2030</v>
          </cell>
        </row>
        <row r="40">
          <cell r="E40" t="str">
            <v>Nct2195ck cw cs145 axial</v>
          </cell>
        </row>
        <row r="40">
          <cell r="J40" t="str">
            <v>UC200</v>
          </cell>
        </row>
        <row r="40">
          <cell r="P40">
            <v>5110.18556297066</v>
          </cell>
        </row>
        <row r="41">
          <cell r="A41" t="str">
            <v>CAB032</v>
          </cell>
          <cell r="B41" t="str">
            <v>3 Glass Door Frezzer c/w 1 1/2hp cond unit R404</v>
          </cell>
          <cell r="C41" t="str">
            <v>1810*760*2030</v>
          </cell>
        </row>
        <row r="41">
          <cell r="E41" t="str">
            <v>Nct2212ck cw cs170 axial</v>
          </cell>
        </row>
        <row r="41">
          <cell r="J41" t="str">
            <v>UC300 </v>
          </cell>
        </row>
        <row r="41">
          <cell r="P41">
            <v>6546.29620121215</v>
          </cell>
        </row>
        <row r="42">
          <cell r="A42" t="str">
            <v>CAB033</v>
          </cell>
          <cell r="B42" t="str">
            <v>398L Chest frezzer (300L) internal s/steel</v>
          </cell>
        </row>
        <row r="42">
          <cell r="G42">
            <v>46000</v>
          </cell>
        </row>
        <row r="42">
          <cell r="P42">
            <v>1319.07484701849</v>
          </cell>
        </row>
        <row r="43">
          <cell r="A43" t="str">
            <v>CAB034</v>
          </cell>
          <cell r="B43" t="str">
            <v>498L Chest frezzer (400L) internal s/steel</v>
          </cell>
        </row>
        <row r="43">
          <cell r="P43">
            <v>1447.14036614651</v>
          </cell>
        </row>
        <row r="44">
          <cell r="A44" t="str">
            <v>CAB035</v>
          </cell>
          <cell r="B44" t="str">
            <v>598L Chest frezzer (500L) internal s/steel</v>
          </cell>
        </row>
        <row r="44">
          <cell r="P44" t="str">
            <v>~</v>
          </cell>
        </row>
        <row r="45">
          <cell r="A45" t="str">
            <v>CAB036</v>
          </cell>
          <cell r="B45" t="str">
            <v>798L Chest frezzer (700L) internal s/steel</v>
          </cell>
        </row>
        <row r="45">
          <cell r="P45">
            <v>2023.43520222254</v>
          </cell>
        </row>
        <row r="46">
          <cell r="A46" t="str">
            <v>CAB037</v>
          </cell>
          <cell r="B46" t="str">
            <v>1088L Chest frezzer (1000L) internal s/steel</v>
          </cell>
        </row>
        <row r="46">
          <cell r="P46" t="str">
            <v>~</v>
          </cell>
        </row>
        <row r="53">
          <cell r="A53" t="str">
            <v>CAB043</v>
          </cell>
          <cell r="B53" t="str">
            <v>3 Big Glass Door Frezzer c/w 1 1/2hp cond unit R404</v>
          </cell>
          <cell r="C53" t="str">
            <v>2067*813*2330</v>
          </cell>
        </row>
        <row r="53">
          <cell r="K53">
            <v>778.33031946956</v>
          </cell>
        </row>
        <row r="58">
          <cell r="K58">
            <v>0.5</v>
          </cell>
        </row>
        <row r="59">
          <cell r="A59" t="str">
            <v>ITEM CODE</v>
          </cell>
          <cell r="B59" t="str">
            <v>PRODUCT</v>
          </cell>
        </row>
        <row r="59">
          <cell r="K59" t="str">
            <v>(RM) </v>
          </cell>
        </row>
        <row r="60">
          <cell r="A60" t="str">
            <v>CAB044</v>
          </cell>
          <cell r="B60" t="str">
            <v>ICE TRAY (395mm*165mm*105mmH)</v>
          </cell>
        </row>
        <row r="60">
          <cell r="K60">
            <v>22</v>
          </cell>
        </row>
        <row r="61">
          <cell r="A61" t="str">
            <v>CAB045</v>
          </cell>
          <cell r="B61" t="str">
            <v>60% tin solder bar </v>
          </cell>
        </row>
        <row r="61">
          <cell r="K61">
            <v>191.666666666667</v>
          </cell>
        </row>
        <row r="62">
          <cell r="A62" t="str">
            <v>CAB046</v>
          </cell>
          <cell r="B62" t="str">
            <v>C.F hinge- 6" (1pair)</v>
          </cell>
        </row>
        <row r="62">
          <cell r="K62">
            <v>53.5087719298246</v>
          </cell>
        </row>
        <row r="63">
          <cell r="A63" t="str">
            <v>CAB047</v>
          </cell>
          <cell r="B63" t="str">
            <v>3mm clear float glass (457mm x 914mm)</v>
          </cell>
        </row>
        <row r="63">
          <cell r="K63">
            <v>29.3297101449275</v>
          </cell>
        </row>
        <row r="64">
          <cell r="A64" t="str">
            <v>CAB048</v>
          </cell>
          <cell r="B64" t="str">
            <v>17mm x 69mm hardwood planed 2' up</v>
          </cell>
        </row>
        <row r="64">
          <cell r="K64">
            <v>2.8673835125448</v>
          </cell>
        </row>
        <row r="65">
          <cell r="B65" t="str">
            <v>Masking tape 35mm x50m more glue</v>
          </cell>
        </row>
        <row r="65">
          <cell r="K65">
            <v>4.59656084656085</v>
          </cell>
        </row>
        <row r="66">
          <cell r="B66" t="str">
            <v>Masking tape 35mmx50m</v>
          </cell>
        </row>
        <row r="66">
          <cell r="K66">
            <v>4.04541446208113</v>
          </cell>
        </row>
        <row r="67">
          <cell r="B67" t="str">
            <v>Aluminium foil tape 48mm x 30m</v>
          </cell>
        </row>
        <row r="67">
          <cell r="K67">
            <v>10.5925925925926</v>
          </cell>
        </row>
        <row r="68">
          <cell r="B68" t="str">
            <v>Aluminium foil tape 60mm x 30m</v>
          </cell>
        </row>
        <row r="68">
          <cell r="K68">
            <v>12.537037037037</v>
          </cell>
        </row>
        <row r="69">
          <cell r="B69" t="str">
            <v>Aluminium foil tape 75mm x 30m</v>
          </cell>
        </row>
        <row r="69">
          <cell r="K69">
            <v>15.8888888888889</v>
          </cell>
        </row>
        <row r="70">
          <cell r="B70" t="str">
            <v>OPP tape 48mm x 80m</v>
          </cell>
        </row>
        <row r="70">
          <cell r="K70">
            <v>4.27777777777778</v>
          </cell>
        </row>
        <row r="71">
          <cell r="A71" t="str">
            <v>CAB049</v>
          </cell>
          <cell r="B71" t="str">
            <v>13amp plug top UMS</v>
          </cell>
        </row>
        <row r="71">
          <cell r="K71">
            <v>4.44444444444445</v>
          </cell>
        </row>
        <row r="72">
          <cell r="A72" t="str">
            <v>CAB050</v>
          </cell>
          <cell r="B72" t="str">
            <v>40/076 3core wire 1mm</v>
          </cell>
        </row>
        <row r="72">
          <cell r="K72">
            <v>3.53703703703703</v>
          </cell>
        </row>
        <row r="73">
          <cell r="A73" t="str">
            <v>CAB051</v>
          </cell>
          <cell r="B73" t="str">
            <v>70/076 3core wire 1.5mm</v>
          </cell>
        </row>
        <row r="73">
          <cell r="K73">
            <v>0</v>
          </cell>
        </row>
        <row r="74">
          <cell r="A74" t="str">
            <v>CAB052</v>
          </cell>
          <cell r="B74" t="str">
            <v>2ft led 10watts advertise</v>
          </cell>
        </row>
        <row r="74">
          <cell r="K74">
            <v>8</v>
          </cell>
        </row>
        <row r="75">
          <cell r="A75" t="str">
            <v>CAB053</v>
          </cell>
          <cell r="B75" t="str">
            <v>4ft led 18watts advertise</v>
          </cell>
        </row>
        <row r="75">
          <cell r="K75">
            <v>8</v>
          </cell>
        </row>
        <row r="76">
          <cell r="A76" t="str">
            <v>CAB054</v>
          </cell>
          <cell r="B76" t="str">
            <v>led clip</v>
          </cell>
        </row>
        <row r="76">
          <cell r="K76">
            <v>0.625</v>
          </cell>
        </row>
        <row r="77">
          <cell r="A77" t="str">
            <v>CAB055</v>
          </cell>
          <cell r="B77" t="str">
            <v>led connector 15amp 12way </v>
          </cell>
        </row>
        <row r="77">
          <cell r="K77">
            <v>70.3703703703703</v>
          </cell>
        </row>
        <row r="78">
          <cell r="A78" t="str">
            <v>CAB056</v>
          </cell>
          <cell r="B78" t="str">
            <v>PVC wire cable 2core 70m</v>
          </cell>
        </row>
        <row r="78">
          <cell r="K78">
            <v>0</v>
          </cell>
        </row>
        <row r="80">
          <cell r="A80" t="str">
            <v>CAB058</v>
          </cell>
          <cell r="B80" t="str">
            <v>3" pp castor wheel adjustable c/w stopper white</v>
          </cell>
        </row>
        <row r="80">
          <cell r="K80">
            <v>7.58301404853129</v>
          </cell>
        </row>
        <row r="83">
          <cell r="A83" t="str">
            <v>CAB059</v>
          </cell>
          <cell r="B83" t="str">
            <v>Pilaster s/steel 400mm (HG-600)</v>
          </cell>
        </row>
        <row r="83">
          <cell r="K83">
            <v>1.32275132275132</v>
          </cell>
        </row>
        <row r="84">
          <cell r="A84" t="str">
            <v>CAB060</v>
          </cell>
          <cell r="B84" t="str">
            <v>Pilaster s/steel 600mm (HG-600)</v>
          </cell>
        </row>
        <row r="84">
          <cell r="K84">
            <v>1.58730158730159</v>
          </cell>
        </row>
        <row r="85">
          <cell r="A85" t="str">
            <v>CAB061</v>
          </cell>
          <cell r="B85" t="str">
            <v>Pilaster s/steel 1200mm (HG-1200)</v>
          </cell>
        </row>
        <row r="85">
          <cell r="K85">
            <v>3.17460317460317</v>
          </cell>
        </row>
        <row r="86">
          <cell r="A86" t="str">
            <v>CAB062</v>
          </cell>
          <cell r="B86" t="str">
            <v>Pilaster clip aluminium (HG-1201) </v>
          </cell>
        </row>
        <row r="86">
          <cell r="K86">
            <v>0.485008818342152</v>
          </cell>
        </row>
        <row r="87">
          <cell r="A87" t="str">
            <v>CAB063</v>
          </cell>
          <cell r="B87" t="str">
            <v>PVC SheIving 23"x21"</v>
          </cell>
          <cell r="C87" t="str">
            <v>4Door &amp; 6Door (4pcs/Fridge)</v>
          </cell>
        </row>
        <row r="87">
          <cell r="K87">
            <v>27.5435073627845</v>
          </cell>
        </row>
        <row r="88">
          <cell r="A88" t="str">
            <v>CAB064</v>
          </cell>
          <cell r="B88" t="str">
            <v>PVC SheIving 25"x21"</v>
          </cell>
          <cell r="C88" t="str">
            <v>6Door (2pcs/Middle of Fridge)</v>
          </cell>
        </row>
        <row r="88">
          <cell r="K88">
            <v>29.8081213743865</v>
          </cell>
        </row>
        <row r="89">
          <cell r="A89" t="str">
            <v>CAB065</v>
          </cell>
          <cell r="B89" t="str">
            <v>PVC SheIving 24-6/8"x18"</v>
          </cell>
          <cell r="C89" t="str">
            <v>Mini 2Door (2pcs/Fridge)</v>
          </cell>
        </row>
        <row r="89">
          <cell r="K89">
            <v>26.4056224899598</v>
          </cell>
        </row>
        <row r="90">
          <cell r="A90" t="str">
            <v>CAB066</v>
          </cell>
          <cell r="B90" t="str">
            <v>PVC SheIving 28"x21"</v>
          </cell>
          <cell r="C90" t="str">
            <v>2Door Big (2pcs/Fridge)</v>
          </cell>
        </row>
        <row r="90">
          <cell r="K90">
            <v>32.0727353859883</v>
          </cell>
        </row>
        <row r="91">
          <cell r="A91" t="str">
            <v>CAB067</v>
          </cell>
          <cell r="B91" t="str">
            <v>PVC Shelving 13 3/4" x 22" 1/4"</v>
          </cell>
          <cell r="C91" t="str">
            <v>1.2m counter-4pcs</v>
          </cell>
        </row>
        <row r="91">
          <cell r="K91">
            <v>14.6774193548387</v>
          </cell>
        </row>
        <row r="92">
          <cell r="A92" t="str">
            <v>CAB068</v>
          </cell>
          <cell r="B92" t="str">
            <v>PVC Shelving 19 3/4" x 22" 1/4"</v>
          </cell>
          <cell r="C92" t="str">
            <v>1.5m 2door counter-4pcs</v>
          </cell>
        </row>
        <row r="92">
          <cell r="K92">
            <v>21.6666666666666</v>
          </cell>
        </row>
        <row r="93">
          <cell r="A93" t="str">
            <v>CAB069</v>
          </cell>
          <cell r="B93" t="str">
            <v>PVC SheIving 17" x 22 1/4"</v>
          </cell>
          <cell r="C93" t="str">
            <v>1.8m 3door counter-6pcs</v>
          </cell>
        </row>
        <row r="93">
          <cell r="K93">
            <v>18.1720430107527</v>
          </cell>
        </row>
        <row r="94">
          <cell r="A94" t="str">
            <v>CAB070</v>
          </cell>
          <cell r="B94" t="str">
            <v>PVC SheIving 21" x 22 1/4"</v>
          </cell>
          <cell r="C94" t="str">
            <v>2.1m 3door counter-6pcs</v>
          </cell>
        </row>
        <row r="94">
          <cell r="K94">
            <v>22.3655913978494</v>
          </cell>
        </row>
        <row r="95">
          <cell r="A95" t="str">
            <v>CAB071</v>
          </cell>
          <cell r="B95" t="str">
            <v>PVC SheIving 23"x23" 1 stopper</v>
          </cell>
          <cell r="C95" t="str">
            <v>2,4&amp;6 door upright 4,8,8pcs</v>
          </cell>
        </row>
        <row r="95">
          <cell r="K95">
            <v>24.4623655913978</v>
          </cell>
        </row>
        <row r="96">
          <cell r="A96" t="str">
            <v>CAB072</v>
          </cell>
          <cell r="B96" t="str">
            <v>PVC SheIving 25"x23" 1 stopper</v>
          </cell>
          <cell r="C96" t="str">
            <v>6 door upright centre 4pcs</v>
          </cell>
        </row>
        <row r="96">
          <cell r="K96">
            <v>26.5591397849462</v>
          </cell>
        </row>
        <row r="97">
          <cell r="A97" t="str">
            <v>CAB072.01</v>
          </cell>
          <cell r="B97" t="str">
            <v>PVC SheIving 19 3/4"x221/4" 1stopper</v>
          </cell>
          <cell r="C97" t="str">
            <v>1 glass door chiller -4pcs</v>
          </cell>
        </row>
        <row r="97">
          <cell r="K97">
            <v>20.9677419354838</v>
          </cell>
        </row>
        <row r="98">
          <cell r="A98" t="str">
            <v>CAB072.02</v>
          </cell>
          <cell r="B98" t="str">
            <v>PVC SheIving 21"x221/4" 1stopper</v>
          </cell>
          <cell r="C98" t="str">
            <v>2&amp;3 glass door chiller -8pcs</v>
          </cell>
        </row>
        <row r="98">
          <cell r="K98">
            <v>22.3655913978495</v>
          </cell>
        </row>
        <row r="99">
          <cell r="A99" t="str">
            <v>CAB072.03</v>
          </cell>
          <cell r="B99" t="str">
            <v>PVC SheIving 22 3/4"x22 1/4" 1 stopper</v>
          </cell>
          <cell r="C99" t="str">
            <v>3 glass door chiller centre -4pcs</v>
          </cell>
        </row>
        <row r="99">
          <cell r="K99">
            <v>23.763440860215</v>
          </cell>
        </row>
        <row r="100">
          <cell r="A100" t="str">
            <v>CAB072.04</v>
          </cell>
          <cell r="B100" t="str">
            <v>PVC SheIving 19 3/4"x221/4" 2stopper for price pad</v>
          </cell>
          <cell r="C100" t="str">
            <v>1 glass door chiller -4pcs</v>
          </cell>
        </row>
        <row r="100">
          <cell r="K100" t="str">
            <v>~</v>
          </cell>
        </row>
        <row r="101">
          <cell r="A101" t="str">
            <v>CAB072.05</v>
          </cell>
          <cell r="B101" t="str">
            <v>PVC SheIving 21"x221/4" 2stopper for price pad</v>
          </cell>
          <cell r="C101" t="str">
            <v>2&amp;3 glass door chiller -8pcs</v>
          </cell>
        </row>
        <row r="101">
          <cell r="K101" t="str">
            <v>~</v>
          </cell>
        </row>
        <row r="102">
          <cell r="A102" t="str">
            <v>CAB072.06</v>
          </cell>
          <cell r="B102" t="str">
            <v>PVC SheIving 22 3/4"x22 1/4" 2stopper for price pad</v>
          </cell>
          <cell r="C102" t="str">
            <v>3 glass door chiller centre -4pcs</v>
          </cell>
        </row>
        <row r="102">
          <cell r="K102" t="str">
            <v>~</v>
          </cell>
        </row>
        <row r="103">
          <cell r="A103" t="str">
            <v>CAB072.07</v>
          </cell>
          <cell r="B103" t="str">
            <v>PVC SheIving 18 3/4"x221/4" 1stopper</v>
          </cell>
          <cell r="C103" t="str">
            <v>1 glass frezzer door -4pcs</v>
          </cell>
        </row>
        <row r="103">
          <cell r="K103">
            <v>19.5698924731183</v>
          </cell>
        </row>
        <row r="104">
          <cell r="A104" t="str">
            <v>CAB072.08</v>
          </cell>
          <cell r="B104" t="str">
            <v>PVC SheIving 20 3/4"x221/4" 1stopper</v>
          </cell>
          <cell r="C104" t="str">
            <v>2 glass frezzer door -8pcs</v>
          </cell>
        </row>
        <row r="104">
          <cell r="K104">
            <v>22.3655913978494</v>
          </cell>
        </row>
        <row r="105">
          <cell r="A105" t="str">
            <v>CAB072.09</v>
          </cell>
          <cell r="B105" t="str">
            <v>PVC SheIving 21"x22 1/4" 1 stopper</v>
          </cell>
          <cell r="C105" t="str">
            <v>3 glass frezzer door -8pcs</v>
          </cell>
        </row>
        <row r="105">
          <cell r="K105">
            <v>22.3655913978494</v>
          </cell>
        </row>
        <row r="106">
          <cell r="A106" t="str">
            <v>CAB072.10</v>
          </cell>
          <cell r="B106" t="str">
            <v>PVC SheIving 21 3/4"x22 1/4" 1 stopper</v>
          </cell>
          <cell r="C106" t="str">
            <v>3 glass frezzer door centre -4pcs</v>
          </cell>
        </row>
        <row r="106">
          <cell r="K106">
            <v>23.0645161290322</v>
          </cell>
        </row>
        <row r="107">
          <cell r="A107" t="str">
            <v>CAB072.11</v>
          </cell>
          <cell r="B107" t="str">
            <v>PVC SheIving 18 3/4"x221/4" 2stopper</v>
          </cell>
          <cell r="C107" t="str">
            <v>1 glass frezzer door -4pcs</v>
          </cell>
        </row>
        <row r="107">
          <cell r="K107" t="str">
            <v>~</v>
          </cell>
        </row>
        <row r="108">
          <cell r="A108" t="str">
            <v>CAB072.12</v>
          </cell>
          <cell r="B108" t="str">
            <v>PVC SheIving 20 3/4"x221/4" 2stopper</v>
          </cell>
          <cell r="C108" t="str">
            <v>2 glass frezzer door -8pcs</v>
          </cell>
        </row>
        <row r="108">
          <cell r="K108" t="str">
            <v>~</v>
          </cell>
        </row>
        <row r="109">
          <cell r="A109" t="str">
            <v>CAB072.13</v>
          </cell>
          <cell r="B109" t="str">
            <v>PVC SheIving 21"x22 1/4" 2stopper</v>
          </cell>
          <cell r="C109" t="str">
            <v>3 glass frezzer door -8pcs</v>
          </cell>
        </row>
        <row r="109">
          <cell r="K109" t="str">
            <v>~</v>
          </cell>
        </row>
        <row r="110">
          <cell r="A110" t="str">
            <v>CAB072.14</v>
          </cell>
          <cell r="B110" t="str">
            <v>PVC SheIving 21 3/4"x22 1/4" 2stopper</v>
          </cell>
          <cell r="C110" t="str">
            <v>3 glass frezzer door centre -4pcs</v>
          </cell>
        </row>
        <row r="110">
          <cell r="K110" t="str">
            <v>~</v>
          </cell>
        </row>
        <row r="111">
          <cell r="A111" t="str">
            <v>CAB072.15</v>
          </cell>
          <cell r="B111" t="str">
            <v>PVC SheIving 24 1/2"x24 1/4" 2stopper</v>
          </cell>
          <cell r="C111" t="str">
            <v>2&amp;3 big glass chiller door -12pcs</v>
          </cell>
        </row>
        <row r="111">
          <cell r="K111" t="str">
            <v>~</v>
          </cell>
        </row>
        <row r="112">
          <cell r="A112" t="str">
            <v>CAB072.16</v>
          </cell>
          <cell r="B112" t="str">
            <v>PVC SheIving 25 3/4"x24 1/4" 2stopper</v>
          </cell>
          <cell r="C112" t="str">
            <v>3 big glass chiller door centre -6pcs</v>
          </cell>
        </row>
        <row r="112">
          <cell r="K112" t="str">
            <v>~</v>
          </cell>
        </row>
        <row r="113">
          <cell r="A113" t="str">
            <v>CAB072.17</v>
          </cell>
          <cell r="B113" t="str">
            <v>custom made shelving cost base on kgs</v>
          </cell>
        </row>
        <row r="114">
          <cell r="B114" t="str">
            <v>custom made shelving base on size less than 20pcs quantity</v>
          </cell>
        </row>
        <row r="115">
          <cell r="A115" t="str">
            <v>CAB082</v>
          </cell>
          <cell r="B115" t="str">
            <v>578*715 magnetic gasket</v>
          </cell>
          <cell r="C115" t="str">
            <v>2door</v>
          </cell>
        </row>
        <row r="115">
          <cell r="K115">
            <v>25.1960784313726</v>
          </cell>
        </row>
        <row r="116">
          <cell r="A116" t="str">
            <v>CAB083</v>
          </cell>
          <cell r="B116" t="str">
            <v>534*715 magnetic gasket</v>
          </cell>
          <cell r="C116" t="str">
            <v>4door&amp;6door</v>
          </cell>
        </row>
        <row r="116">
          <cell r="K116">
            <v>24.7167755991285</v>
          </cell>
        </row>
        <row r="117">
          <cell r="A117" t="str">
            <v>CAB084</v>
          </cell>
          <cell r="B117" t="str">
            <v>383*575 magnetic gasket</v>
          </cell>
          <cell r="C117" t="str">
            <v>1.5m counter</v>
          </cell>
        </row>
        <row r="117">
          <cell r="K117">
            <v>21.5468409586057</v>
          </cell>
        </row>
        <row r="118">
          <cell r="A118" t="str">
            <v>CAB085</v>
          </cell>
          <cell r="B118" t="str">
            <v>528*575 magnetic gasket</v>
          </cell>
          <cell r="C118" t="str">
            <v>1.8m counter</v>
          </cell>
        </row>
        <row r="118">
          <cell r="K118">
            <v>23.1263616557734</v>
          </cell>
        </row>
        <row r="119">
          <cell r="A119" t="str">
            <v>CAB086</v>
          </cell>
          <cell r="B119" t="str">
            <v>420*575 magnetic gasket</v>
          </cell>
          <cell r="C119" t="str">
            <v>2.1m counter</v>
          </cell>
        </row>
        <row r="119">
          <cell r="K119">
            <v>21.9498910675381</v>
          </cell>
        </row>
        <row r="120">
          <cell r="A120" t="str">
            <v>CAB087</v>
          </cell>
          <cell r="B120" t="str">
            <v>custom made gasket</v>
          </cell>
        </row>
        <row r="120">
          <cell r="K120">
            <v>26.6690009337068</v>
          </cell>
        </row>
        <row r="121">
          <cell r="A121" t="str">
            <v>CAB088</v>
          </cell>
          <cell r="B121" t="str">
            <v>HG-036 pvc door rail 3.4m</v>
          </cell>
        </row>
        <row r="121">
          <cell r="K121">
            <v>20.0080032012805</v>
          </cell>
        </row>
        <row r="122">
          <cell r="A122" t="str">
            <v>CAB089</v>
          </cell>
          <cell r="B122" t="str">
            <v>Gasket welding machine</v>
          </cell>
        </row>
        <row r="122">
          <cell r="K122" t="str">
            <v>~</v>
          </cell>
        </row>
        <row r="123">
          <cell r="A123" t="str">
            <v>CAB090</v>
          </cell>
          <cell r="B123" t="str">
            <v>Mould welding machine</v>
          </cell>
        </row>
        <row r="123">
          <cell r="K123" t="str">
            <v>~</v>
          </cell>
        </row>
        <row r="124">
          <cell r="A124" t="str">
            <v>CAB091</v>
          </cell>
          <cell r="B124" t="str">
            <v>3MM TEMPERED GLASS + 3MM NORMAL GLASS (595*985MM)</v>
          </cell>
        </row>
        <row r="124">
          <cell r="K124">
            <v>150.241914947797</v>
          </cell>
        </row>
        <row r="125">
          <cell r="A125" t="str">
            <v>CAB092</v>
          </cell>
          <cell r="B125" t="str">
            <v>3MM TEMPERED GLASS + 3MM TEMPER GLASS (700*865MM)</v>
          </cell>
        </row>
        <row r="125">
          <cell r="K125">
            <v>155.334861217214</v>
          </cell>
        </row>
        <row r="126">
          <cell r="A126" t="str">
            <v>CAB093</v>
          </cell>
          <cell r="B126" t="str">
            <v>4mm+3mm heater glass door (1473*584mm) chiller right (grey)</v>
          </cell>
          <cell r="C126" t="str">
            <v>2door&amp;3door glass door</v>
          </cell>
        </row>
        <row r="126">
          <cell r="K126">
            <v>435.446906035141</v>
          </cell>
        </row>
        <row r="127">
          <cell r="A127" t="str">
            <v>CAB094</v>
          </cell>
          <cell r="B127" t="str">
            <v>4mm+3mm heater glass door (1473*584mm) chiller left (grey)</v>
          </cell>
          <cell r="C127" t="str">
            <v>2door&amp;3door glass door</v>
          </cell>
        </row>
        <row r="127">
          <cell r="K127">
            <v>435.446906035141</v>
          </cell>
        </row>
        <row r="128">
          <cell r="A128" t="str">
            <v>CAB095</v>
          </cell>
          <cell r="B128" t="str">
            <v>4mm+3mm heater glass door (1473*584mm) chiller right (black)</v>
          </cell>
          <cell r="C128" t="str">
            <v>2door&amp;3door glass door</v>
          </cell>
        </row>
        <row r="128">
          <cell r="K128">
            <v>435.446906035141</v>
          </cell>
        </row>
        <row r="129">
          <cell r="A129" t="str">
            <v>CAB096</v>
          </cell>
          <cell r="B129" t="str">
            <v>4mm+3mm heater glass door (1473*584mm) chiller left (black)</v>
          </cell>
          <cell r="C129" t="str">
            <v>2door&amp;3door glass door</v>
          </cell>
        </row>
        <row r="129">
          <cell r="K129">
            <v>435.446906035141</v>
          </cell>
        </row>
        <row r="140">
          <cell r="A140" t="str">
            <v>CAB105</v>
          </cell>
          <cell r="B140" t="str">
            <v>4mm + 3mm + 3mm heater glass door (1770*670mm) frezzer right (black)</v>
          </cell>
        </row>
        <row r="140">
          <cell r="K140">
            <v>704.481792717087</v>
          </cell>
        </row>
        <row r="141">
          <cell r="A141" t="str">
            <v>CAB106</v>
          </cell>
          <cell r="B141" t="str">
            <v>4mm + 3mm + 3mm heater glass door (1770*670mm) frezzer left (black)</v>
          </cell>
        </row>
        <row r="141">
          <cell r="K141">
            <v>704.481792717087</v>
          </cell>
        </row>
        <row r="142">
          <cell r="A142" t="str">
            <v>CAB107</v>
          </cell>
          <cell r="B142" t="str">
            <v>4MM HEATED GLASS + 3MM NORMAL GLASS (1801*762MM)</v>
          </cell>
        </row>
        <row r="142">
          <cell r="K142">
            <v>547.619047619048</v>
          </cell>
        </row>
        <row r="152">
          <cell r="A152" t="str">
            <v>CAB108</v>
          </cell>
          <cell r="B152" t="str">
            <v>1500*1850mm INTEGRATED DOOR WITH FRAME (2 DOOR)</v>
          </cell>
          <cell r="C152" t="str">
            <v>723mm*1800mm(28.5"*71")</v>
          </cell>
        </row>
        <row r="152">
          <cell r="K152">
            <v>3818.681908689</v>
          </cell>
        </row>
        <row r="153">
          <cell r="A153" t="str">
            <v>CAB109</v>
          </cell>
          <cell r="B153" t="str">
            <v>2250*1850mm INTEGRATED DOOR WITH FRAME (3 DOOR)</v>
          </cell>
          <cell r="C153" t="str">
            <v>723mm*1800mm(28.5"*71")</v>
          </cell>
        </row>
        <row r="153">
          <cell r="K153">
            <v>5650.99205070856</v>
          </cell>
        </row>
        <row r="154">
          <cell r="A154" t="str">
            <v>CAB110</v>
          </cell>
          <cell r="B154" t="str">
            <v>720*560mm MATCHING SHELVES (LOAD 50KG)</v>
          </cell>
        </row>
        <row r="154">
          <cell r="K154">
            <v>57.2956455309397</v>
          </cell>
        </row>
        <row r="155">
          <cell r="A155" t="str">
            <v>CAB111</v>
          </cell>
          <cell r="B155" t="str">
            <v>TOP FIXING GRID  SHELVES</v>
          </cell>
        </row>
        <row r="155">
          <cell r="K155">
            <v>63.6618283677107</v>
          </cell>
        </row>
        <row r="156">
          <cell r="A156" t="str">
            <v>CAB112</v>
          </cell>
          <cell r="B156" t="str">
            <v>50*16*1900 ALUMINIUM COLUMN LIGHT (大立柱)</v>
          </cell>
        </row>
        <row r="156">
          <cell r="K156">
            <v>72.8291316526611</v>
          </cell>
        </row>
        <row r="157">
          <cell r="A157" t="str">
            <v>CAB113</v>
          </cell>
          <cell r="B157" t="str">
            <v>50*16*2150 ALUMINIUM COLUMN LIGHT (大立柱)</v>
          </cell>
        </row>
        <row r="157">
          <cell r="K157">
            <v>77.03081232493</v>
          </cell>
        </row>
        <row r="158">
          <cell r="A158" t="str">
            <v>CAB114</v>
          </cell>
          <cell r="B158" t="str">
            <v>50*16*2600 ALUMINIUM COLUMN LIGHT (大立柱)</v>
          </cell>
        </row>
        <row r="158">
          <cell r="K158">
            <v>81.2324929971989</v>
          </cell>
        </row>
        <row r="159">
          <cell r="A159" t="str">
            <v>CAB115</v>
          </cell>
          <cell r="B159" t="str">
            <v>520*30*30 LOWER BRACKET (下固定槽)</v>
          </cell>
        </row>
        <row r="159">
          <cell r="K159">
            <v>11.9047619047619</v>
          </cell>
        </row>
        <row r="160">
          <cell r="A160" t="str">
            <v>CAB116</v>
          </cell>
          <cell r="B160" t="str">
            <v>ALUMINIUM FIXING GROOVE (铝固定套)</v>
          </cell>
        </row>
        <row r="160">
          <cell r="K160">
            <v>11.9047619047619</v>
          </cell>
        </row>
        <row r="161">
          <cell r="A161" t="str">
            <v>CAB117</v>
          </cell>
          <cell r="B161" t="str">
            <v>S/STEEL HOCK (不锈钢挂钩) PILASTER CLIP</v>
          </cell>
        </row>
        <row r="161">
          <cell r="K161">
            <v>0.700280112044818</v>
          </cell>
        </row>
        <row r="163">
          <cell r="A163" t="str">
            <v>CAB119</v>
          </cell>
          <cell r="B163" t="str">
            <v>750mm pvc price tag (标价条)</v>
          </cell>
        </row>
        <row r="163">
          <cell r="K163">
            <v>2.52100840336134</v>
          </cell>
        </row>
        <row r="164">
          <cell r="A164" t="str">
            <v>CAB120</v>
          </cell>
          <cell r="B164" t="str">
            <v>Advertising board  1door frame (608*270mm) grey</v>
          </cell>
        </row>
        <row r="164">
          <cell r="K164">
            <v>45.7516339869281</v>
          </cell>
        </row>
        <row r="168">
          <cell r="A168" t="str">
            <v>CAB124</v>
          </cell>
          <cell r="B168" t="str">
            <v>Advertising board  2door frame (1210*270mm) black</v>
          </cell>
        </row>
        <row r="168">
          <cell r="K168">
            <v>71.5841892312481</v>
          </cell>
        </row>
        <row r="170">
          <cell r="A170" t="str">
            <v>CAB126</v>
          </cell>
          <cell r="B170" t="str">
            <v>PVC Ankle lock </v>
          </cell>
        </row>
        <row r="170">
          <cell r="K170">
            <v>0.350140056022409</v>
          </cell>
        </row>
        <row r="171">
          <cell r="A171" t="str">
            <v>CAB127</v>
          </cell>
          <cell r="B171" t="str">
            <v>Digital 1door channel (608*55*50mm)grey</v>
          </cell>
          <cell r="C171" t="str">
            <v>1door</v>
          </cell>
        </row>
        <row r="171">
          <cell r="K171">
            <v>11.9047619047619</v>
          </cell>
        </row>
        <row r="172">
          <cell r="A172" t="str">
            <v>CAB128</v>
          </cell>
          <cell r="B172" t="str">
            <v>Digital 2door channel (1210*55*50mm)grey</v>
          </cell>
          <cell r="C172" t="str">
            <v>2door</v>
          </cell>
        </row>
        <row r="172">
          <cell r="K172">
            <v>22.9341736694678</v>
          </cell>
        </row>
        <row r="174">
          <cell r="A174" t="str">
            <v>CAB130</v>
          </cell>
          <cell r="B174" t="str">
            <v>Digital aluminium channel (4150*55*50mm)grey</v>
          </cell>
        </row>
        <row r="174">
          <cell r="K174">
            <v>77.03081232493</v>
          </cell>
        </row>
        <row r="175">
          <cell r="A175" t="str">
            <v>CAB131</v>
          </cell>
          <cell r="B175" t="str">
            <v>Digital 1door channel (608*55*50mm)black</v>
          </cell>
          <cell r="C175" t="str">
            <v>1door</v>
          </cell>
        </row>
        <row r="175">
          <cell r="K175">
            <v>12.9551820728291</v>
          </cell>
        </row>
        <row r="176">
          <cell r="A176" t="str">
            <v>CAB132</v>
          </cell>
          <cell r="B176" t="str">
            <v>Digital 2door channel (1210*55*50mm)black</v>
          </cell>
          <cell r="C176" t="str">
            <v>2door</v>
          </cell>
        </row>
        <row r="176">
          <cell r="K176">
            <v>24.859943977591</v>
          </cell>
        </row>
        <row r="178">
          <cell r="A178" t="str">
            <v>CAB134</v>
          </cell>
          <cell r="B178" t="str">
            <v>Digital aluminium channel (4150*55*50mm)black</v>
          </cell>
        </row>
        <row r="178">
          <cell r="K178">
            <v>84.0336134453782</v>
          </cell>
        </row>
        <row r="179">
          <cell r="A179" t="str">
            <v>CAB135</v>
          </cell>
          <cell r="B179" t="str">
            <v>Bottom 1door channel (608*93*50mm)grey</v>
          </cell>
          <cell r="C179" t="str">
            <v>1door</v>
          </cell>
        </row>
        <row r="179">
          <cell r="K179">
            <v>14.1806722689076</v>
          </cell>
        </row>
        <row r="180">
          <cell r="A180" t="str">
            <v>CAB136</v>
          </cell>
          <cell r="B180" t="str">
            <v>Bottom 2door channel (1210*93*50mm)grey</v>
          </cell>
          <cell r="C180" t="str">
            <v>2door</v>
          </cell>
        </row>
        <row r="180">
          <cell r="K180">
            <v>27.4859943977591</v>
          </cell>
        </row>
        <row r="182">
          <cell r="A182" t="str">
            <v>CAB138</v>
          </cell>
          <cell r="B182" t="str">
            <v>Bottom aluminium channel (4150*93*50mm)grey</v>
          </cell>
        </row>
        <row r="182">
          <cell r="K182">
            <v>92.7871148459384</v>
          </cell>
        </row>
        <row r="183">
          <cell r="A183" t="str">
            <v>CAB139</v>
          </cell>
          <cell r="B183" t="str">
            <v>Bottom 1door channel (608*93*50mm)black</v>
          </cell>
          <cell r="C183" t="str">
            <v>1door</v>
          </cell>
        </row>
        <row r="183">
          <cell r="K183">
            <v>15.406162464986</v>
          </cell>
        </row>
        <row r="184">
          <cell r="A184" t="str">
            <v>CAB140</v>
          </cell>
          <cell r="B184" t="str">
            <v>Bottom 2door channel (1210*93*50mm)black</v>
          </cell>
          <cell r="C184" t="str">
            <v>2door</v>
          </cell>
        </row>
        <row r="184">
          <cell r="K184">
            <v>29.7619047619048</v>
          </cell>
        </row>
        <row r="185">
          <cell r="A185" t="str">
            <v>CAB141</v>
          </cell>
          <cell r="B185" t="str">
            <v>Bottom 3door channel (1806*93*50mm)black</v>
          </cell>
          <cell r="C185" t="str">
            <v>3door</v>
          </cell>
        </row>
        <row r="185">
          <cell r="K185">
            <v>44.1176470588235</v>
          </cell>
        </row>
        <row r="186">
          <cell r="A186" t="str">
            <v>CAB142</v>
          </cell>
          <cell r="B186" t="str">
            <v>Bottom aluminium channel (4150*93*50mm)black</v>
          </cell>
        </row>
        <row r="186">
          <cell r="K186">
            <v>101.540616246499</v>
          </cell>
        </row>
        <row r="191">
          <cell r="A191" t="str">
            <v>CAB143</v>
          </cell>
          <cell r="B191" t="str">
            <v>Digital aluminium pvc plug 55mm grey</v>
          </cell>
        </row>
        <row r="191">
          <cell r="K191">
            <v>0.962885154061625</v>
          </cell>
        </row>
        <row r="192">
          <cell r="A192" t="str">
            <v>CAB144</v>
          </cell>
          <cell r="B192" t="str">
            <v>Digital aluminium pvc plug 55mm black</v>
          </cell>
        </row>
        <row r="192">
          <cell r="K192">
            <v>0.962885154061625</v>
          </cell>
        </row>
        <row r="194">
          <cell r="A194" t="str">
            <v>CAB146</v>
          </cell>
          <cell r="B194" t="str">
            <v>Bottom aluminium pvc plug 93mm black</v>
          </cell>
        </row>
        <row r="194">
          <cell r="K194">
            <v>1.57563025210084</v>
          </cell>
        </row>
        <row r="195">
          <cell r="A195" t="str">
            <v>CAB147</v>
          </cell>
          <cell r="B195" t="str">
            <v>advertising board 1door (603*265) white</v>
          </cell>
        </row>
        <row r="195">
          <cell r="K195">
            <v>14.9393090569561</v>
          </cell>
        </row>
        <row r="197">
          <cell r="A197" t="str">
            <v>CAB149</v>
          </cell>
          <cell r="B197" t="str">
            <v>advertising board 3door (1801*265) white</v>
          </cell>
        </row>
        <row r="197">
          <cell r="K197">
            <v>44.5066915655151</v>
          </cell>
        </row>
        <row r="198">
          <cell r="A198" t="str">
            <v>CAB150</v>
          </cell>
          <cell r="B198" t="str">
            <v>advertising board 4door (1801*265) white</v>
          </cell>
        </row>
        <row r="199">
          <cell r="A199" t="str">
            <v>CAB151</v>
          </cell>
          <cell r="B199" t="str">
            <v>HM40-15w led light 1.236m </v>
          </cell>
          <cell r="C199" t="str">
            <v>1door-1pc,2door-1pcs,3door-2pcs</v>
          </cell>
        </row>
        <row r="199">
          <cell r="K199">
            <v>18.4619302266361</v>
          </cell>
        </row>
        <row r="200">
          <cell r="A200" t="str">
            <v>CAB152</v>
          </cell>
          <cell r="B200" t="str">
            <v>HM40-17w led light 1.436m </v>
          </cell>
          <cell r="C200" t="str">
            <v>1door-1pc,2door-1pcs,3door-2pcs</v>
          </cell>
        </row>
        <row r="200">
          <cell r="K200">
            <v>22.2816399286988</v>
          </cell>
        </row>
        <row r="201">
          <cell r="A201" t="str">
            <v>CAB153</v>
          </cell>
          <cell r="B201" t="str">
            <v>1m wire cw clip</v>
          </cell>
        </row>
        <row r="201">
          <cell r="K201" t="str">
            <v>~</v>
          </cell>
        </row>
        <row r="202">
          <cell r="A202" t="str">
            <v>CAB154</v>
          </cell>
          <cell r="B202" t="str">
            <v>PVC internal door frame 500mm</v>
          </cell>
          <cell r="C202" t="str">
            <v>2,3 glass door</v>
          </cell>
        </row>
        <row r="202">
          <cell r="K202">
            <v>1.85714285714286</v>
          </cell>
        </row>
        <row r="203">
          <cell r="A203" t="str">
            <v>CAB155</v>
          </cell>
          <cell r="B203" t="str">
            <v>PVC internal door frame 1397mm</v>
          </cell>
          <cell r="C203" t="str">
            <v>2,3 glass door</v>
          </cell>
        </row>
        <row r="203">
          <cell r="K203">
            <v>5.18181818181818</v>
          </cell>
        </row>
        <row r="204">
          <cell r="A204" t="str">
            <v>CAB156</v>
          </cell>
          <cell r="B204" t="str">
            <v>PVC internal door frame 510mm</v>
          </cell>
          <cell r="C204" t="str">
            <v>4d,6d upright</v>
          </cell>
        </row>
        <row r="204">
          <cell r="K204">
            <v>1.89428571428571</v>
          </cell>
        </row>
        <row r="205">
          <cell r="A205" t="str">
            <v>CAB157</v>
          </cell>
          <cell r="B205" t="str">
            <v>PVC internal door frame 692mm</v>
          </cell>
          <cell r="C205" t="str">
            <v>4d,6d upright</v>
          </cell>
        </row>
        <row r="205">
          <cell r="K205">
            <v>2.57028571428571</v>
          </cell>
        </row>
        <row r="206">
          <cell r="A206" t="str">
            <v>CAB158</v>
          </cell>
          <cell r="B206" t="str">
            <v>PVC internal door frame 293mm</v>
          </cell>
          <cell r="C206" t="str">
            <v>1.2m counter</v>
          </cell>
        </row>
        <row r="206">
          <cell r="K206">
            <v>1.08828571428571</v>
          </cell>
        </row>
        <row r="207">
          <cell r="A207" t="str">
            <v>CAB159</v>
          </cell>
          <cell r="B207" t="str">
            <v>PVC internal door frame 442mm </v>
          </cell>
          <cell r="C207" t="str">
            <v>1.5m counter</v>
          </cell>
        </row>
        <row r="207">
          <cell r="K207">
            <v>1.64171428571429</v>
          </cell>
        </row>
        <row r="209">
          <cell r="A209" t="str">
            <v>CAB161</v>
          </cell>
          <cell r="B209" t="str">
            <v>PVC internal door frame 458mm</v>
          </cell>
          <cell r="C209" t="str">
            <v>2.1m counter</v>
          </cell>
        </row>
        <row r="209">
          <cell r="K209">
            <v>1.70114285714286</v>
          </cell>
        </row>
        <row r="210">
          <cell r="A210" t="str">
            <v>CAB162</v>
          </cell>
          <cell r="B210" t="str">
            <v>PVC internal door frame 550mm</v>
          </cell>
          <cell r="C210" t="str">
            <v>all counter</v>
          </cell>
        </row>
        <row r="210">
          <cell r="K210">
            <v>2.04285714285714</v>
          </cell>
        </row>
        <row r="211">
          <cell r="A211" t="str">
            <v>CAB163</v>
          </cell>
          <cell r="B211" t="str">
            <v>PVC internal door frame 3.1m</v>
          </cell>
        </row>
        <row r="211">
          <cell r="K211">
            <v>11.5584415584416</v>
          </cell>
        </row>
        <row r="212">
          <cell r="A212" t="str">
            <v>CAB164</v>
          </cell>
          <cell r="B212" t="str">
            <v>BLOWER COVER 500mm</v>
          </cell>
          <cell r="C212" t="str">
            <v>1door</v>
          </cell>
        </row>
        <row r="212">
          <cell r="K212" t="str">
            <v>~</v>
          </cell>
        </row>
        <row r="213">
          <cell r="A213" t="str">
            <v>CAB165</v>
          </cell>
          <cell r="B213" t="str">
            <v>BLOWER COVER 700mm</v>
          </cell>
          <cell r="C213" t="str">
            <v>2door</v>
          </cell>
        </row>
        <row r="213">
          <cell r="K213" t="str">
            <v>~</v>
          </cell>
        </row>
        <row r="214">
          <cell r="A214" t="str">
            <v>CAB166</v>
          </cell>
          <cell r="B214" t="str">
            <v>BLOWER COVER 1000mm</v>
          </cell>
          <cell r="C214" t="str">
            <v>3door</v>
          </cell>
        </row>
        <row r="214">
          <cell r="K214" t="str">
            <v>~</v>
          </cell>
        </row>
        <row r="215">
          <cell r="A215" t="str">
            <v>CAB167</v>
          </cell>
          <cell r="B215" t="str">
            <v>BLOWER COVER 1400mm</v>
          </cell>
          <cell r="C215" t="str">
            <v>4door</v>
          </cell>
        </row>
        <row r="215">
          <cell r="K215" t="str">
            <v>~</v>
          </cell>
        </row>
        <row r="216">
          <cell r="A216" t="str">
            <v>CAB168</v>
          </cell>
          <cell r="B216" t="str">
            <v>RH-4.2m WHITE DOOR HEATER (60°c)</v>
          </cell>
        </row>
        <row r="216">
          <cell r="K216">
            <v>21.0084033613445</v>
          </cell>
        </row>
        <row r="217">
          <cell r="A217" t="str">
            <v>CAB169</v>
          </cell>
          <cell r="B217" t="str">
            <v>RH-4.4m WHITE DOOR HEATER (60°c)</v>
          </cell>
        </row>
        <row r="217">
          <cell r="K217">
            <v>21.8837535014006</v>
          </cell>
        </row>
        <row r="218">
          <cell r="A218" t="str">
            <v>CAB170</v>
          </cell>
          <cell r="B218" t="str">
            <v>RH-4.5m WHITE DOOR HEATER (60°c)</v>
          </cell>
        </row>
        <row r="218">
          <cell r="K218">
            <v>22.7591036414566</v>
          </cell>
        </row>
        <row r="219">
          <cell r="A219" t="str">
            <v>CAB171</v>
          </cell>
          <cell r="B219" t="str">
            <v>RH-4.8m WHITE DOOR HEATER (60°c)</v>
          </cell>
        </row>
        <row r="219">
          <cell r="K219">
            <v>24.5098039215686</v>
          </cell>
        </row>
        <row r="220">
          <cell r="A220" t="str">
            <v>CAB172</v>
          </cell>
          <cell r="B220" t="str">
            <v>RH-4.9m WHITE DOOR HEATER (60°c)</v>
          </cell>
        </row>
        <row r="220">
          <cell r="K220">
            <v>24.5098039215686</v>
          </cell>
        </row>
        <row r="221">
          <cell r="A221" t="str">
            <v>CAB173</v>
          </cell>
          <cell r="B221" t="str">
            <v>RH-5.3m WHITE DOOR HEATER (60°c)</v>
          </cell>
        </row>
        <row r="221">
          <cell r="K221">
            <v>26.2605042016807</v>
          </cell>
        </row>
        <row r="222">
          <cell r="A222" t="str">
            <v>CAB174</v>
          </cell>
          <cell r="B222" t="str">
            <v>RH-5.5m WHITE DOOR HEATER (60°c)</v>
          </cell>
        </row>
        <row r="222">
          <cell r="K222">
            <v>28.0112044817927</v>
          </cell>
        </row>
        <row r="223">
          <cell r="A223" t="str">
            <v>CAB175</v>
          </cell>
          <cell r="B223" t="str">
            <v>RH-6.4m WHITE DOOR HEATER (60°c)</v>
          </cell>
        </row>
        <row r="223">
          <cell r="K223">
            <v>32.3879551820728</v>
          </cell>
        </row>
        <row r="224">
          <cell r="A224" t="str">
            <v>CAB176</v>
          </cell>
          <cell r="B224" t="str">
            <v>RH-6.8m WHITE DOOR HEATER (60°c)</v>
          </cell>
        </row>
        <row r="224">
          <cell r="K224">
            <v>35.0140056022409</v>
          </cell>
        </row>
        <row r="225">
          <cell r="A225" t="str">
            <v>CAB177</v>
          </cell>
          <cell r="B225" t="str">
            <v>RH-7m WHITE DOOR HEATER (60°c)</v>
          </cell>
        </row>
        <row r="225">
          <cell r="K225">
            <v>35.0140056022409</v>
          </cell>
        </row>
        <row r="226">
          <cell r="A226" t="str">
            <v>CAB178</v>
          </cell>
          <cell r="B226" t="str">
            <v>RH-8.2m WHITE DOOR HEATER (60°c)</v>
          </cell>
        </row>
        <row r="226">
          <cell r="K226">
            <v>41.1414565826331</v>
          </cell>
        </row>
        <row r="227">
          <cell r="A227" t="str">
            <v>CAB179</v>
          </cell>
          <cell r="B227" t="str">
            <v>RH-10.3m WHITE DOOR HEATER (60°c)</v>
          </cell>
        </row>
        <row r="227">
          <cell r="K227">
            <v>51.6456582633053</v>
          </cell>
        </row>
        <row r="228">
          <cell r="A228" t="str">
            <v>CAB180</v>
          </cell>
          <cell r="B228" t="str">
            <v>RH-10.4m WHITE DOOR HEATER (60°c)</v>
          </cell>
        </row>
        <row r="228">
          <cell r="K228">
            <v>52.5210084033613</v>
          </cell>
        </row>
        <row r="229">
          <cell r="A229" t="str">
            <v>CAB181</v>
          </cell>
          <cell r="B229" t="str">
            <v>RH-12.2m WHITE DOOR HEATER (60°c)</v>
          </cell>
        </row>
        <row r="229">
          <cell r="K229">
            <v>61.2745098039216</v>
          </cell>
        </row>
        <row r="230">
          <cell r="A230" t="str">
            <v>CAB182</v>
          </cell>
          <cell r="B230" t="str">
            <v>RH-15.5m WHITE DOOR HEATER (60°c)</v>
          </cell>
        </row>
        <row r="230">
          <cell r="K230">
            <v>77.03081232493</v>
          </cell>
        </row>
        <row r="231">
          <cell r="A231" t="str">
            <v>CAB183</v>
          </cell>
          <cell r="B231" t="str">
            <v>RH-15.6m WHITE DOOR HEATER (60°c)</v>
          </cell>
        </row>
        <row r="231">
          <cell r="K231">
            <v>78.781512605042</v>
          </cell>
        </row>
        <row r="232">
          <cell r="A232" t="str">
            <v>CAB184</v>
          </cell>
          <cell r="B232" t="str">
            <v>HAIER FRIDGE DOOR SWITCH</v>
          </cell>
        </row>
        <row r="232">
          <cell r="K232">
            <v>6.86274509803922</v>
          </cell>
        </row>
        <row r="233">
          <cell r="A233" t="str">
            <v>CAB185</v>
          </cell>
          <cell r="B233" t="str">
            <v>LS711 ABS NYLON HIDDEN HANDLE</v>
          </cell>
        </row>
        <row r="233">
          <cell r="K233">
            <v>0.980392156862745</v>
          </cell>
        </row>
        <row r="234">
          <cell r="A234" t="str">
            <v>CAB186</v>
          </cell>
          <cell r="B234" t="str">
            <v>SENSOR PROBE HOLDER</v>
          </cell>
        </row>
        <row r="234">
          <cell r="K234">
            <v>0.350140056022409</v>
          </cell>
        </row>
        <row r="235">
          <cell r="A235" t="str">
            <v>CAB187</v>
          </cell>
          <cell r="B235" t="str">
            <v>PU END CAP</v>
          </cell>
        </row>
        <row r="235">
          <cell r="K235">
            <v>0.466853408029879</v>
          </cell>
        </row>
        <row r="236">
          <cell r="A236" t="str">
            <v>CAB188</v>
          </cell>
          <cell r="B236" t="str">
            <v>PU END CAP</v>
          </cell>
        </row>
        <row r="236">
          <cell r="K236">
            <v>0.466853408029879</v>
          </cell>
        </row>
        <row r="237">
          <cell r="A237" t="str">
            <v>CAB189</v>
          </cell>
          <cell r="B237" t="str">
            <v>WATERPROOF TRANSPARENT PROTECTIVE COVER DISPLAY</v>
          </cell>
        </row>
        <row r="237">
          <cell r="K237">
            <v>4.0016006402561</v>
          </cell>
        </row>
        <row r="238">
          <cell r="A238" t="str">
            <v>CAB190</v>
          </cell>
          <cell r="B238" t="str">
            <v>SENSOR PROBE HOLDER</v>
          </cell>
        </row>
        <row r="238">
          <cell r="K238">
            <v>0.40016006402561</v>
          </cell>
        </row>
        <row r="239">
          <cell r="A239" t="str">
            <v>CAB191</v>
          </cell>
          <cell r="B239" t="str">
            <v>WIRE HOLDER</v>
          </cell>
        </row>
        <row r="239">
          <cell r="K239">
            <v>1.00040016006403</v>
          </cell>
        </row>
        <row r="240">
          <cell r="A240" t="str">
            <v>CAB192</v>
          </cell>
          <cell r="B240" t="str">
            <v>4" PLASTIC VIDEO FAN GUARD</v>
          </cell>
        </row>
        <row r="240">
          <cell r="K240">
            <v>1.60064025610244</v>
          </cell>
        </row>
        <row r="241">
          <cell r="A241" t="str">
            <v>CAB193</v>
          </cell>
          <cell r="B241" t="str">
            <v>6" PLASTIC VIDEO FAN GUARD</v>
          </cell>
        </row>
        <row r="241">
          <cell r="K241">
            <v>2.80112044817927</v>
          </cell>
        </row>
        <row r="242">
          <cell r="A242" t="str">
            <v>CAB194</v>
          </cell>
          <cell r="B242" t="str">
            <v>BLOWER FAN GUARD 200MM</v>
          </cell>
        </row>
        <row r="242">
          <cell r="K242">
            <v>6.22471210706505</v>
          </cell>
        </row>
        <row r="243">
          <cell r="A243" t="str">
            <v>CAB195</v>
          </cell>
          <cell r="B243" t="str">
            <v>CONDENSER FAN GUARD 200MM</v>
          </cell>
        </row>
        <row r="243">
          <cell r="K243">
            <v>7.00280112044818</v>
          </cell>
        </row>
        <row r="244">
          <cell r="A244" t="str">
            <v>CAB196</v>
          </cell>
          <cell r="B244" t="str">
            <v>Upper door hinges</v>
          </cell>
        </row>
        <row r="244">
          <cell r="K244">
            <v>3.11235605353252</v>
          </cell>
        </row>
        <row r="245">
          <cell r="A245" t="str">
            <v>CAB197</v>
          </cell>
          <cell r="B245" t="str">
            <v>Middle door hinges</v>
          </cell>
        </row>
        <row r="245">
          <cell r="K245">
            <v>3.11235605353252</v>
          </cell>
        </row>
        <row r="246">
          <cell r="A246" t="str">
            <v>CAB198</v>
          </cell>
          <cell r="B246" t="str">
            <v>Bottom door hinges</v>
          </cell>
        </row>
        <row r="246">
          <cell r="K246">
            <v>3.11235605353252</v>
          </cell>
        </row>
        <row r="247">
          <cell r="A247" t="str">
            <v>CAB199</v>
          </cell>
          <cell r="B247" t="str">
            <v>3KG DEHUMIDIFIER </v>
          </cell>
        </row>
        <row r="247">
          <cell r="K247">
            <v>1047.17813051146</v>
          </cell>
        </row>
        <row r="248">
          <cell r="A248" t="str">
            <v>CAB200</v>
          </cell>
          <cell r="B248" t="str">
            <v>HIGH 330 SIDEBOARD (BLACK/GREY)</v>
          </cell>
        </row>
        <row r="248">
          <cell r="K248">
            <v>7.8781512605042</v>
          </cell>
        </row>
        <row r="249">
          <cell r="A249" t="str">
            <v>CAB201</v>
          </cell>
          <cell r="B249" t="str">
            <v>200mm FAN GUARD</v>
          </cell>
        </row>
        <row r="249">
          <cell r="K249">
            <v>7.15841892312481</v>
          </cell>
        </row>
        <row r="250">
          <cell r="A250" t="str">
            <v>CAB202</v>
          </cell>
          <cell r="B250" t="str">
            <v>230mm FAN GUARD</v>
          </cell>
        </row>
        <row r="250">
          <cell r="K250">
            <v>9.33706816059757</v>
          </cell>
        </row>
        <row r="251">
          <cell r="A251" t="str">
            <v>CAB203</v>
          </cell>
          <cell r="B251" t="str">
            <v>EXTRA LONG ELBOW DRAIN PIPE FITTING 加长弯头出水嘴</v>
          </cell>
        </row>
        <row r="251">
          <cell r="K251">
            <v>2.10084033613445</v>
          </cell>
        </row>
        <row r="252">
          <cell r="A252" t="str">
            <v>CAB204</v>
          </cell>
          <cell r="B252" t="str">
            <v>POST GUARD 大直座</v>
          </cell>
        </row>
        <row r="252">
          <cell r="K252">
            <v>1.40056022408964</v>
          </cell>
        </row>
        <row r="253">
          <cell r="A253" t="str">
            <v>CAB205</v>
          </cell>
          <cell r="B253" t="str">
            <v>UPPER LEFT DOOR HINGES</v>
          </cell>
        </row>
        <row r="253">
          <cell r="K253">
            <v>7.78089013383131</v>
          </cell>
        </row>
        <row r="254">
          <cell r="A254" t="str">
            <v>CAB206</v>
          </cell>
          <cell r="B254" t="str">
            <v>UPPER RIGHT DOOR HINGES</v>
          </cell>
        </row>
        <row r="254">
          <cell r="K254">
            <v>7.78089013383131</v>
          </cell>
        </row>
        <row r="255">
          <cell r="A255" t="str">
            <v>CAB207</v>
          </cell>
          <cell r="B255" t="str">
            <v>MIDDLE LEFT DOOR HINGES</v>
          </cell>
        </row>
        <row r="255">
          <cell r="K255">
            <v>7.78089013383131</v>
          </cell>
        </row>
        <row r="256">
          <cell r="A256" t="str">
            <v>CAB208</v>
          </cell>
          <cell r="B256" t="str">
            <v>MIDDLE RIGHT DOOR HINGES</v>
          </cell>
        </row>
        <row r="256">
          <cell r="K256">
            <v>7.78089013383131</v>
          </cell>
        </row>
        <row r="257">
          <cell r="A257" t="str">
            <v>CAB209</v>
          </cell>
          <cell r="B257" t="str">
            <v>LOWER LEFT DOOR HINGES</v>
          </cell>
        </row>
        <row r="257">
          <cell r="K257">
            <v>7.78089013383131</v>
          </cell>
        </row>
        <row r="258">
          <cell r="A258" t="str">
            <v>CAB213</v>
          </cell>
          <cell r="B258" t="str">
            <v>LOWER RIGHT DOOR HINGES</v>
          </cell>
        </row>
        <row r="258">
          <cell r="K258">
            <v>7.78089013383131</v>
          </cell>
        </row>
      </sheetData>
      <sheetData sheetId="15"/>
      <sheetData sheetId="16">
        <row r="8">
          <cell r="A8" t="str">
            <v>ITEM CODE</v>
          </cell>
          <cell r="B8" t="str">
            <v>MODEL</v>
          </cell>
          <cell r="C8" t="str">
            <v>DESCRIPTION</v>
          </cell>
          <cell r="D8" t="str">
            <v>Power(HP)</v>
          </cell>
          <cell r="E8" t="str">
            <v>L*W*T (mm)</v>
          </cell>
          <cell r="F8" t="str">
            <v>Water flow rate M3/H</v>
          </cell>
          <cell r="G8" t="str">
            <v>CONNECTION</v>
          </cell>
          <cell r="H8" t="str">
            <v>Power of pump(kw)</v>
          </cell>
        </row>
        <row r="8">
          <cell r="N8" t="str">
            <v>RM</v>
          </cell>
        </row>
        <row r="8">
          <cell r="T8" t="str">
            <v>Water chiller with heat plate only(RM)</v>
          </cell>
        </row>
        <row r="9">
          <cell r="A9" t="str">
            <v>HEAT001</v>
          </cell>
          <cell r="B9" t="str">
            <v>EATB15-12</v>
          </cell>
        </row>
        <row r="9">
          <cell r="D9">
            <v>0.3</v>
          </cell>
          <cell r="E9" t="str">
            <v>220*76*35</v>
          </cell>
          <cell r="F9">
            <v>0.22</v>
          </cell>
          <cell r="G9" t="str">
            <v>1/2",1/2" (5hp ~8hp)</v>
          </cell>
          <cell r="H9" t="str">
            <v>ZFI23-36</v>
          </cell>
        </row>
        <row r="9">
          <cell r="N9">
            <v>420.286444444445</v>
          </cell>
        </row>
        <row r="10">
          <cell r="A10" t="str">
            <v>HEAT002</v>
          </cell>
          <cell r="B10" t="str">
            <v>EATB15-16</v>
          </cell>
        </row>
        <row r="10">
          <cell r="D10">
            <v>0.4</v>
          </cell>
          <cell r="E10" t="str">
            <v>220*76*44</v>
          </cell>
          <cell r="F10">
            <v>0.22</v>
          </cell>
          <cell r="G10" t="str">
            <v>5/8",1/2" (10hp ~ 12hp) 3/4,3/4</v>
          </cell>
          <cell r="H10" t="str">
            <v>ZFI39-50</v>
          </cell>
        </row>
        <row r="10">
          <cell r="N10">
            <v>465.767972222222</v>
          </cell>
        </row>
        <row r="11">
          <cell r="A11" t="str">
            <v>HEAT003</v>
          </cell>
          <cell r="B11" t="str">
            <v>EATB15-20</v>
          </cell>
        </row>
        <row r="11">
          <cell r="D11">
            <v>0.5</v>
          </cell>
          <cell r="E11" t="str">
            <v>220*76*51</v>
          </cell>
          <cell r="F11">
            <v>0.22</v>
          </cell>
          <cell r="G11" t="str">
            <v>5/8",5/8" (15hp ~ 20hp) 3/4,3/4</v>
          </cell>
          <cell r="H11" t="str">
            <v>ZFI59-68</v>
          </cell>
        </row>
        <row r="11">
          <cell r="N11">
            <v>511.06386111111</v>
          </cell>
        </row>
        <row r="12">
          <cell r="A12" t="str">
            <v>HEAT004</v>
          </cell>
          <cell r="B12" t="str">
            <v>EATB25-12</v>
          </cell>
        </row>
        <row r="12">
          <cell r="D12">
            <v>0.75</v>
          </cell>
          <cell r="E12" t="str">
            <v>297*124*41</v>
          </cell>
          <cell r="F12">
            <v>0.33</v>
          </cell>
          <cell r="G12" t="str">
            <v>5/8,7/8 (30hp sub cooler)</v>
          </cell>
          <cell r="H12" t="str">
            <v>ZFI81,Bitzer 2 stage no6</v>
          </cell>
        </row>
        <row r="12">
          <cell r="N12">
            <v>850.968666666668</v>
          </cell>
        </row>
        <row r="13">
          <cell r="A13" t="str">
            <v>HEAT004.01</v>
          </cell>
          <cell r="B13" t="str">
            <v>EATB25-D-44</v>
          </cell>
        </row>
        <row r="13">
          <cell r="E13" t="str">
            <v>297*124*116</v>
          </cell>
          <cell r="F13" t="str">
            <v>sub cooler</v>
          </cell>
          <cell r="G13" t="str">
            <v>ZFI96-144 (3/4",3/4")</v>
          </cell>
          <cell r="H13" t="str">
            <v>zfi96-140 scx0445</v>
          </cell>
        </row>
        <row r="13">
          <cell r="N13">
            <v>1521.27083333333</v>
          </cell>
        </row>
        <row r="14">
          <cell r="A14" t="str">
            <v>HEAT004.02</v>
          </cell>
          <cell r="B14" t="str">
            <v>EATB52-D-16</v>
          </cell>
        </row>
        <row r="14">
          <cell r="E14" t="str">
            <v>527*112*50</v>
          </cell>
          <cell r="F14" t="str">
            <v>sub cooler</v>
          </cell>
          <cell r="G14" t="str">
            <v>30-40HP (3/4",1 1/8")</v>
          </cell>
          <cell r="H14" t="str">
            <v>scx4734 / scx0445 </v>
          </cell>
        </row>
        <row r="14">
          <cell r="N14">
            <v>1067.62861111111</v>
          </cell>
        </row>
        <row r="15">
          <cell r="A15" t="str">
            <v>HEAT004.03</v>
          </cell>
          <cell r="B15" t="str">
            <v>EATB52-D-30</v>
          </cell>
        </row>
        <row r="15">
          <cell r="E15" t="str">
            <v>527*112*83</v>
          </cell>
          <cell r="F15" t="str">
            <v>sub cooler</v>
          </cell>
          <cell r="G15" t="str">
            <v>50-60HP (7/8",1 1/8")</v>
          </cell>
          <cell r="H15" t="str">
            <v>scx0645 / scx0545</v>
          </cell>
        </row>
        <row r="15">
          <cell r="N15">
            <v>1581.82555555555</v>
          </cell>
        </row>
        <row r="16">
          <cell r="A16" t="str">
            <v>HEAT004.04</v>
          </cell>
          <cell r="B16" t="str">
            <v>EATB52-D-40</v>
          </cell>
        </row>
        <row r="16">
          <cell r="E16" t="str">
            <v>527*112*106</v>
          </cell>
          <cell r="F16" t="str">
            <v>sub cooler</v>
          </cell>
          <cell r="G16" t="str">
            <v>70-80HP (7/8",1 1/8")</v>
          </cell>
          <cell r="H16" t="str">
            <v>scx0845 / scx 0857</v>
          </cell>
        </row>
        <row r="16">
          <cell r="N16">
            <v>1948.85527777778</v>
          </cell>
        </row>
        <row r="17">
          <cell r="A17" t="str">
            <v>HEAT004.05</v>
          </cell>
          <cell r="B17" t="str">
            <v>BX4THX14</v>
          </cell>
        </row>
        <row r="17">
          <cell r="E17" t="str">
            <v>197*75*21</v>
          </cell>
          <cell r="F17" t="str">
            <v>sub cooler</v>
          </cell>
          <cell r="G17" t="str">
            <v>1/2*1/2</v>
          </cell>
          <cell r="H17" t="str">
            <v>ZFI23-36</v>
          </cell>
        </row>
        <row r="17">
          <cell r="N17">
            <v>486.040965207632</v>
          </cell>
        </row>
        <row r="18">
          <cell r="A18" t="str">
            <v>HEAT004.07</v>
          </cell>
          <cell r="B18" t="str">
            <v>BX4THX20</v>
          </cell>
        </row>
        <row r="18">
          <cell r="E18" t="str">
            <v>197*75*28</v>
          </cell>
          <cell r="F18" t="str">
            <v>sub cooler </v>
          </cell>
          <cell r="G18" t="str">
            <v>3/4*3/4</v>
          </cell>
          <cell r="H18" t="str">
            <v>ZFI39-50</v>
          </cell>
        </row>
        <row r="18">
          <cell r="N18">
            <v>710.367564534231</v>
          </cell>
        </row>
        <row r="19">
          <cell r="A19" t="str">
            <v>HEAT004.08</v>
          </cell>
          <cell r="B19" t="str">
            <v>BX4THX24</v>
          </cell>
        </row>
        <row r="19">
          <cell r="E19" t="str">
            <v>197*75*32</v>
          </cell>
          <cell r="F19" t="str">
            <v>sub cooler </v>
          </cell>
          <cell r="G19" t="str">
            <v>3/4*3/4</v>
          </cell>
          <cell r="H19" t="str">
            <v>ZFI59-68</v>
          </cell>
        </row>
        <row r="19">
          <cell r="N19">
            <v>934.69416386083</v>
          </cell>
        </row>
        <row r="20">
          <cell r="A20" t="str">
            <v>HEAT004.09</v>
          </cell>
          <cell r="B20" t="str">
            <v>BX4THX30</v>
          </cell>
        </row>
        <row r="20">
          <cell r="E20" t="str">
            <v>197*75*38</v>
          </cell>
          <cell r="F20" t="str">
            <v>sub cooler </v>
          </cell>
          <cell r="G20" t="str">
            <v>3/4*3/4</v>
          </cell>
          <cell r="H20" t="str">
            <v>ZFI81</v>
          </cell>
        </row>
        <row r="20">
          <cell r="N20">
            <v>1177.71464646465</v>
          </cell>
        </row>
        <row r="21">
          <cell r="A21" t="str">
            <v>HEAT004.10</v>
          </cell>
          <cell r="B21" t="str">
            <v>B10THX40</v>
          </cell>
        </row>
        <row r="21">
          <cell r="E21" t="str">
            <v>287*117*103</v>
          </cell>
          <cell r="F21" t="str">
            <v>sub cooler </v>
          </cell>
          <cell r="G21" t="str">
            <v>3/4*3/4</v>
          </cell>
          <cell r="H21" t="str">
            <v>ZFI96-ZFI140</v>
          </cell>
        </row>
        <row r="21">
          <cell r="N21">
            <v>2243.26599326599</v>
          </cell>
        </row>
        <row r="22">
          <cell r="A22" t="str">
            <v>HEAT005</v>
          </cell>
          <cell r="B22" t="str">
            <v>EATB25-24</v>
          </cell>
        </row>
        <row r="22">
          <cell r="D22">
            <v>2</v>
          </cell>
          <cell r="E22" t="str">
            <v>297*124*62</v>
          </cell>
          <cell r="F22">
            <v>0.86</v>
          </cell>
          <cell r="G22" t="str">
            <v>Freon 5/8,7/8  water 1"</v>
          </cell>
          <cell r="H22">
            <v>0.37</v>
          </cell>
        </row>
        <row r="22">
          <cell r="N22">
            <v>615.728888888889</v>
          </cell>
        </row>
        <row r="23">
          <cell r="A23" t="str">
            <v>HEAT006</v>
          </cell>
          <cell r="B23" t="str">
            <v>EATB25-32</v>
          </cell>
        </row>
        <row r="23">
          <cell r="D23">
            <v>3</v>
          </cell>
          <cell r="E23" t="str">
            <v>297*124*81</v>
          </cell>
          <cell r="F23">
            <v>1.28</v>
          </cell>
          <cell r="G23" t="str">
            <v>Freon 5/8,7/8  water 1"</v>
          </cell>
          <cell r="H23">
            <v>0.37</v>
          </cell>
        </row>
        <row r="23">
          <cell r="N23">
            <v>741.644444444445</v>
          </cell>
        </row>
        <row r="23">
          <cell r="T23">
            <v>11884.7095338077</v>
          </cell>
        </row>
        <row r="24">
          <cell r="A24" t="str">
            <v>HEAT007</v>
          </cell>
          <cell r="B24" t="str">
            <v>EATB25-42</v>
          </cell>
        </row>
        <row r="24">
          <cell r="D24">
            <v>4</v>
          </cell>
          <cell r="E24" t="str">
            <v>297*124*104</v>
          </cell>
          <cell r="F24">
            <v>1.71</v>
          </cell>
          <cell r="G24" t="str">
            <v>Freon 5/8,7/8  water 1"</v>
          </cell>
          <cell r="H24">
            <v>0.37</v>
          </cell>
        </row>
        <row r="24">
          <cell r="N24">
            <v>903.64</v>
          </cell>
        </row>
        <row r="25">
          <cell r="A25" t="str">
            <v>HEAT008</v>
          </cell>
          <cell r="B25" t="str">
            <v>EATB25-48</v>
          </cell>
        </row>
        <row r="25">
          <cell r="D25">
            <v>5</v>
          </cell>
          <cell r="E25" t="str">
            <v>297*124*119</v>
          </cell>
          <cell r="F25">
            <v>2.14</v>
          </cell>
          <cell r="G25" t="str">
            <v>Freon 7/8,1 1/8  water 1 1/4"</v>
          </cell>
          <cell r="H25">
            <v>0.37</v>
          </cell>
        </row>
        <row r="25">
          <cell r="N25">
            <v>963.226666666667</v>
          </cell>
        </row>
        <row r="26">
          <cell r="A26" t="str">
            <v>HEAT009</v>
          </cell>
          <cell r="B26" t="str">
            <v>EATB61-26</v>
          </cell>
        </row>
        <row r="26">
          <cell r="D26">
            <v>6</v>
          </cell>
          <cell r="E26" t="str">
            <v>539*125*68</v>
          </cell>
          <cell r="F26">
            <v>2.58</v>
          </cell>
          <cell r="G26" t="str">
            <v>Freon 7/8,1 1/8  water 1 1/4"</v>
          </cell>
          <cell r="H26">
            <v>0.75</v>
          </cell>
        </row>
        <row r="26">
          <cell r="N26">
            <v>1114.38</v>
          </cell>
        </row>
        <row r="26">
          <cell r="T26">
            <v>8173.27090965152</v>
          </cell>
        </row>
        <row r="27">
          <cell r="A27" t="str">
            <v>HEAT010</v>
          </cell>
          <cell r="B27" t="str">
            <v>EATB61-30</v>
          </cell>
        </row>
        <row r="27">
          <cell r="D27">
            <v>7</v>
          </cell>
          <cell r="E27" t="str">
            <v>539*125*77</v>
          </cell>
          <cell r="F27">
            <v>3</v>
          </cell>
          <cell r="G27" t="str">
            <v>Freon 7/8,1 1/8  water 1 1/4"</v>
          </cell>
          <cell r="H27">
            <v>0.75</v>
          </cell>
        </row>
        <row r="27">
          <cell r="N27">
            <v>1225.08</v>
          </cell>
        </row>
        <row r="28">
          <cell r="A28" t="str">
            <v>HEAT010.1</v>
          </cell>
          <cell r="B28" t="str">
            <v>EATB61-32</v>
          </cell>
        </row>
        <row r="28">
          <cell r="D28">
            <v>8</v>
          </cell>
          <cell r="E28" t="str">
            <v>539*125*82</v>
          </cell>
          <cell r="F28">
            <v>3.43</v>
          </cell>
          <cell r="G28" t="str">
            <v>Freon 7/8,1 1/8  water 1 1/4"</v>
          </cell>
          <cell r="H28">
            <v>0.75</v>
          </cell>
        </row>
        <row r="28">
          <cell r="N28">
            <v>1280.29333333333</v>
          </cell>
        </row>
        <row r="29">
          <cell r="A29" t="str">
            <v>HEAT011</v>
          </cell>
          <cell r="B29" t="str">
            <v>EATB61-40</v>
          </cell>
        </row>
        <row r="29">
          <cell r="D29">
            <v>10</v>
          </cell>
          <cell r="E29" t="str">
            <v>539*125*100</v>
          </cell>
          <cell r="F29">
            <v>4.28</v>
          </cell>
          <cell r="G29" t="str">
            <v>Freon 7/8,1 1/8  water 1 1/4"</v>
          </cell>
          <cell r="H29">
            <v>0.75</v>
          </cell>
        </row>
        <row r="29">
          <cell r="N29">
            <v>1501.51111111111</v>
          </cell>
        </row>
        <row r="29">
          <cell r="T29">
            <v>0</v>
          </cell>
        </row>
        <row r="30">
          <cell r="A30" t="str">
            <v>HEAT012</v>
          </cell>
          <cell r="B30" t="str">
            <v>EATB61-50</v>
          </cell>
        </row>
        <row r="30">
          <cell r="D30">
            <v>12</v>
          </cell>
          <cell r="E30" t="str">
            <v>539*125*124</v>
          </cell>
          <cell r="F30">
            <v>5.14</v>
          </cell>
          <cell r="G30" t="str">
            <v>Freon 7/8,1 1/8  water 1 1/4"</v>
          </cell>
          <cell r="H30">
            <v>0.75</v>
          </cell>
        </row>
        <row r="30">
          <cell r="N30">
            <v>1778.03333333333</v>
          </cell>
        </row>
        <row r="30">
          <cell r="T30">
            <v>5872.944707837</v>
          </cell>
        </row>
        <row r="31">
          <cell r="A31" t="str">
            <v>HEAT013</v>
          </cell>
          <cell r="B31" t="str">
            <v>EATB85-44</v>
          </cell>
        </row>
        <row r="31">
          <cell r="D31">
            <v>15</v>
          </cell>
          <cell r="E31" t="str">
            <v>564*188*110</v>
          </cell>
          <cell r="F31">
            <v>6.42</v>
          </cell>
          <cell r="G31" t="str">
            <v>Freon 7/8,1 3/8  water 2"</v>
          </cell>
          <cell r="H31">
            <v>1.5</v>
          </cell>
        </row>
        <row r="31">
          <cell r="N31">
            <v>2473.21111111111</v>
          </cell>
        </row>
        <row r="32">
          <cell r="A32" t="str">
            <v>HEAT014</v>
          </cell>
          <cell r="B32" t="str">
            <v>EATB85-58</v>
          </cell>
        </row>
        <row r="32">
          <cell r="D32">
            <v>20</v>
          </cell>
          <cell r="E32" t="str">
            <v>564*188*142</v>
          </cell>
          <cell r="F32">
            <v>8.56</v>
          </cell>
          <cell r="G32" t="str">
            <v>Freon 7/8,1 3/8  water 2"</v>
          </cell>
          <cell r="H32">
            <v>1.5</v>
          </cell>
        </row>
        <row r="32">
          <cell r="N32">
            <v>3100.78444444444</v>
          </cell>
        </row>
        <row r="33">
          <cell r="A33" t="str">
            <v>HEAT015</v>
          </cell>
          <cell r="B33" t="str">
            <v>EATB85-70</v>
          </cell>
        </row>
        <row r="33">
          <cell r="D33">
            <v>25</v>
          </cell>
          <cell r="E33" t="str">
            <v>564*188*170</v>
          </cell>
          <cell r="F33">
            <v>10.7</v>
          </cell>
          <cell r="G33" t="str">
            <v>Freon 7/8,1 3/8  water 2"</v>
          </cell>
          <cell r="H33">
            <v>2.2</v>
          </cell>
        </row>
        <row r="33">
          <cell r="N33">
            <v>3638.97777777778</v>
          </cell>
        </row>
        <row r="34">
          <cell r="A34" t="str">
            <v>HEAT016</v>
          </cell>
          <cell r="B34" t="str">
            <v>EATB120-64</v>
          </cell>
        </row>
        <row r="34">
          <cell r="D34">
            <v>30</v>
          </cell>
          <cell r="E34" t="str">
            <v>564*247*164</v>
          </cell>
          <cell r="F34">
            <v>12.86</v>
          </cell>
          <cell r="G34" t="str">
            <v>Freon 7/8,1 3/8  water 2"</v>
          </cell>
          <cell r="H34">
            <v>2.2</v>
          </cell>
        </row>
        <row r="34">
          <cell r="N34">
            <v>4630.90444444444</v>
          </cell>
        </row>
        <row r="35">
          <cell r="A35" t="str">
            <v>HEAT017</v>
          </cell>
          <cell r="B35" t="str">
            <v>EATB120-76</v>
          </cell>
        </row>
        <row r="35">
          <cell r="D35">
            <v>35</v>
          </cell>
          <cell r="E35" t="str">
            <v>564*247*194</v>
          </cell>
          <cell r="F35">
            <v>15</v>
          </cell>
          <cell r="G35" t="str">
            <v>Freon 7/8,1 3/8  water 2"</v>
          </cell>
          <cell r="H35">
            <v>4</v>
          </cell>
        </row>
        <row r="35">
          <cell r="N35">
            <v>5336.92444444444</v>
          </cell>
        </row>
        <row r="36">
          <cell r="A36" t="str">
            <v>HEAT018</v>
          </cell>
          <cell r="B36" t="str">
            <v>EATB120-86</v>
          </cell>
        </row>
        <row r="36">
          <cell r="D36">
            <v>40</v>
          </cell>
          <cell r="E36" t="str">
            <v>564*247*218</v>
          </cell>
          <cell r="F36">
            <v>17.13</v>
          </cell>
          <cell r="G36" t="str">
            <v>Freon 7/8,1 3/8  water 2"</v>
          </cell>
          <cell r="H36">
            <v>4</v>
          </cell>
        </row>
        <row r="36">
          <cell r="N36">
            <v>5923.58888888889</v>
          </cell>
        </row>
        <row r="37">
          <cell r="A37" t="str">
            <v>HEAT019</v>
          </cell>
          <cell r="B37" t="str">
            <v>EATB120-108</v>
          </cell>
        </row>
        <row r="37">
          <cell r="D37">
            <v>50</v>
          </cell>
          <cell r="E37" t="str">
            <v>564*247*272</v>
          </cell>
          <cell r="F37">
            <v>21.14</v>
          </cell>
          <cell r="G37" t="str">
            <v>Freon 7/8,1 3/8  water 2"</v>
          </cell>
          <cell r="H37">
            <v>4</v>
          </cell>
        </row>
        <row r="37">
          <cell r="N37">
            <v>7216.09111111111</v>
          </cell>
        </row>
        <row r="38">
          <cell r="A38" t="str">
            <v>HEAT020</v>
          </cell>
          <cell r="B38" t="str">
            <v>EATB61-24+24-2M</v>
          </cell>
        </row>
        <row r="38">
          <cell r="D38" t="str">
            <v>5+5HP</v>
          </cell>
          <cell r="E38" t="str">
            <v>539*125*121</v>
          </cell>
          <cell r="F38">
            <v>4.28</v>
          </cell>
          <cell r="G38" t="str">
            <v>Freon 7/8,1 1/8  water 1 1/4"</v>
          </cell>
          <cell r="H38">
            <v>0.75</v>
          </cell>
        </row>
        <row r="38">
          <cell r="N38">
            <v>1797.44</v>
          </cell>
        </row>
        <row r="39">
          <cell r="A39" t="str">
            <v>HEAT021</v>
          </cell>
          <cell r="B39" t="str">
            <v>EATB85-24+24-2M</v>
          </cell>
        </row>
        <row r="39">
          <cell r="D39" t="str">
            <v>7.5+7.5HP</v>
          </cell>
          <cell r="E39" t="str">
            <v>564*188*121</v>
          </cell>
          <cell r="F39">
            <v>6.42</v>
          </cell>
          <cell r="G39" t="str">
            <v>Freon 7/8,1 3/8  water 2"</v>
          </cell>
          <cell r="H39">
            <v>1.5</v>
          </cell>
        </row>
        <row r="39">
          <cell r="N39">
            <v>2727.32</v>
          </cell>
        </row>
        <row r="40">
          <cell r="A40" t="str">
            <v>HEAT022</v>
          </cell>
          <cell r="B40" t="str">
            <v>EATB85-30+30-2M</v>
          </cell>
        </row>
        <row r="40">
          <cell r="D40" t="str">
            <v>10+10HP</v>
          </cell>
          <cell r="E40" t="str">
            <v>564*188*171</v>
          </cell>
          <cell r="F40">
            <v>8.56</v>
          </cell>
          <cell r="G40" t="str">
            <v>Freon 7/8,1 3/8  water 2"</v>
          </cell>
          <cell r="H40">
            <v>1.5</v>
          </cell>
        </row>
        <row r="40">
          <cell r="N40">
            <v>3274.44222222222</v>
          </cell>
        </row>
        <row r="41">
          <cell r="A41" t="str">
            <v>HEAT023</v>
          </cell>
          <cell r="B41" t="str">
            <v>EATB85-38+38-2M</v>
          </cell>
        </row>
        <row r="41">
          <cell r="D41" t="str">
            <v>12.5+12.5HP</v>
          </cell>
          <cell r="E41" t="str">
            <v>564*188*187</v>
          </cell>
          <cell r="F41">
            <v>10.7</v>
          </cell>
          <cell r="G41" t="str">
            <v>Freon 7/8,1 3/8  water 2"</v>
          </cell>
          <cell r="H41">
            <v>2.2</v>
          </cell>
        </row>
        <row r="41">
          <cell r="N41">
            <v>3982.92222222222</v>
          </cell>
        </row>
        <row r="42">
          <cell r="A42" t="str">
            <v>HEAT024</v>
          </cell>
          <cell r="B42" t="str">
            <v>EATB85-46+46-2M</v>
          </cell>
        </row>
        <row r="42">
          <cell r="D42" t="str">
            <v>15+15HP</v>
          </cell>
          <cell r="E42" t="str">
            <v>564*188*225</v>
          </cell>
          <cell r="F42">
            <v>12.86</v>
          </cell>
          <cell r="G42" t="str">
            <v>Freon 7/8,1 3/8  water 2"</v>
          </cell>
          <cell r="H42">
            <v>2.2</v>
          </cell>
        </row>
        <row r="42">
          <cell r="N42">
            <v>4700.33111111111</v>
          </cell>
        </row>
        <row r="43">
          <cell r="A43" t="str">
            <v>HEAT025</v>
          </cell>
          <cell r="B43" t="str">
            <v>EATB25-48-2</v>
          </cell>
        </row>
        <row r="43">
          <cell r="D43">
            <v>5</v>
          </cell>
          <cell r="E43" t="str">
            <v>297*124*119</v>
          </cell>
          <cell r="F43">
            <v>2.14</v>
          </cell>
          <cell r="G43" t="str">
            <v>Freon 7/8,1 1/8  water 1 1/4"</v>
          </cell>
          <cell r="H43">
            <v>0.37</v>
          </cell>
        </row>
        <row r="43">
          <cell r="N43">
            <v>911.111111111111</v>
          </cell>
        </row>
        <row r="44">
          <cell r="A44" t="str">
            <v>HEAT026</v>
          </cell>
          <cell r="B44" t="str">
            <v>EATB61-26-2</v>
          </cell>
        </row>
        <row r="44">
          <cell r="D44">
            <v>6</v>
          </cell>
          <cell r="E44" t="str">
            <v>539*125*68</v>
          </cell>
          <cell r="F44">
            <v>2.58</v>
          </cell>
          <cell r="G44" t="str">
            <v>Freon 7/8,1 1/8  water 1 1/4"</v>
          </cell>
          <cell r="H44">
            <v>0.75</v>
          </cell>
        </row>
        <row r="44">
          <cell r="N44">
            <v>1015.52444444444</v>
          </cell>
        </row>
        <row r="45">
          <cell r="A45" t="str">
            <v>HEAT027</v>
          </cell>
          <cell r="B45" t="str">
            <v>EATB61-40-2</v>
          </cell>
        </row>
        <row r="45">
          <cell r="D45">
            <v>10</v>
          </cell>
          <cell r="E45" t="str">
            <v>539*125*100</v>
          </cell>
          <cell r="F45">
            <v>4.28</v>
          </cell>
          <cell r="G45" t="str">
            <v>Freon 7/8,1 1/8  water 1 1/4"</v>
          </cell>
          <cell r="H45">
            <v>0.75</v>
          </cell>
        </row>
        <row r="45">
          <cell r="N45">
            <v>1501.51111111111</v>
          </cell>
        </row>
        <row r="46">
          <cell r="A46" t="str">
            <v>HEAT028</v>
          </cell>
          <cell r="B46" t="str">
            <v>EATB61-50-2</v>
          </cell>
        </row>
        <row r="46">
          <cell r="D46">
            <v>12</v>
          </cell>
          <cell r="E46" t="str">
            <v>539*125*124</v>
          </cell>
          <cell r="F46">
            <v>5.14</v>
          </cell>
          <cell r="G46" t="str">
            <v>Freon 7/8,1 1/8  water 1 1/4"</v>
          </cell>
          <cell r="H46">
            <v>0.75</v>
          </cell>
        </row>
        <row r="46">
          <cell r="N46">
            <v>1778.03333333333</v>
          </cell>
        </row>
        <row r="47">
          <cell r="A47" t="str">
            <v>HEAT029</v>
          </cell>
          <cell r="B47" t="str">
            <v>EATB85-44-2</v>
          </cell>
        </row>
        <row r="47">
          <cell r="D47">
            <v>15</v>
          </cell>
          <cell r="E47" t="str">
            <v>564*188*110</v>
          </cell>
          <cell r="F47">
            <v>6.42</v>
          </cell>
          <cell r="G47" t="str">
            <v>Freon 7/8,1 3/8  water 2"</v>
          </cell>
          <cell r="H47">
            <v>1.5</v>
          </cell>
        </row>
        <row r="47">
          <cell r="N47">
            <v>2480.59111111111</v>
          </cell>
        </row>
        <row r="48">
          <cell r="A48" t="str">
            <v>HEAT030</v>
          </cell>
          <cell r="B48" t="str">
            <v>EATB85-58-2</v>
          </cell>
        </row>
        <row r="48">
          <cell r="D48">
            <v>20</v>
          </cell>
          <cell r="E48" t="str">
            <v>564*188*142</v>
          </cell>
          <cell r="F48">
            <v>8.56</v>
          </cell>
          <cell r="G48" t="str">
            <v>Freon 7/8,1 3/8  water 2"</v>
          </cell>
          <cell r="H48">
            <v>1.5</v>
          </cell>
        </row>
        <row r="48">
          <cell r="N48">
            <v>3138.96</v>
          </cell>
        </row>
        <row r="49">
          <cell r="A49" t="str">
            <v>HEAT031</v>
          </cell>
          <cell r="B49" t="str">
            <v>EATB120-64-2</v>
          </cell>
        </row>
        <row r="49">
          <cell r="D49">
            <v>30</v>
          </cell>
          <cell r="E49" t="str">
            <v>564*247*164</v>
          </cell>
          <cell r="F49">
            <v>12.86</v>
          </cell>
          <cell r="G49" t="str">
            <v>Freon 7/8,1 3/8  water 2"</v>
          </cell>
          <cell r="H49">
            <v>2.2</v>
          </cell>
        </row>
        <row r="49">
          <cell r="N49">
            <v>4630.90444444444</v>
          </cell>
        </row>
        <row r="50">
          <cell r="A50" t="str">
            <v>HEAT031.1</v>
          </cell>
          <cell r="B50" t="str">
            <v>CB10+10 (2*10HP C.BARREL)</v>
          </cell>
        </row>
        <row r="50">
          <cell r="D50" t="str">
            <v>10+10HP</v>
          </cell>
        </row>
        <row r="50">
          <cell r="N50">
            <v>5965.90909090909</v>
          </cell>
        </row>
        <row r="51">
          <cell r="A51" t="str">
            <v>HEAT031.2</v>
          </cell>
          <cell r="B51" t="str">
            <v>CB12+12 (2*12HP C.BARREL)</v>
          </cell>
        </row>
        <row r="51">
          <cell r="D51" t="str">
            <v>12+12HP</v>
          </cell>
        </row>
        <row r="51">
          <cell r="N51">
            <v>6601.7316017316</v>
          </cell>
        </row>
        <row r="52">
          <cell r="A52" t="str">
            <v>HEAT031.3</v>
          </cell>
          <cell r="B52" t="str">
            <v>CB15+15 (2*15HP C.BARREL)</v>
          </cell>
        </row>
        <row r="52">
          <cell r="D52" t="str">
            <v>15+15HP</v>
          </cell>
        </row>
        <row r="52">
          <cell r="N52">
            <v>8373.91774891775</v>
          </cell>
        </row>
        <row r="53">
          <cell r="A53" t="str">
            <v>HEAT031.4</v>
          </cell>
          <cell r="B53" t="str">
            <v>CB20+20 (2*20HP C.BARREL)</v>
          </cell>
        </row>
        <row r="53">
          <cell r="D53" t="str">
            <v>20+20HP</v>
          </cell>
        </row>
        <row r="53">
          <cell r="N53">
            <v>9943.18181818182</v>
          </cell>
        </row>
        <row r="54">
          <cell r="A54" t="str">
            <v>HEAT031.5</v>
          </cell>
          <cell r="B54" t="str">
            <v>CB25+25 (2*25HP C.BARREL)</v>
          </cell>
        </row>
        <row r="54">
          <cell r="D54" t="str">
            <v>25+25HP</v>
          </cell>
        </row>
        <row r="54">
          <cell r="N54">
            <v>12567.6406926407</v>
          </cell>
        </row>
        <row r="56">
          <cell r="A56" t="str">
            <v>HEAT032</v>
          </cell>
          <cell r="B56" t="str">
            <v>CB5 (5hp chiller barrel)</v>
          </cell>
        </row>
        <row r="56">
          <cell r="D56">
            <v>5</v>
          </cell>
          <cell r="E56" t="str">
            <v>906*180</v>
          </cell>
          <cell r="F56" t="str">
            <v>18KW</v>
          </cell>
        </row>
        <row r="56">
          <cell r="N56">
            <v>2120.53571428571</v>
          </cell>
        </row>
        <row r="56">
          <cell r="T56">
            <v>1961.88775510204</v>
          </cell>
        </row>
        <row r="57">
          <cell r="A57" t="str">
            <v>HEAT032.1</v>
          </cell>
          <cell r="B57" t="str">
            <v>CB6 (6hp chiller barrel</v>
          </cell>
        </row>
        <row r="57">
          <cell r="D57">
            <v>6</v>
          </cell>
          <cell r="E57" t="str">
            <v>986*180</v>
          </cell>
        </row>
        <row r="57">
          <cell r="N57">
            <v>2306.54761904762</v>
          </cell>
        </row>
        <row r="58">
          <cell r="A58" t="str">
            <v>HEAT033</v>
          </cell>
          <cell r="B58" t="str">
            <v>CB8 (8hp chiller barrel)</v>
          </cell>
        </row>
        <row r="58">
          <cell r="D58">
            <v>8</v>
          </cell>
          <cell r="E58" t="str">
            <v>1086*219</v>
          </cell>
          <cell r="F58" t="str">
            <v>28KW</v>
          </cell>
        </row>
        <row r="58">
          <cell r="N58">
            <v>3007.19246031746</v>
          </cell>
        </row>
        <row r="59">
          <cell r="A59" t="str">
            <v>HEAT034</v>
          </cell>
          <cell r="B59" t="str">
            <v>CB10 (10hp chiller barrel)</v>
          </cell>
        </row>
        <row r="59">
          <cell r="D59">
            <v>10</v>
          </cell>
          <cell r="E59" t="str">
            <v>1206*219</v>
          </cell>
          <cell r="F59" t="str">
            <v>35KW</v>
          </cell>
        </row>
        <row r="59">
          <cell r="N59">
            <v>3298.61111111111</v>
          </cell>
        </row>
        <row r="60">
          <cell r="A60" t="str">
            <v>HEAT035</v>
          </cell>
          <cell r="B60" t="str">
            <v>CB12 (12hp chiller barrel)</v>
          </cell>
        </row>
        <row r="60">
          <cell r="D60">
            <v>12</v>
          </cell>
          <cell r="E60" t="str">
            <v>1406*219</v>
          </cell>
        </row>
        <row r="60">
          <cell r="N60">
            <v>3906.25</v>
          </cell>
        </row>
        <row r="61">
          <cell r="A61" t="str">
            <v>HEAT036</v>
          </cell>
          <cell r="B61" t="str">
            <v>CB15 (15hp chiller barrel)</v>
          </cell>
        </row>
        <row r="61">
          <cell r="D61">
            <v>15</v>
          </cell>
          <cell r="E61" t="str">
            <v>1406*219</v>
          </cell>
          <cell r="F61" t="str">
            <v>47KW</v>
          </cell>
        </row>
        <row r="61">
          <cell r="N61">
            <v>4191.46825396825</v>
          </cell>
        </row>
        <row r="62">
          <cell r="A62" t="str">
            <v>HEAT037</v>
          </cell>
          <cell r="B62" t="str">
            <v>CB20 (20hp chiller barrel)</v>
          </cell>
        </row>
        <row r="62">
          <cell r="D62">
            <v>20</v>
          </cell>
          <cell r="E62" t="str">
            <v>1606*219</v>
          </cell>
          <cell r="F62" t="str">
            <v>56KW</v>
          </cell>
        </row>
        <row r="62">
          <cell r="N62">
            <v>4861.11111111111</v>
          </cell>
        </row>
        <row r="62">
          <cell r="T62">
            <v>15423.5463295313</v>
          </cell>
        </row>
        <row r="63">
          <cell r="A63" t="str">
            <v>HEAT038</v>
          </cell>
          <cell r="B63" t="str">
            <v>CB25 (25hp chiller barrel)</v>
          </cell>
        </row>
        <row r="63">
          <cell r="D63">
            <v>25</v>
          </cell>
          <cell r="E63" t="str">
            <v>1706*219</v>
          </cell>
          <cell r="F63" t="str">
            <v>65KW</v>
          </cell>
        </row>
        <row r="63">
          <cell r="N63">
            <v>5419.14682539683</v>
          </cell>
        </row>
        <row r="64">
          <cell r="A64" t="str">
            <v>HEAT039</v>
          </cell>
          <cell r="B64" t="str">
            <v>CB30 (30hp chiller barrel)</v>
          </cell>
        </row>
        <row r="64">
          <cell r="D64">
            <v>30</v>
          </cell>
          <cell r="E64" t="str">
            <v>1716*273</v>
          </cell>
          <cell r="F64" t="str">
            <v>80KW</v>
          </cell>
        </row>
        <row r="64">
          <cell r="N64">
            <v>7080.85317460317</v>
          </cell>
        </row>
        <row r="65">
          <cell r="A65" t="str">
            <v>HEAT040</v>
          </cell>
          <cell r="B65" t="str">
            <v>CB35 (35hp chiller barrel)</v>
          </cell>
        </row>
        <row r="65">
          <cell r="D65">
            <v>35</v>
          </cell>
          <cell r="E65" t="str">
            <v>1916*273</v>
          </cell>
          <cell r="F65" t="str">
            <v>95KW</v>
          </cell>
        </row>
        <row r="65">
          <cell r="N65">
            <v>7936.50793650794</v>
          </cell>
        </row>
        <row r="66">
          <cell r="A66" t="str">
            <v>HEAT041</v>
          </cell>
          <cell r="B66" t="str">
            <v>CB40 (40hp chiller barrel)</v>
          </cell>
        </row>
        <row r="66">
          <cell r="D66">
            <v>40</v>
          </cell>
          <cell r="E66" t="str">
            <v>1916*273</v>
          </cell>
          <cell r="F66" t="str">
            <v>120KW</v>
          </cell>
        </row>
        <row r="66">
          <cell r="N66">
            <v>8432.53968253968</v>
          </cell>
        </row>
        <row r="67">
          <cell r="A67" t="str">
            <v>HEAT042</v>
          </cell>
          <cell r="B67" t="str">
            <v>CB50</v>
          </cell>
        </row>
        <row r="67">
          <cell r="D67">
            <v>50</v>
          </cell>
        </row>
        <row r="67">
          <cell r="F67" t="str">
            <v>135KW</v>
          </cell>
        </row>
        <row r="67">
          <cell r="N67">
            <v>10540.6746031746</v>
          </cell>
        </row>
        <row r="68">
          <cell r="A68" t="str">
            <v>HEAT043</v>
          </cell>
          <cell r="B68" t="str">
            <v>CB60</v>
          </cell>
        </row>
        <row r="68">
          <cell r="D68">
            <v>60</v>
          </cell>
        </row>
        <row r="68">
          <cell r="F68" t="str">
            <v>155KW</v>
          </cell>
        </row>
        <row r="68">
          <cell r="N68">
            <v>12425.5952380952</v>
          </cell>
        </row>
        <row r="69">
          <cell r="A69" t="str">
            <v>HEAT043.1</v>
          </cell>
          <cell r="B69" t="str">
            <v>CB70</v>
          </cell>
        </row>
        <row r="69">
          <cell r="D69">
            <v>70</v>
          </cell>
        </row>
        <row r="69">
          <cell r="N69">
            <v>14062.5</v>
          </cell>
        </row>
        <row r="70">
          <cell r="A70" t="str">
            <v>HEAT043.2</v>
          </cell>
          <cell r="B70" t="str">
            <v>CB80</v>
          </cell>
        </row>
        <row r="70">
          <cell r="D70">
            <v>80</v>
          </cell>
        </row>
        <row r="70">
          <cell r="N70">
            <v>16207.8373015873</v>
          </cell>
        </row>
        <row r="71">
          <cell r="A71" t="str">
            <v>HEAT043.3</v>
          </cell>
          <cell r="B71" t="str">
            <v>CB90</v>
          </cell>
        </row>
        <row r="71">
          <cell r="D71">
            <v>90</v>
          </cell>
        </row>
        <row r="71">
          <cell r="N71">
            <v>17547.123015873</v>
          </cell>
        </row>
        <row r="72">
          <cell r="A72" t="str">
            <v>HEAT043.4</v>
          </cell>
          <cell r="B72" t="str">
            <v>CB100</v>
          </cell>
        </row>
        <row r="72">
          <cell r="D72">
            <v>100</v>
          </cell>
        </row>
        <row r="72">
          <cell r="N72">
            <v>18762.4007936508</v>
          </cell>
        </row>
        <row r="73">
          <cell r="A73" t="str">
            <v>HEAT043.5</v>
          </cell>
          <cell r="B73" t="str">
            <v>CB110</v>
          </cell>
        </row>
        <row r="73">
          <cell r="D73">
            <v>110</v>
          </cell>
        </row>
        <row r="73">
          <cell r="N73">
            <v>20225.6944444444</v>
          </cell>
        </row>
        <row r="74">
          <cell r="A74" t="str">
            <v>HEAT043.6</v>
          </cell>
          <cell r="B74" t="str">
            <v>CB120</v>
          </cell>
        </row>
        <row r="74">
          <cell r="D74">
            <v>120</v>
          </cell>
        </row>
        <row r="74">
          <cell r="N74">
            <v>21701.3888888889</v>
          </cell>
        </row>
        <row r="75">
          <cell r="A75" t="str">
            <v>HEAT044</v>
          </cell>
          <cell r="B75" t="str">
            <v>T1HP titanium barrel 16c</v>
          </cell>
        </row>
        <row r="75">
          <cell r="D75" t="str">
            <v>1hp</v>
          </cell>
          <cell r="E75" t="str">
            <v>330*220*280(W) </v>
          </cell>
          <cell r="F75" t="str">
            <v>0.064 * 3ft</v>
          </cell>
          <cell r="G75" t="str">
            <v> 1 1/4" water inlet</v>
          </cell>
        </row>
        <row r="75">
          <cell r="N75">
            <v>347.222222222222</v>
          </cell>
        </row>
        <row r="75">
          <cell r="T75">
            <v>2243.28148764052</v>
          </cell>
        </row>
        <row r="76">
          <cell r="A76" t="str">
            <v>HEAT045</v>
          </cell>
          <cell r="B76" t="str">
            <v>T1.5HP titanium barrel 16c</v>
          </cell>
        </row>
        <row r="76">
          <cell r="D76" t="str">
            <v>1.5hp</v>
          </cell>
          <cell r="E76" t="str">
            <v>330*220*280(W) </v>
          </cell>
          <cell r="F76" t="str">
            <v>0.064 * 2.5ft</v>
          </cell>
          <cell r="G76" t="str">
            <v> 1 1/4" water inlet</v>
          </cell>
        </row>
        <row r="76">
          <cell r="N76">
            <v>440.228174603175</v>
          </cell>
        </row>
        <row r="76">
          <cell r="T76">
            <v>2535.36680510084</v>
          </cell>
        </row>
        <row r="77">
          <cell r="A77" t="str">
            <v>HEAT046</v>
          </cell>
          <cell r="B77" t="str">
            <v>T2HP titanium barrel 16c</v>
          </cell>
        </row>
        <row r="77">
          <cell r="D77" t="str">
            <v>2hp</v>
          </cell>
          <cell r="E77" t="str">
            <v>330*220*280(W) </v>
          </cell>
          <cell r="F77" t="str">
            <v>0.075 * 1.5ft</v>
          </cell>
          <cell r="G77" t="str">
            <v> 1 1/4" water inlet</v>
          </cell>
        </row>
        <row r="77">
          <cell r="N77">
            <v>496.031746031746</v>
          </cell>
        </row>
        <row r="77">
          <cell r="T77">
            <v>2937.2755603751</v>
          </cell>
        </row>
        <row r="78">
          <cell r="A78" t="str">
            <v>HEAT047</v>
          </cell>
          <cell r="B78" t="str">
            <v>T3HP titanium barrel 16c</v>
          </cell>
        </row>
        <row r="78">
          <cell r="D78" t="str">
            <v>3hp</v>
          </cell>
          <cell r="E78" t="str">
            <v>430*220*280(W) </v>
          </cell>
          <cell r="F78" t="str">
            <v>0.09 * 1.5ft</v>
          </cell>
          <cell r="G78" t="str">
            <v> 1 1/2" water inlet</v>
          </cell>
        </row>
        <row r="78">
          <cell r="N78">
            <v>606.39880952381</v>
          </cell>
        </row>
        <row r="78">
          <cell r="T78">
            <v>4204.87897978254</v>
          </cell>
        </row>
        <row r="79">
          <cell r="A79" t="str">
            <v>HEAT048</v>
          </cell>
          <cell r="B79" t="str">
            <v>T4HP titanium barrel 16c </v>
          </cell>
        </row>
        <row r="79">
          <cell r="D79">
            <v>4</v>
          </cell>
          <cell r="E79" t="str">
            <v>490*230*290(W) </v>
          </cell>
          <cell r="F79" t="str">
            <v>0.075 * 12" *2</v>
          </cell>
          <cell r="G79" t="str">
            <v> 1 1/2" water inlet</v>
          </cell>
        </row>
        <row r="79">
          <cell r="N79">
            <v>721.72619047619</v>
          </cell>
        </row>
        <row r="80">
          <cell r="A80" t="str">
            <v>HEAT049</v>
          </cell>
          <cell r="B80" t="str">
            <v>T5HP titanium barrel 16c</v>
          </cell>
        </row>
        <row r="80">
          <cell r="D80">
            <v>5</v>
          </cell>
          <cell r="E80" t="str">
            <v>560*230*290(W) </v>
          </cell>
          <cell r="F80" t="str">
            <v>0.09*15"*2</v>
          </cell>
          <cell r="G80" t="str">
            <v> 1 1/2" water inlet</v>
          </cell>
        </row>
        <row r="80">
          <cell r="N80">
            <v>758.928571428571</v>
          </cell>
        </row>
        <row r="81">
          <cell r="A81" t="str">
            <v>HEAT050</v>
          </cell>
          <cell r="B81" t="str">
            <v>T1hpS-RC (100mm) Titanium coil</v>
          </cell>
        </row>
        <row r="81">
          <cell r="D81">
            <v>1</v>
          </cell>
          <cell r="E81" t="str">
            <v>200*430H*100mmd</v>
          </cell>
          <cell r="F81" t="str">
            <v>1/2" * 1/2"</v>
          </cell>
        </row>
        <row r="81">
          <cell r="N81" t="str">
            <v>~</v>
          </cell>
        </row>
        <row r="82">
          <cell r="A82" t="str">
            <v>HEAT051</v>
          </cell>
          <cell r="B82" t="str">
            <v>T1.5hpS-RC (100mm) Titanium coil</v>
          </cell>
        </row>
        <row r="82">
          <cell r="D82">
            <v>1.5</v>
          </cell>
          <cell r="E82" t="str">
            <v>280*480H*100mmd</v>
          </cell>
          <cell r="F82" t="str">
            <v>1/2" * 1/2"</v>
          </cell>
        </row>
        <row r="82">
          <cell r="N82" t="str">
            <v>~</v>
          </cell>
        </row>
        <row r="83">
          <cell r="A83" t="str">
            <v>HEAT052</v>
          </cell>
          <cell r="B83" t="str">
            <v>T2hpS-RC (100mm) Titanium coil</v>
          </cell>
        </row>
        <row r="83">
          <cell r="D83">
            <v>2</v>
          </cell>
          <cell r="E83" t="str">
            <v>400*500H*100mmd</v>
          </cell>
          <cell r="F83" t="str">
            <v>1/2" * 1/2"</v>
          </cell>
        </row>
        <row r="83">
          <cell r="N83" t="str">
            <v>~</v>
          </cell>
        </row>
        <row r="84">
          <cell r="A84" t="str">
            <v>HEAT053</v>
          </cell>
          <cell r="B84" t="str">
            <v>T1hp-RC Titanium coil</v>
          </cell>
        </row>
        <row r="84">
          <cell r="D84">
            <v>1</v>
          </cell>
          <cell r="E84" t="str">
            <v>200*430H*150mmd</v>
          </cell>
          <cell r="F84" t="str">
            <v>1/2" * 1/2"</v>
          </cell>
          <cell r="G84" t="str">
            <v>0.064 * 3ft</v>
          </cell>
        </row>
        <row r="84">
          <cell r="N84">
            <v>173.611111111111</v>
          </cell>
        </row>
        <row r="85">
          <cell r="A85" t="str">
            <v>HEAT054</v>
          </cell>
          <cell r="B85" t="str">
            <v>T1.5hp-RC Titanium coil</v>
          </cell>
        </row>
        <row r="85">
          <cell r="D85">
            <v>1.5</v>
          </cell>
          <cell r="E85" t="str">
            <v>280*480H*150mmd</v>
          </cell>
          <cell r="F85" t="str">
            <v>1/2" * 1/2"</v>
          </cell>
          <cell r="G85" t="str">
            <v>0.064 * 2.5ft</v>
          </cell>
        </row>
        <row r="85">
          <cell r="N85">
            <v>240.575396825397</v>
          </cell>
        </row>
        <row r="86">
          <cell r="A86" t="str">
            <v>HEAT055</v>
          </cell>
          <cell r="B86" t="str">
            <v>T2hp-RC Titanium coil</v>
          </cell>
        </row>
        <row r="86">
          <cell r="D86">
            <v>2</v>
          </cell>
          <cell r="E86" t="str">
            <v>400*500H*150mmd</v>
          </cell>
          <cell r="F86" t="str">
            <v>1/2" * 1/2"</v>
          </cell>
          <cell r="G86" t="str">
            <v>0.075 * 1.5ft</v>
          </cell>
        </row>
        <row r="86">
          <cell r="N86">
            <v>307.539682539683</v>
          </cell>
        </row>
        <row r="87">
          <cell r="A87" t="str">
            <v>HEAT056</v>
          </cell>
          <cell r="B87" t="str">
            <v>T3hp-RC Titanium coil</v>
          </cell>
        </row>
        <row r="87">
          <cell r="D87">
            <v>3</v>
          </cell>
          <cell r="E87" t="str">
            <v>340*520H*150mmd</v>
          </cell>
          <cell r="F87" t="str">
            <v>1/2" * 3/4"</v>
          </cell>
          <cell r="G87" t="str">
            <v>0.09 * 1.5ft</v>
          </cell>
        </row>
        <row r="87">
          <cell r="N87">
            <v>427.827380952381</v>
          </cell>
        </row>
        <row r="88">
          <cell r="A88" t="str">
            <v>HEAT057</v>
          </cell>
          <cell r="B88" t="str">
            <v>T4hp-RC Titanium coil</v>
          </cell>
        </row>
        <row r="88">
          <cell r="D88">
            <v>4</v>
          </cell>
          <cell r="E88" t="str">
            <v>390*520H*150mmd</v>
          </cell>
          <cell r="F88" t="str">
            <v>1/2" * 3/4"</v>
          </cell>
          <cell r="G88" t="str">
            <v>0.075 * 12" *2</v>
          </cell>
        </row>
        <row r="88">
          <cell r="N88">
            <v>489.831349206349</v>
          </cell>
        </row>
        <row r="89">
          <cell r="A89" t="str">
            <v>HEAT058</v>
          </cell>
          <cell r="B89" t="str">
            <v>T5hp-RC Titanium coil</v>
          </cell>
        </row>
        <row r="89">
          <cell r="D89">
            <v>5</v>
          </cell>
          <cell r="E89" t="str">
            <v>450*520H*150mmd</v>
          </cell>
          <cell r="F89" t="str">
            <v>1/2" * 3/4"</v>
          </cell>
          <cell r="G89" t="str">
            <v>0.09*15"*2</v>
          </cell>
        </row>
        <row r="89">
          <cell r="N89">
            <v>551.835317460317</v>
          </cell>
        </row>
        <row r="90">
          <cell r="A90" t="str">
            <v>HEAT059</v>
          </cell>
          <cell r="B90" t="str">
            <v>TS1hp Titanium barrel 2c</v>
          </cell>
        </row>
        <row r="90">
          <cell r="D90">
            <v>1</v>
          </cell>
          <cell r="E90" t="str">
            <v>405h*215d</v>
          </cell>
        </row>
        <row r="90">
          <cell r="G90" t="str">
            <v>0.055 * 800mm</v>
          </cell>
        </row>
        <row r="90">
          <cell r="N90">
            <v>421.626984126984</v>
          </cell>
        </row>
        <row r="90">
          <cell r="T90">
            <v>2317.68624954528</v>
          </cell>
        </row>
        <row r="91">
          <cell r="A91" t="str">
            <v>HEAT060</v>
          </cell>
          <cell r="B91" t="str">
            <v>TS1.5hp Titanium barrel 2c</v>
          </cell>
        </row>
        <row r="91">
          <cell r="D91">
            <v>1.5</v>
          </cell>
          <cell r="E91" t="str">
            <v>455h*215d</v>
          </cell>
        </row>
        <row r="91">
          <cell r="G91" t="str">
            <v>0.064 * 800mm</v>
          </cell>
        </row>
        <row r="91">
          <cell r="N91">
            <v>644.84126984127</v>
          </cell>
        </row>
        <row r="91">
          <cell r="T91">
            <v>2739.97990033893</v>
          </cell>
        </row>
        <row r="92">
          <cell r="A92" t="str">
            <v>HEAT061</v>
          </cell>
          <cell r="B92" t="str">
            <v>TS2hp Titanium barrel 2c</v>
          </cell>
        </row>
        <row r="92">
          <cell r="D92">
            <v>2</v>
          </cell>
          <cell r="E92" t="str">
            <v>475h*215d</v>
          </cell>
        </row>
        <row r="92">
          <cell r="G92" t="str">
            <v>0.070 * 650mm</v>
          </cell>
        </row>
        <row r="92">
          <cell r="N92">
            <v>813.492063492063</v>
          </cell>
        </row>
        <row r="92">
          <cell r="T92">
            <v>4263.91667819524</v>
          </cell>
        </row>
        <row r="93">
          <cell r="A93" t="str">
            <v>HEAT062</v>
          </cell>
          <cell r="B93" t="str">
            <v>TS3hp Titanium barrel 2c</v>
          </cell>
        </row>
        <row r="93">
          <cell r="D93">
            <v>3</v>
          </cell>
          <cell r="E93" t="str">
            <v>575h*215d</v>
          </cell>
        </row>
        <row r="93">
          <cell r="G93" t="str">
            <v>0.08 *600mm</v>
          </cell>
        </row>
        <row r="93">
          <cell r="N93">
            <v>1091.26984126984</v>
          </cell>
        </row>
        <row r="93">
          <cell r="T93">
            <v>4689.75001152857</v>
          </cell>
        </row>
        <row r="94">
          <cell r="A94" t="str">
            <v>HEAT063</v>
          </cell>
          <cell r="B94" t="str">
            <v>TS4hp Titanium barrel 2c</v>
          </cell>
        </row>
        <row r="94">
          <cell r="D94">
            <v>4</v>
          </cell>
          <cell r="E94" t="str">
            <v>675h*215d</v>
          </cell>
        </row>
        <row r="94">
          <cell r="G94" t="str">
            <v>0.075 * 200mm</v>
          </cell>
        </row>
        <row r="94">
          <cell r="N94">
            <v>1550.09920634921</v>
          </cell>
        </row>
        <row r="95">
          <cell r="A95" t="str">
            <v>HEAT064</v>
          </cell>
          <cell r="B95" t="str">
            <v>TS5hp Titanium barrel 2c</v>
          </cell>
        </row>
        <row r="95">
          <cell r="D95">
            <v>5</v>
          </cell>
          <cell r="E95" t="str">
            <v>675h*265d</v>
          </cell>
        </row>
        <row r="95">
          <cell r="G95" t="str">
            <v>0.09*250mm</v>
          </cell>
        </row>
        <row r="95">
          <cell r="N95">
            <v>1847.71825396825</v>
          </cell>
        </row>
        <row r="96">
          <cell r="A96" t="str">
            <v>HEAT065</v>
          </cell>
          <cell r="B96" t="str">
            <v>T5hp-2c Titanium barrel</v>
          </cell>
        </row>
        <row r="96">
          <cell r="D96">
            <v>5</v>
          </cell>
          <cell r="E96" t="str">
            <v>660*250*402</v>
          </cell>
          <cell r="F96" t="str">
            <v>18KW</v>
          </cell>
        </row>
        <row r="96">
          <cell r="N96">
            <v>1860.11904761905</v>
          </cell>
        </row>
        <row r="97">
          <cell r="A97" t="str">
            <v>HEAT067</v>
          </cell>
          <cell r="B97" t="str">
            <v>T8hp-2C Titanium barrel</v>
          </cell>
        </row>
        <row r="97">
          <cell r="D97">
            <v>8</v>
          </cell>
          <cell r="E97" t="str">
            <v>880*250*402</v>
          </cell>
          <cell r="F97" t="str">
            <v>28KW</v>
          </cell>
        </row>
        <row r="97">
          <cell r="N97">
            <v>2962.5496031746</v>
          </cell>
        </row>
        <row r="98">
          <cell r="A98" t="str">
            <v>HEAT068</v>
          </cell>
          <cell r="B98" t="str">
            <v>T10hp-2cC Titanium barrel</v>
          </cell>
        </row>
        <row r="98">
          <cell r="D98">
            <v>10</v>
          </cell>
          <cell r="E98" t="str">
            <v>1020*250*402</v>
          </cell>
          <cell r="F98" t="str">
            <v>35KW</v>
          </cell>
        </row>
        <row r="98">
          <cell r="N98">
            <v>3348.21428571429</v>
          </cell>
        </row>
        <row r="99">
          <cell r="A99" t="str">
            <v>HEAT069</v>
          </cell>
          <cell r="B99" t="str">
            <v>T12hp-2cC Titanium barrel</v>
          </cell>
        </row>
        <row r="99">
          <cell r="D99">
            <v>12</v>
          </cell>
          <cell r="E99" t="str">
            <v>1200*250*402</v>
          </cell>
          <cell r="F99" t="str">
            <v>36KW</v>
          </cell>
        </row>
        <row r="99">
          <cell r="N99">
            <v>3472.22222222222</v>
          </cell>
        </row>
        <row r="100">
          <cell r="A100" t="str">
            <v>HEAT070</v>
          </cell>
          <cell r="B100" t="str">
            <v>T15hp-2cC Titanium barrel</v>
          </cell>
        </row>
        <row r="100">
          <cell r="D100">
            <v>15</v>
          </cell>
          <cell r="E100" t="str">
            <v>1500*250*402</v>
          </cell>
          <cell r="F100" t="str">
            <v>47KW</v>
          </cell>
        </row>
        <row r="100">
          <cell r="N100" t="str">
            <v>~</v>
          </cell>
        </row>
        <row r="101">
          <cell r="A101" t="str">
            <v>HEAT071</v>
          </cell>
          <cell r="B101" t="str">
            <v>T20hp-2cC Titanium barrel</v>
          </cell>
        </row>
        <row r="101">
          <cell r="D101">
            <v>20</v>
          </cell>
          <cell r="E101" t="str">
            <v>1150*355*513</v>
          </cell>
          <cell r="F101" t="str">
            <v>56KW</v>
          </cell>
        </row>
        <row r="101">
          <cell r="N101" t="str">
            <v>~</v>
          </cell>
        </row>
        <row r="102">
          <cell r="A102" t="str">
            <v>HEAT082</v>
          </cell>
          <cell r="B102" t="str">
            <v>T5SSCB Titanium barrel (5HP) +2C</v>
          </cell>
        </row>
        <row r="102">
          <cell r="D102">
            <v>5</v>
          </cell>
        </row>
        <row r="102">
          <cell r="N102">
            <v>1711.30952380952</v>
          </cell>
        </row>
        <row r="103">
          <cell r="A103" t="str">
            <v>HEAT083</v>
          </cell>
          <cell r="B103" t="str">
            <v>T6SSCB Titanium barrel</v>
          </cell>
        </row>
        <row r="103">
          <cell r="D103">
            <v>6</v>
          </cell>
        </row>
        <row r="103">
          <cell r="N103">
            <v>1934.52380952381</v>
          </cell>
        </row>
        <row r="104">
          <cell r="A104" t="str">
            <v>HEAT084</v>
          </cell>
          <cell r="B104" t="str">
            <v>T8SSCB Titanium barrel</v>
          </cell>
        </row>
        <row r="104">
          <cell r="D104">
            <v>8</v>
          </cell>
        </row>
        <row r="104">
          <cell r="N104">
            <v>2380.95238095238</v>
          </cell>
        </row>
        <row r="105">
          <cell r="A105" t="str">
            <v>HEAT085</v>
          </cell>
          <cell r="B105" t="str">
            <v>T10SSCB Titanium barrel</v>
          </cell>
        </row>
        <row r="105">
          <cell r="D105">
            <v>10</v>
          </cell>
        </row>
        <row r="105">
          <cell r="N105">
            <v>3224.20634920635</v>
          </cell>
        </row>
        <row r="106">
          <cell r="A106" t="str">
            <v>HEAT086</v>
          </cell>
          <cell r="B106" t="str">
            <v>T12SSCB Titanium barrel</v>
          </cell>
        </row>
        <row r="106">
          <cell r="D106">
            <v>12</v>
          </cell>
        </row>
        <row r="106">
          <cell r="N106">
            <v>3720.23809523809</v>
          </cell>
        </row>
        <row r="107">
          <cell r="A107" t="str">
            <v>HEAT087</v>
          </cell>
          <cell r="B107" t="str">
            <v>T15SSCB Titanium barrel</v>
          </cell>
        </row>
        <row r="107">
          <cell r="D107">
            <v>15</v>
          </cell>
        </row>
        <row r="107">
          <cell r="N107">
            <v>4687.5</v>
          </cell>
        </row>
        <row r="108">
          <cell r="A108" t="str">
            <v>HEAT088</v>
          </cell>
          <cell r="B108" t="str">
            <v>T20SSCB Titanium barrel</v>
          </cell>
        </row>
        <row r="108">
          <cell r="D108">
            <v>20</v>
          </cell>
        </row>
        <row r="108">
          <cell r="N108">
            <v>6423.61111111111</v>
          </cell>
        </row>
        <row r="109">
          <cell r="A109" t="str">
            <v>HEAT089</v>
          </cell>
          <cell r="B109" t="str">
            <v>T25SSCB Titanium barrel</v>
          </cell>
        </row>
        <row r="109">
          <cell r="D109">
            <v>25</v>
          </cell>
        </row>
        <row r="109">
          <cell r="N109">
            <v>7229.6626984127</v>
          </cell>
        </row>
        <row r="110">
          <cell r="A110" t="str">
            <v>HEAT090</v>
          </cell>
          <cell r="B110" t="str">
            <v>T30SSCB 2in1 Titanium barrel</v>
          </cell>
        </row>
        <row r="110">
          <cell r="D110">
            <v>30</v>
          </cell>
        </row>
        <row r="110">
          <cell r="N110">
            <v>8370.53571428571</v>
          </cell>
        </row>
        <row r="111">
          <cell r="A111" t="str">
            <v>HEAT091</v>
          </cell>
          <cell r="B111" t="str">
            <v>T40SSCB 2in1 Titanium barrel cw flange</v>
          </cell>
        </row>
        <row r="111">
          <cell r="D111">
            <v>40</v>
          </cell>
        </row>
        <row r="111">
          <cell r="N111">
            <v>12152.7777777778</v>
          </cell>
        </row>
        <row r="112">
          <cell r="A112" t="str">
            <v>HEAT092</v>
          </cell>
          <cell r="B112" t="str">
            <v>T50SSCB Titanium barrel</v>
          </cell>
        </row>
        <row r="112">
          <cell r="D112">
            <v>50</v>
          </cell>
        </row>
        <row r="112">
          <cell r="N112" t="str">
            <v>~</v>
          </cell>
        </row>
        <row r="113">
          <cell r="A113" t="str">
            <v>HEAT093</v>
          </cell>
          <cell r="B113" t="str">
            <v>TIT-1hp</v>
          </cell>
        </row>
        <row r="113">
          <cell r="D113" t="str">
            <v>1hp</v>
          </cell>
        </row>
        <row r="113">
          <cell r="N113">
            <v>520.833333333333</v>
          </cell>
        </row>
        <row r="114">
          <cell r="A114" t="str">
            <v>HEAT094</v>
          </cell>
          <cell r="B114" t="str">
            <v>TIT-1.5hp</v>
          </cell>
        </row>
        <row r="114">
          <cell r="D114" t="str">
            <v>1.5hp</v>
          </cell>
        </row>
        <row r="114">
          <cell r="N114">
            <v>657.242063492063</v>
          </cell>
        </row>
        <row r="115">
          <cell r="A115" t="str">
            <v>HEAT095</v>
          </cell>
          <cell r="B115" t="str">
            <v>TIT-2hp</v>
          </cell>
        </row>
        <row r="115">
          <cell r="D115" t="str">
            <v>2hp</v>
          </cell>
        </row>
        <row r="115">
          <cell r="N115">
            <v>760.168650793651</v>
          </cell>
        </row>
        <row r="116">
          <cell r="A116" t="str">
            <v>HEAT096</v>
          </cell>
          <cell r="B116" t="str">
            <v>TIT-3hp</v>
          </cell>
        </row>
        <row r="116">
          <cell r="D116" t="str">
            <v>3hp</v>
          </cell>
        </row>
        <row r="116">
          <cell r="N116">
            <v>886.656746031746</v>
          </cell>
        </row>
        <row r="117">
          <cell r="A117" t="str">
            <v>HEAT097</v>
          </cell>
          <cell r="B117" t="str">
            <v>TIT-4hp</v>
          </cell>
        </row>
        <row r="117">
          <cell r="D117" t="str">
            <v>4hp</v>
          </cell>
        </row>
        <row r="117">
          <cell r="N117">
            <v>1029.26587301587</v>
          </cell>
        </row>
        <row r="118">
          <cell r="A118" t="str">
            <v>HEAT098</v>
          </cell>
          <cell r="B118" t="str">
            <v>TIT-5hp</v>
          </cell>
        </row>
        <row r="118">
          <cell r="D118" t="str">
            <v>5hp</v>
          </cell>
        </row>
        <row r="118">
          <cell r="N118">
            <v>1190.47619047619</v>
          </cell>
        </row>
        <row r="119">
          <cell r="A119" t="str">
            <v>HEAT099</v>
          </cell>
          <cell r="B119" t="str">
            <v>TIT-8hp</v>
          </cell>
        </row>
        <row r="119">
          <cell r="D119" t="str">
            <v>7hp</v>
          </cell>
        </row>
        <row r="119">
          <cell r="N119" t="str">
            <v>~</v>
          </cell>
        </row>
        <row r="120">
          <cell r="A120" t="str">
            <v>HEAT100</v>
          </cell>
          <cell r="B120" t="str">
            <v>TIT-10hp</v>
          </cell>
        </row>
        <row r="120">
          <cell r="D120" t="str">
            <v>10hp</v>
          </cell>
        </row>
        <row r="120">
          <cell r="N120" t="str">
            <v>~</v>
          </cell>
        </row>
        <row r="121">
          <cell r="A121" t="str">
            <v>HEAT101</v>
          </cell>
          <cell r="B121" t="str">
            <v>TIT-12hp</v>
          </cell>
        </row>
        <row r="121">
          <cell r="D121" t="str">
            <v>12hp</v>
          </cell>
        </row>
        <row r="121">
          <cell r="N121" t="str">
            <v>~</v>
          </cell>
        </row>
        <row r="122">
          <cell r="A122" t="str">
            <v>HEAT102</v>
          </cell>
          <cell r="B122" t="str">
            <v>TIT-15hp</v>
          </cell>
        </row>
        <row r="122">
          <cell r="D122" t="str">
            <v>15hp</v>
          </cell>
        </row>
        <row r="122">
          <cell r="N122" t="str">
            <v>~</v>
          </cell>
        </row>
        <row r="123">
          <cell r="A123" t="str">
            <v>HEAT102.01</v>
          </cell>
          <cell r="B123" t="str">
            <v>1hp Tube in tube water cooled condenser</v>
          </cell>
        </row>
        <row r="123">
          <cell r="D123">
            <v>1</v>
          </cell>
        </row>
        <row r="123">
          <cell r="N123">
            <v>184.52380952381</v>
          </cell>
        </row>
        <row r="124">
          <cell r="A124" t="str">
            <v>HEAT102.02</v>
          </cell>
          <cell r="B124" t="str">
            <v>1.5hp Tube in tube water cooled condenser</v>
          </cell>
        </row>
        <row r="124">
          <cell r="D124">
            <v>1.5</v>
          </cell>
        </row>
        <row r="124">
          <cell r="N124">
            <v>267.857142857143</v>
          </cell>
        </row>
        <row r="125">
          <cell r="A125" t="str">
            <v>HEAT102.03</v>
          </cell>
          <cell r="B125" t="str">
            <v>2hp Tube in tube water cooled condenser</v>
          </cell>
        </row>
        <row r="125">
          <cell r="D125">
            <v>2</v>
          </cell>
          <cell r="E125" t="str">
            <v>0.52*7rolls</v>
          </cell>
        </row>
        <row r="125">
          <cell r="N125">
            <v>401.785714285714</v>
          </cell>
        </row>
        <row r="126">
          <cell r="A126" t="str">
            <v>HEAT102.04</v>
          </cell>
          <cell r="B126" t="str">
            <v>2.5hp Tube in tube water cooled condenser</v>
          </cell>
        </row>
        <row r="126">
          <cell r="D126">
            <v>2.5</v>
          </cell>
        </row>
        <row r="126">
          <cell r="N126">
            <v>476.190476190476</v>
          </cell>
        </row>
        <row r="127">
          <cell r="A127" t="str">
            <v>HEAT102.05</v>
          </cell>
          <cell r="B127" t="str">
            <v>3hp Tube in tube water cooled condenser</v>
          </cell>
        </row>
        <row r="127">
          <cell r="D127">
            <v>3</v>
          </cell>
        </row>
        <row r="127">
          <cell r="N127">
            <v>505.952380952381</v>
          </cell>
        </row>
        <row r="128">
          <cell r="A128" t="str">
            <v>HEAT102.07</v>
          </cell>
          <cell r="B128" t="str">
            <v>5hp Tube in tube water cooled condenser</v>
          </cell>
        </row>
        <row r="128">
          <cell r="D128">
            <v>5</v>
          </cell>
        </row>
        <row r="128">
          <cell r="N128">
            <v>809.523809523809</v>
          </cell>
        </row>
        <row r="130">
          <cell r="A130" t="str">
            <v>ITEM CODE</v>
          </cell>
          <cell r="B130" t="str">
            <v>Model No.</v>
          </cell>
        </row>
        <row r="130">
          <cell r="N130" t="str">
            <v>RM</v>
          </cell>
        </row>
        <row r="131">
          <cell r="A131" t="str">
            <v>HEAT103</v>
          </cell>
          <cell r="B131" t="str">
            <v>HCPF-60</v>
          </cell>
        </row>
        <row r="131">
          <cell r="N131">
            <v>496.833333333333</v>
          </cell>
        </row>
        <row r="132">
          <cell r="A132" t="str">
            <v>HEAT104</v>
          </cell>
          <cell r="B132" t="str">
            <v>HCPF-70</v>
          </cell>
        </row>
        <row r="132">
          <cell r="N132">
            <v>517.083333333333</v>
          </cell>
        </row>
        <row r="133">
          <cell r="A133" t="str">
            <v>HEAT105</v>
          </cell>
          <cell r="B133" t="str">
            <v>HCPF-80</v>
          </cell>
        </row>
        <row r="133">
          <cell r="N133">
            <v>627.083333333333</v>
          </cell>
        </row>
        <row r="134">
          <cell r="A134" t="str">
            <v>HEAT106</v>
          </cell>
          <cell r="B134" t="str">
            <v>HGAM-70</v>
          </cell>
        </row>
        <row r="134">
          <cell r="N134">
            <v>316.833333333333</v>
          </cell>
        </row>
        <row r="135">
          <cell r="A135" t="str">
            <v>HEAT107</v>
          </cell>
          <cell r="B135" t="str">
            <v>HGAM-75</v>
          </cell>
        </row>
        <row r="135">
          <cell r="N135">
            <v>325.166666666667</v>
          </cell>
        </row>
        <row r="136">
          <cell r="A136" t="str">
            <v>HEAT108</v>
          </cell>
          <cell r="B136" t="str">
            <v>HGAM-80</v>
          </cell>
        </row>
        <row r="136">
          <cell r="N136">
            <v>468.75</v>
          </cell>
        </row>
        <row r="137">
          <cell r="A137" t="str">
            <v>HEAT109</v>
          </cell>
          <cell r="B137" t="str">
            <v>HCT-26S</v>
          </cell>
        </row>
        <row r="137">
          <cell r="N137">
            <v>436.833333333333</v>
          </cell>
        </row>
        <row r="138">
          <cell r="A138" t="str">
            <v>HEAT110</v>
          </cell>
          <cell r="B138" t="str">
            <v>HCT-30S</v>
          </cell>
        </row>
        <row r="138">
          <cell r="N138">
            <v>582.25</v>
          </cell>
        </row>
        <row r="139">
          <cell r="A139" t="str">
            <v>HEAT111</v>
          </cell>
          <cell r="B139" t="str">
            <v>HCT-33S</v>
          </cell>
        </row>
        <row r="139">
          <cell r="N139">
            <v>599.333333333333</v>
          </cell>
        </row>
        <row r="140">
          <cell r="A140" t="str">
            <v>HEAT112</v>
          </cell>
          <cell r="B140" t="str">
            <v>PC-10</v>
          </cell>
        </row>
        <row r="140">
          <cell r="N140">
            <v>115.583333333333</v>
          </cell>
        </row>
        <row r="141">
          <cell r="A141" t="str">
            <v>HEAT113</v>
          </cell>
          <cell r="B141" t="str">
            <v>HCPF-60</v>
          </cell>
        </row>
        <row r="141">
          <cell r="N141">
            <v>501.333333333333</v>
          </cell>
        </row>
        <row r="142">
          <cell r="A142" t="str">
            <v>HEAT114</v>
          </cell>
          <cell r="B142" t="str">
            <v>HCPF-70</v>
          </cell>
        </row>
        <row r="142">
          <cell r="N142">
            <v>521</v>
          </cell>
        </row>
        <row r="143">
          <cell r="A143" t="str">
            <v>HEAT115</v>
          </cell>
          <cell r="B143" t="str">
            <v>HCPF-80</v>
          </cell>
        </row>
        <row r="143">
          <cell r="N143">
            <v>632.5</v>
          </cell>
        </row>
        <row r="144">
          <cell r="A144" t="str">
            <v>HEAT116</v>
          </cell>
          <cell r="B144" t="str">
            <v>HGAM-70</v>
          </cell>
        </row>
        <row r="144">
          <cell r="N144">
            <v>333.083333333333</v>
          </cell>
        </row>
        <row r="145">
          <cell r="A145" t="str">
            <v>HEAT117</v>
          </cell>
          <cell r="B145" t="str">
            <v>HGAM-75</v>
          </cell>
        </row>
        <row r="145">
          <cell r="N145">
            <v>339.083333333333</v>
          </cell>
        </row>
        <row r="146">
          <cell r="A146" t="str">
            <v>HEAT118</v>
          </cell>
          <cell r="B146" t="str">
            <v>HGAM-80</v>
          </cell>
        </row>
        <row r="146">
          <cell r="N146">
            <v>476.25</v>
          </cell>
        </row>
        <row r="147">
          <cell r="A147" t="str">
            <v>HEAT119</v>
          </cell>
          <cell r="B147" t="str">
            <v>HCT-26S</v>
          </cell>
        </row>
        <row r="147">
          <cell r="N147">
            <v>446.083333333333</v>
          </cell>
        </row>
        <row r="148">
          <cell r="A148" t="str">
            <v>HEAT120</v>
          </cell>
          <cell r="B148" t="str">
            <v>HCT-30S</v>
          </cell>
        </row>
        <row r="148">
          <cell r="N148">
            <v>592.583333333333</v>
          </cell>
        </row>
        <row r="149">
          <cell r="A149" t="str">
            <v>HEAT121</v>
          </cell>
          <cell r="B149" t="str">
            <v>HCT-33S</v>
          </cell>
        </row>
        <row r="149">
          <cell r="N149">
            <v>609.25</v>
          </cell>
        </row>
        <row r="150">
          <cell r="A150" t="str">
            <v>HEAT122</v>
          </cell>
          <cell r="B150" t="str">
            <v>HQSm-80AX</v>
          </cell>
        </row>
        <row r="150">
          <cell r="N150">
            <v>583.333333333333</v>
          </cell>
        </row>
        <row r="152">
          <cell r="A152" t="str">
            <v>ITEM CODE</v>
          </cell>
          <cell r="B152" t="str">
            <v>Model No.</v>
          </cell>
        </row>
        <row r="153">
          <cell r="A153" t="str">
            <v>HEAT123</v>
          </cell>
          <cell r="B153" t="str">
            <v>DN15-S</v>
          </cell>
        </row>
        <row r="153">
          <cell r="E153">
            <v>43.9285714285714</v>
          </cell>
        </row>
        <row r="154">
          <cell r="A154" t="str">
            <v>HEAT124</v>
          </cell>
          <cell r="B154" t="str">
            <v>DN20-S</v>
          </cell>
        </row>
        <row r="154">
          <cell r="E154">
            <v>58.0833333333333</v>
          </cell>
        </row>
        <row r="155">
          <cell r="A155" t="str">
            <v>HEAT125</v>
          </cell>
          <cell r="B155" t="str">
            <v>DN25-S</v>
          </cell>
        </row>
        <row r="155">
          <cell r="E155">
            <v>90.7857142857143</v>
          </cell>
        </row>
        <row r="156">
          <cell r="A156" t="str">
            <v>HEAT126</v>
          </cell>
          <cell r="B156" t="str">
            <v>DN15-B</v>
          </cell>
        </row>
        <row r="156">
          <cell r="E156">
            <v>55.1547619047619</v>
          </cell>
        </row>
        <row r="157">
          <cell r="A157" t="str">
            <v>HEAT127</v>
          </cell>
          <cell r="B157" t="str">
            <v>DN20-B</v>
          </cell>
        </row>
        <row r="157">
          <cell r="E157">
            <v>65.8928571428571</v>
          </cell>
        </row>
        <row r="158">
          <cell r="A158" t="str">
            <v>HEAT128</v>
          </cell>
          <cell r="B158" t="str">
            <v>DN25-B</v>
          </cell>
        </row>
        <row r="158">
          <cell r="E158">
            <v>107.380952380952</v>
          </cell>
        </row>
        <row r="159">
          <cell r="A159" t="str">
            <v>HEAT129</v>
          </cell>
          <cell r="B159" t="str">
            <v>DN32-B</v>
          </cell>
        </row>
        <row r="159">
          <cell r="E159">
            <v>155.702380952381</v>
          </cell>
        </row>
        <row r="160">
          <cell r="A160" t="str">
            <v>HEAT130</v>
          </cell>
          <cell r="B160" t="str">
            <v>DN40-B</v>
          </cell>
        </row>
        <row r="160">
          <cell r="E160">
            <v>215.738095238095</v>
          </cell>
        </row>
      </sheetData>
      <sheetData sheetId="17">
        <row r="8">
          <cell r="A8" t="str">
            <v>ITEM CODE</v>
          </cell>
        </row>
        <row r="8">
          <cell r="E8" t="str">
            <v>Accessories</v>
          </cell>
          <cell r="F8" t="str">
            <v>HP</v>
          </cell>
          <cell r="G8" t="str">
            <v>BTU AT 0C to -25C</v>
          </cell>
        </row>
        <row r="8">
          <cell r="N8" t="str">
            <v>Germany Bitzer (RM) </v>
          </cell>
        </row>
        <row r="8">
          <cell r="R8" t="str">
            <v>CU QC MODEL</v>
          </cell>
        </row>
        <row r="8">
          <cell r="U8" t="str">
            <v>Cond QC (RM)</v>
          </cell>
        </row>
        <row r="8">
          <cell r="W8" t="str">
            <v>HTC MODEL</v>
          </cell>
        </row>
        <row r="8">
          <cell r="Z8" t="str">
            <v>HTC cond (RM)</v>
          </cell>
        </row>
        <row r="9">
          <cell r="B9" t="str">
            <v>2HES-1(Y)</v>
          </cell>
          <cell r="C9" t="str">
            <v>2HC-1.2</v>
          </cell>
        </row>
        <row r="9">
          <cell r="E9" t="str">
            <v>CH</v>
          </cell>
          <cell r="F9" t="str">
            <v>1.5 LT</v>
          </cell>
          <cell r="G9" t="str">
            <v>4900btu</v>
          </cell>
        </row>
        <row r="9">
          <cell r="R9" t="str">
            <v>CU - 22  QC</v>
          </cell>
        </row>
        <row r="10">
          <cell r="B10" t="str">
            <v>2HES-2(Y)</v>
          </cell>
          <cell r="C10" t="str">
            <v>2HC-2.2</v>
          </cell>
        </row>
        <row r="10">
          <cell r="E10" t="str">
            <v>CH</v>
          </cell>
          <cell r="F10" t="str">
            <v>2 MT</v>
          </cell>
          <cell r="G10" t="str">
            <v>14100btu</v>
          </cell>
        </row>
        <row r="10">
          <cell r="R10" t="str">
            <v>CU - 32  QC</v>
          </cell>
        </row>
        <row r="10">
          <cell r="W10" t="str">
            <v>HTC-3</v>
          </cell>
        </row>
        <row r="11">
          <cell r="B11" t="str">
            <v>2GES-2(Y)</v>
          </cell>
          <cell r="C11" t="str">
            <v>2GC-2.2</v>
          </cell>
        </row>
        <row r="11">
          <cell r="E11" t="str">
            <v>CH</v>
          </cell>
          <cell r="F11" t="str">
            <v>2 LT</v>
          </cell>
          <cell r="G11" t="str">
            <v>5870btu</v>
          </cell>
        </row>
        <row r="11">
          <cell r="R11" t="str">
            <v>CU - 32  QC</v>
          </cell>
        </row>
        <row r="11">
          <cell r="U11">
            <v>7925.40572291767</v>
          </cell>
        </row>
        <row r="11">
          <cell r="W11" t="str">
            <v>HTC-3</v>
          </cell>
        </row>
        <row r="11">
          <cell r="Z11">
            <v>8331.67905876605</v>
          </cell>
        </row>
        <row r="12">
          <cell r="B12" t="str">
            <v>2FES-2(Y)</v>
          </cell>
          <cell r="C12" t="str">
            <v>2FC-2.2</v>
          </cell>
        </row>
        <row r="12">
          <cell r="E12" t="str">
            <v>CH</v>
          </cell>
          <cell r="F12" t="str">
            <v>2 LT</v>
          </cell>
          <cell r="G12" t="str">
            <v>7030btu</v>
          </cell>
        </row>
        <row r="12">
          <cell r="N12">
            <v>4818.18181818182</v>
          </cell>
        </row>
        <row r="12">
          <cell r="R12" t="str">
            <v>CU - 36  QC</v>
          </cell>
        </row>
        <row r="12">
          <cell r="U12">
            <v>8269.51577511301</v>
          </cell>
        </row>
        <row r="12">
          <cell r="W12" t="str">
            <v>HTC-3</v>
          </cell>
        </row>
        <row r="12">
          <cell r="Z12">
            <v>8543.10763019463</v>
          </cell>
        </row>
        <row r="13">
          <cell r="B13" t="str">
            <v>2FES-3(Y)</v>
          </cell>
          <cell r="C13" t="str">
            <v>2FC-3.2</v>
          </cell>
        </row>
        <row r="13">
          <cell r="E13" t="str">
            <v>CH</v>
          </cell>
          <cell r="F13" t="str">
            <v>3 MT</v>
          </cell>
          <cell r="G13" t="str">
            <v>20100btu</v>
          </cell>
        </row>
        <row r="13">
          <cell r="N13">
            <v>5053.24675324675</v>
          </cell>
        </row>
        <row r="13">
          <cell r="R13" t="str">
            <v>CU - 40  QC</v>
          </cell>
        </row>
        <row r="13">
          <cell r="U13">
            <v>8617.51851197106</v>
          </cell>
        </row>
        <row r="13">
          <cell r="W13" t="str">
            <v>HTC-3</v>
          </cell>
        </row>
        <row r="13">
          <cell r="Z13">
            <v>8801.67905876605</v>
          </cell>
        </row>
        <row r="14">
          <cell r="B14" t="str">
            <v>2EES-2(Y)</v>
          </cell>
          <cell r="C14" t="str">
            <v>2EC-2.2</v>
          </cell>
        </row>
        <row r="14">
          <cell r="E14" t="str">
            <v>CH</v>
          </cell>
          <cell r="F14" t="str">
            <v>2 LT</v>
          </cell>
          <cell r="G14" t="str">
            <v>8157btu</v>
          </cell>
        </row>
        <row r="14">
          <cell r="N14">
            <v>6809.09090909091</v>
          </cell>
        </row>
        <row r="14">
          <cell r="R14" t="str">
            <v>CU - 40  QC</v>
          </cell>
        </row>
        <row r="14">
          <cell r="U14">
            <v>10548.9470833996</v>
          </cell>
        </row>
        <row r="14">
          <cell r="W14" t="str">
            <v>HTC-3</v>
          </cell>
        </row>
        <row r="14">
          <cell r="Z14">
            <v>10733.1076301946</v>
          </cell>
        </row>
        <row r="15">
          <cell r="B15" t="str">
            <v>2EES-3(Y)</v>
          </cell>
          <cell r="C15" t="str">
            <v>2EC-3.2</v>
          </cell>
        </row>
        <row r="15">
          <cell r="E15" t="str">
            <v>CH</v>
          </cell>
          <cell r="F15" t="str">
            <v>3 MT</v>
          </cell>
          <cell r="G15" t="str">
            <v>23891btu</v>
          </cell>
        </row>
        <row r="15">
          <cell r="N15">
            <v>7344.15584415584</v>
          </cell>
        </row>
        <row r="15">
          <cell r="R15" t="str">
            <v>CU - 50  QC</v>
          </cell>
        </row>
        <row r="15">
          <cell r="U15">
            <v>11371.7630800133</v>
          </cell>
        </row>
        <row r="15">
          <cell r="W15" t="str">
            <v>HTC-3</v>
          </cell>
        </row>
        <row r="15">
          <cell r="Z15">
            <v>11321.6790587661</v>
          </cell>
        </row>
        <row r="16">
          <cell r="A16" t="str">
            <v>BIT001</v>
          </cell>
          <cell r="B16" t="str">
            <v>2DES-2(Y)</v>
          </cell>
          <cell r="C16" t="str">
            <v>2DC-2.2</v>
          </cell>
        </row>
        <row r="16">
          <cell r="E16" t="str">
            <v>CH</v>
          </cell>
          <cell r="F16" t="str">
            <v>2 LT</v>
          </cell>
          <cell r="G16" t="str">
            <v>9078btu</v>
          </cell>
        </row>
        <row r="16">
          <cell r="N16">
            <v>7081.81818181818</v>
          </cell>
        </row>
        <row r="16">
          <cell r="R16" t="str">
            <v>CU - 40  QC</v>
          </cell>
        </row>
        <row r="16">
          <cell r="U16">
            <v>10848.9470833996</v>
          </cell>
        </row>
        <row r="16">
          <cell r="W16" t="str">
            <v>HTC-4</v>
          </cell>
        </row>
        <row r="16">
          <cell r="Z16">
            <v>11345.2578067209</v>
          </cell>
        </row>
        <row r="17">
          <cell r="A17" t="str">
            <v>BIT002</v>
          </cell>
          <cell r="B17" t="str">
            <v>2DES-3(Y)</v>
          </cell>
          <cell r="C17" t="str">
            <v>2DC-3.2</v>
          </cell>
        </row>
        <row r="17">
          <cell r="E17" t="str">
            <v>CH</v>
          </cell>
          <cell r="F17" t="str">
            <v>3 MT</v>
          </cell>
          <cell r="G17" t="str">
            <v>28600btu</v>
          </cell>
        </row>
        <row r="17">
          <cell r="N17">
            <v>7381.81818181818</v>
          </cell>
        </row>
        <row r="17">
          <cell r="R17" t="str">
            <v>CU - 50  QC</v>
          </cell>
        </row>
        <row r="17">
          <cell r="U17">
            <v>11413.1916514419</v>
          </cell>
        </row>
        <row r="17">
          <cell r="W17" t="str">
            <v>HTC-4</v>
          </cell>
        </row>
        <row r="17">
          <cell r="Z17">
            <v>11675.2578067209</v>
          </cell>
        </row>
        <row r="18">
          <cell r="A18" t="str">
            <v>BIT003</v>
          </cell>
          <cell r="B18" t="str">
            <v>2CES-3(Y)</v>
          </cell>
          <cell r="C18" t="str">
            <v>2CC-3.2</v>
          </cell>
        </row>
        <row r="18">
          <cell r="E18" t="str">
            <v>CH</v>
          </cell>
          <cell r="F18" t="str">
            <v>3 LT</v>
          </cell>
          <cell r="G18" t="str">
            <v>11399btu</v>
          </cell>
        </row>
        <row r="18">
          <cell r="N18">
            <v>7483.11688311688</v>
          </cell>
        </row>
        <row r="18">
          <cell r="R18" t="str">
            <v>CU - 50  QC</v>
          </cell>
        </row>
        <row r="18">
          <cell r="U18">
            <v>11524.6202228705</v>
          </cell>
        </row>
        <row r="18">
          <cell r="W18" t="str">
            <v>HTC-4</v>
          </cell>
        </row>
        <row r="18">
          <cell r="Z18">
            <v>11786.6863781495</v>
          </cell>
        </row>
        <row r="19">
          <cell r="A19" t="str">
            <v>BIT004</v>
          </cell>
          <cell r="B19" t="str">
            <v>2CES-4(Y)</v>
          </cell>
          <cell r="C19" t="str">
            <v>2CC-4.2</v>
          </cell>
        </row>
        <row r="19">
          <cell r="E19" t="str">
            <v>CH</v>
          </cell>
          <cell r="F19" t="str">
            <v>4 MT</v>
          </cell>
          <cell r="G19" t="str">
            <v>35119btu</v>
          </cell>
        </row>
        <row r="19">
          <cell r="N19">
            <v>7797.4025974026</v>
          </cell>
        </row>
        <row r="19">
          <cell r="R19" t="str">
            <v>CU - 64 QC</v>
          </cell>
        </row>
        <row r="19">
          <cell r="U19">
            <v>12433.4844579041</v>
          </cell>
        </row>
        <row r="19">
          <cell r="W19" t="str">
            <v>HTC-5</v>
          </cell>
        </row>
        <row r="19">
          <cell r="Z19">
            <v>12175.455860626</v>
          </cell>
        </row>
        <row r="20">
          <cell r="A20" t="str">
            <v>BIT005</v>
          </cell>
          <cell r="B20" t="str">
            <v>4FES-3(Y)</v>
          </cell>
          <cell r="C20" t="str">
            <v>4FC-3.2</v>
          </cell>
        </row>
        <row r="20">
          <cell r="E20" t="str">
            <v>CH</v>
          </cell>
          <cell r="F20" t="str">
            <v>3 LT</v>
          </cell>
          <cell r="G20" t="str">
            <v>12867btu</v>
          </cell>
        </row>
        <row r="20">
          <cell r="N20">
            <v>7905.1948051948</v>
          </cell>
        </row>
        <row r="20">
          <cell r="R20" t="str">
            <v>CU - 50  QC</v>
          </cell>
        </row>
        <row r="20">
          <cell r="U20">
            <v>11988.9059371562</v>
          </cell>
        </row>
        <row r="20">
          <cell r="W20" t="str">
            <v>HTC-5</v>
          </cell>
        </row>
        <row r="20">
          <cell r="Z20">
            <v>12294.0272891975</v>
          </cell>
        </row>
        <row r="21">
          <cell r="A21" t="str">
            <v>BIT006</v>
          </cell>
          <cell r="B21" t="str">
            <v>4FES-5(Y)</v>
          </cell>
          <cell r="C21" t="str">
            <v>4FC-5.2</v>
          </cell>
        </row>
        <row r="21">
          <cell r="E21" t="str">
            <v>CH</v>
          </cell>
          <cell r="F21" t="str">
            <v>5 MT</v>
          </cell>
          <cell r="G21" t="str">
            <v>40682btu</v>
          </cell>
        </row>
        <row r="21">
          <cell r="N21">
            <v>8731.16883116883</v>
          </cell>
        </row>
        <row r="21">
          <cell r="R21" t="str">
            <v>CU - 72 QC</v>
          </cell>
        </row>
        <row r="21">
          <cell r="U21">
            <v>13775.346146073</v>
          </cell>
        </row>
        <row r="21">
          <cell r="W21" t="str">
            <v>HTC-8</v>
          </cell>
        </row>
        <row r="21">
          <cell r="Z21">
            <v>13958.145726835</v>
          </cell>
        </row>
        <row r="22">
          <cell r="A22" t="str">
            <v>BIT007</v>
          </cell>
          <cell r="B22" t="str">
            <v>4EES-4(Y)</v>
          </cell>
          <cell r="C22" t="str">
            <v>4EC-4.2</v>
          </cell>
        </row>
        <row r="22">
          <cell r="E22" t="str">
            <v>CH</v>
          </cell>
          <cell r="F22" t="str">
            <v>4 LT</v>
          </cell>
          <cell r="G22" t="str">
            <v>16006btu</v>
          </cell>
        </row>
        <row r="22">
          <cell r="N22">
            <v>8229.87012987013</v>
          </cell>
        </row>
        <row r="22">
          <cell r="R22" t="str">
            <v>CU - 64 QC</v>
          </cell>
        </row>
        <row r="22">
          <cell r="U22">
            <v>13128.1197618485</v>
          </cell>
        </row>
        <row r="22">
          <cell r="W22" t="str">
            <v>HTC-5</v>
          </cell>
        </row>
        <row r="22">
          <cell r="Z22">
            <v>12870.0911645704</v>
          </cell>
        </row>
        <row r="23">
          <cell r="A23" t="str">
            <v>BIT008</v>
          </cell>
          <cell r="B23" t="str">
            <v>4EES-6(Y)</v>
          </cell>
          <cell r="C23" t="str">
            <v>4EC-6.2</v>
          </cell>
        </row>
        <row r="23">
          <cell r="E23" t="str">
            <v>CH</v>
          </cell>
          <cell r="F23" t="str">
            <v>6 MT</v>
          </cell>
          <cell r="G23" t="str">
            <v>52000btu</v>
          </cell>
        </row>
        <row r="23">
          <cell r="N23">
            <v>9290.90909090909</v>
          </cell>
        </row>
        <row r="23">
          <cell r="R23" t="str">
            <v>CU - 90 QC</v>
          </cell>
        </row>
        <row r="23">
          <cell r="U23">
            <v>14660.8351960471</v>
          </cell>
        </row>
        <row r="23">
          <cell r="W23" t="str">
            <v>HTC-8</v>
          </cell>
        </row>
        <row r="23">
          <cell r="Z23">
            <v>14573.8600125493</v>
          </cell>
        </row>
        <row r="24">
          <cell r="A24" t="str">
            <v>BIT009</v>
          </cell>
          <cell r="B24" t="str">
            <v>4DES-5(Y)</v>
          </cell>
          <cell r="C24" t="str">
            <v>4DC-5.2</v>
          </cell>
        </row>
        <row r="24">
          <cell r="E24" t="str">
            <v>CH</v>
          </cell>
          <cell r="F24" t="str">
            <v>5 LT</v>
          </cell>
          <cell r="G24" t="str">
            <v>19010btu</v>
          </cell>
        </row>
        <row r="24">
          <cell r="N24">
            <v>10359.7402597403</v>
          </cell>
        </row>
        <row r="24">
          <cell r="R24" t="str">
            <v>CU - 72 QC</v>
          </cell>
        </row>
        <row r="24">
          <cell r="U24">
            <v>15769.5097403856</v>
          </cell>
        </row>
        <row r="24">
          <cell r="W24" t="str">
            <v>HTC-8</v>
          </cell>
        </row>
        <row r="24">
          <cell r="Z24">
            <v>15952.3093211475</v>
          </cell>
        </row>
        <row r="25">
          <cell r="A25" t="str">
            <v>BIT010</v>
          </cell>
          <cell r="B25" t="str">
            <v>4DES-7(Y)</v>
          </cell>
          <cell r="C25" t="str">
            <v>4DC-7.2</v>
          </cell>
        </row>
        <row r="25">
          <cell r="E25" t="str">
            <v>CH</v>
          </cell>
          <cell r="F25" t="str">
            <v>7 MT</v>
          </cell>
          <cell r="G25" t="str">
            <v>60853btu</v>
          </cell>
        </row>
        <row r="25">
          <cell r="N25">
            <v>10711.6883116883</v>
          </cell>
        </row>
        <row r="25">
          <cell r="R25" t="str">
            <v>CU - 100 QC</v>
          </cell>
        </row>
        <row r="25">
          <cell r="U25">
            <v>16637.3978259233</v>
          </cell>
        </row>
        <row r="25">
          <cell r="W25" t="str">
            <v>HTC-10</v>
          </cell>
        </row>
        <row r="25">
          <cell r="Z25">
            <v>16813.0593426751</v>
          </cell>
        </row>
        <row r="26">
          <cell r="A26" t="str">
            <v>BIT011</v>
          </cell>
          <cell r="B26" t="str">
            <v>4CES-6(Y)</v>
          </cell>
          <cell r="C26" t="str">
            <v>4CC-6.2</v>
          </cell>
        </row>
        <row r="26">
          <cell r="E26" t="str">
            <v>CH</v>
          </cell>
          <cell r="F26" t="str">
            <v>6 LT</v>
          </cell>
          <cell r="G26" t="str">
            <v>21024btu</v>
          </cell>
        </row>
        <row r="26">
          <cell r="N26">
            <v>11335.0649350649</v>
          </cell>
        </row>
        <row r="26">
          <cell r="R26" t="str">
            <v>CU - 90 QC</v>
          </cell>
        </row>
        <row r="26">
          <cell r="U26">
            <v>17112.1416475025</v>
          </cell>
        </row>
        <row r="26">
          <cell r="W26" t="str">
            <v>HTC-8</v>
          </cell>
        </row>
        <row r="26">
          <cell r="Z26">
            <v>17025.1664640047</v>
          </cell>
        </row>
        <row r="27">
          <cell r="A27" t="str">
            <v>BIT012</v>
          </cell>
          <cell r="B27" t="str">
            <v>4CES-9(Y)</v>
          </cell>
          <cell r="C27" t="str">
            <v>4CC-9.2</v>
          </cell>
        </row>
        <row r="27">
          <cell r="E27" t="str">
            <v>CH</v>
          </cell>
          <cell r="F27" t="str">
            <v>9 MT</v>
          </cell>
          <cell r="G27" t="str">
            <v>69000btu</v>
          </cell>
        </row>
        <row r="27">
          <cell r="N27">
            <v>11774.025974026</v>
          </cell>
        </row>
        <row r="27">
          <cell r="R27" t="str">
            <v>CU - 125 QC</v>
          </cell>
        </row>
        <row r="27">
          <cell r="U27">
            <v>18547.8155982785</v>
          </cell>
        </row>
        <row r="27">
          <cell r="W27" t="str">
            <v>HTC-12</v>
          </cell>
        </row>
        <row r="27">
          <cell r="Z27">
            <v>18368.0765987448</v>
          </cell>
        </row>
        <row r="28">
          <cell r="A28" t="str">
            <v>BIT012.1</v>
          </cell>
          <cell r="B28" t="str">
            <v>4VES-7(Y)</v>
          </cell>
          <cell r="C28" t="str">
            <v>4VCS-6.2</v>
          </cell>
        </row>
        <row r="28">
          <cell r="E28" t="str">
            <v>CH</v>
          </cell>
          <cell r="F28" t="str">
            <v>6 LT</v>
          </cell>
          <cell r="G28" t="str">
            <v>24983btu</v>
          </cell>
        </row>
        <row r="28">
          <cell r="N28">
            <v>13629.8701298701</v>
          </cell>
        </row>
        <row r="28">
          <cell r="R28" t="str">
            <v>CU - 100 QC</v>
          </cell>
        </row>
        <row r="28">
          <cell r="U28">
            <v>20479.5249934163</v>
          </cell>
        </row>
        <row r="28">
          <cell r="W28" t="str">
            <v>HTC-10</v>
          </cell>
        </row>
        <row r="28">
          <cell r="Z28">
            <v>20655.1865101681</v>
          </cell>
        </row>
        <row r="29">
          <cell r="A29" t="str">
            <v>BIT013</v>
          </cell>
          <cell r="B29" t="str">
            <v>4VES-10(Y)</v>
          </cell>
          <cell r="C29" t="str">
            <v>4VCS-10.2</v>
          </cell>
        </row>
        <row r="29">
          <cell r="E29" t="str">
            <v>CH</v>
          </cell>
          <cell r="F29" t="str">
            <v>10 MT</v>
          </cell>
          <cell r="G29" t="str">
            <v>79864btu</v>
          </cell>
        </row>
        <row r="29">
          <cell r="N29">
            <v>13305.1948051948</v>
          </cell>
        </row>
        <row r="29">
          <cell r="R29" t="str">
            <v>CU - 144 QC</v>
          </cell>
        </row>
        <row r="29">
          <cell r="U29">
            <v>21431.7937086803</v>
          </cell>
        </row>
        <row r="29">
          <cell r="W29" t="str">
            <v>HTC-12</v>
          </cell>
        </row>
        <row r="29">
          <cell r="Z29">
            <v>20684.4894805235</v>
          </cell>
        </row>
        <row r="30">
          <cell r="A30" t="str">
            <v>BIT014</v>
          </cell>
          <cell r="B30" t="str">
            <v>4TES-9(Y)</v>
          </cell>
          <cell r="C30" t="str">
            <v>4TCS-8.2</v>
          </cell>
        </row>
        <row r="30">
          <cell r="E30" t="str">
            <v>CH</v>
          </cell>
          <cell r="F30" t="str">
            <v>8 LT</v>
          </cell>
          <cell r="G30" t="str">
            <v>30887btu</v>
          </cell>
        </row>
        <row r="30">
          <cell r="N30">
            <v>12989.6103896104</v>
          </cell>
        </row>
        <row r="30">
          <cell r="R30" t="str">
            <v>CU - 125 QC</v>
          </cell>
        </row>
        <row r="30">
          <cell r="U30">
            <v>20517.0856229144</v>
          </cell>
        </row>
        <row r="30">
          <cell r="W30" t="str">
            <v>HTC-12</v>
          </cell>
        </row>
        <row r="30">
          <cell r="Z30">
            <v>20337.3466233806</v>
          </cell>
        </row>
        <row r="31">
          <cell r="A31" t="str">
            <v>BIT015</v>
          </cell>
          <cell r="B31" t="str">
            <v>4TES-12(Y)</v>
          </cell>
          <cell r="C31" t="str">
            <v>4TCS-12.2</v>
          </cell>
        </row>
        <row r="31">
          <cell r="E31" t="str">
            <v>CH</v>
          </cell>
          <cell r="F31" t="str">
            <v>12 MT </v>
          </cell>
          <cell r="G31" t="str">
            <v>96246btu</v>
          </cell>
        </row>
        <row r="31">
          <cell r="N31">
            <v>14609.0909090909</v>
          </cell>
        </row>
        <row r="31">
          <cell r="R31" t="str">
            <v>CU - 160 QC</v>
          </cell>
        </row>
        <row r="31">
          <cell r="U31">
            <v>23413.584890976</v>
          </cell>
        </row>
        <row r="31">
          <cell r="W31" t="str">
            <v>HTC-15</v>
          </cell>
        </row>
        <row r="31">
          <cell r="Z31">
            <v>22479.362467693</v>
          </cell>
        </row>
        <row r="32">
          <cell r="A32" t="str">
            <v>BIT016</v>
          </cell>
          <cell r="B32" t="str">
            <v>4PES-12(Y)</v>
          </cell>
          <cell r="C32" t="str">
            <v>4PCS-10.2</v>
          </cell>
        </row>
        <row r="32">
          <cell r="E32" t="str">
            <v>CH</v>
          </cell>
          <cell r="F32" t="str">
            <v>10 LT</v>
          </cell>
          <cell r="G32" t="str">
            <v>35870btu</v>
          </cell>
        </row>
        <row r="32">
          <cell r="N32">
            <v>14096.1038961039</v>
          </cell>
        </row>
        <row r="32">
          <cell r="R32" t="str">
            <v>CU - 144 QC</v>
          </cell>
        </row>
        <row r="32">
          <cell r="U32">
            <v>22444.6508515375</v>
          </cell>
        </row>
        <row r="32">
          <cell r="W32" t="str">
            <v>HTC-15</v>
          </cell>
        </row>
        <row r="32">
          <cell r="Z32">
            <v>22057.9338962645</v>
          </cell>
        </row>
        <row r="33">
          <cell r="A33" t="str">
            <v>BIT017</v>
          </cell>
          <cell r="B33" t="str">
            <v>4PES-15(Y)</v>
          </cell>
          <cell r="C33" t="str">
            <v>4PCS-15.2</v>
          </cell>
        </row>
        <row r="33">
          <cell r="E33" t="str">
            <v>CH</v>
          </cell>
          <cell r="F33" t="str">
            <v>15 MT</v>
          </cell>
          <cell r="G33" t="str">
            <v>115359btu</v>
          </cell>
        </row>
        <row r="33">
          <cell r="N33">
            <v>14144.1558441558</v>
          </cell>
        </row>
        <row r="33">
          <cell r="R33" t="str">
            <v>CU - 200 QC</v>
          </cell>
        </row>
        <row r="33">
          <cell r="U33">
            <v>24102.9160715495</v>
          </cell>
        </row>
        <row r="33">
          <cell r="W33" t="str">
            <v>HTC-20</v>
          </cell>
        </row>
        <row r="33">
          <cell r="Z33">
            <v>22535.9115642137</v>
          </cell>
        </row>
        <row r="34">
          <cell r="A34" t="str">
            <v>BIT018</v>
          </cell>
          <cell r="B34" t="str">
            <v>4NES-14(Y)</v>
          </cell>
          <cell r="C34" t="str">
            <v>4NCS-12.2</v>
          </cell>
        </row>
        <row r="34">
          <cell r="E34" t="str">
            <v>CH</v>
          </cell>
          <cell r="F34" t="str">
            <v>12 LT</v>
          </cell>
          <cell r="G34" t="str">
            <v>41911btu</v>
          </cell>
        </row>
        <row r="34">
          <cell r="N34">
            <v>15409.0909090909</v>
          </cell>
        </row>
        <row r="34">
          <cell r="R34" t="str">
            <v>CU - 160 QC</v>
          </cell>
        </row>
        <row r="34">
          <cell r="U34">
            <v>24589.6715171158</v>
          </cell>
        </row>
        <row r="34">
          <cell r="W34" t="str">
            <v>HTC-20</v>
          </cell>
        </row>
        <row r="34">
          <cell r="Z34">
            <v>24080.569618925</v>
          </cell>
        </row>
        <row r="35">
          <cell r="A35" t="str">
            <v>BIT019</v>
          </cell>
          <cell r="B35" t="str">
            <v>4NES-20(Y)</v>
          </cell>
          <cell r="C35" t="str">
            <v>4NCS-20.2</v>
          </cell>
        </row>
        <row r="35">
          <cell r="E35" t="str">
            <v>CH</v>
          </cell>
          <cell r="F35" t="str">
            <v>20 MT</v>
          </cell>
          <cell r="G35" t="str">
            <v>133960btu</v>
          </cell>
        </row>
        <row r="35">
          <cell r="N35">
            <v>17512.987012987</v>
          </cell>
        </row>
        <row r="35">
          <cell r="R35" t="str">
            <v>CU - 250 QC</v>
          </cell>
        </row>
        <row r="35">
          <cell r="U35">
            <v>30583.8221793892</v>
          </cell>
        </row>
        <row r="35">
          <cell r="W35" t="str">
            <v>HTC-25</v>
          </cell>
        </row>
        <row r="35">
          <cell r="Z35">
            <v>27793.2370919183</v>
          </cell>
        </row>
        <row r="36">
          <cell r="A36" t="str">
            <v>BIT020</v>
          </cell>
          <cell r="B36" t="str">
            <v>4HE-18(Y)</v>
          </cell>
          <cell r="C36" t="str">
            <v>4H-15.2</v>
          </cell>
        </row>
        <row r="36">
          <cell r="E36" t="str">
            <v>OPSS/CH</v>
          </cell>
          <cell r="F36" t="str">
            <v>15 LT</v>
          </cell>
          <cell r="G36" t="str">
            <v>53925btu</v>
          </cell>
        </row>
        <row r="36">
          <cell r="N36">
            <v>20968.8311688312</v>
          </cell>
        </row>
        <row r="36">
          <cell r="R36" t="str">
            <v>CU - 200 QC</v>
          </cell>
        </row>
        <row r="36">
          <cell r="U36">
            <v>32451.2594241056</v>
          </cell>
        </row>
        <row r="36">
          <cell r="W36" t="str">
            <v>HTC-20</v>
          </cell>
        </row>
        <row r="36">
          <cell r="Z36">
            <v>30884.2549167698</v>
          </cell>
        </row>
        <row r="37">
          <cell r="A37" t="str">
            <v>BIT021</v>
          </cell>
          <cell r="B37" t="str">
            <v>4HE-25(Y)</v>
          </cell>
          <cell r="C37" t="str">
            <v>4H-25.2</v>
          </cell>
        </row>
        <row r="37">
          <cell r="E37" t="str">
            <v>OPSS/CH</v>
          </cell>
          <cell r="F37" t="str">
            <v>25 MT</v>
          </cell>
          <cell r="G37" t="str">
            <v>174404btu</v>
          </cell>
        </row>
        <row r="37">
          <cell r="N37">
            <v>24474.025974026</v>
          </cell>
        </row>
        <row r="37">
          <cell r="R37" t="str">
            <v>CU - 300 QC</v>
          </cell>
        </row>
        <row r="37">
          <cell r="U37">
            <v>40238.8750185046</v>
          </cell>
        </row>
        <row r="37">
          <cell r="W37" t="str">
            <v>HTC-30</v>
          </cell>
        </row>
        <row r="37">
          <cell r="Z37">
            <v>37105.6881677419</v>
          </cell>
        </row>
        <row r="38">
          <cell r="A38" t="str">
            <v>BIT022</v>
          </cell>
          <cell r="B38" t="str">
            <v>4GE-23(Y)</v>
          </cell>
          <cell r="C38" t="str">
            <v>4G-20.2</v>
          </cell>
        </row>
        <row r="38">
          <cell r="E38" t="str">
            <v>OPSS/CH</v>
          </cell>
          <cell r="F38" t="str">
            <v>20 LT</v>
          </cell>
          <cell r="G38" t="str">
            <v>62628btu</v>
          </cell>
        </row>
        <row r="38">
          <cell r="N38">
            <v>24337.6623376623</v>
          </cell>
        </row>
        <row r="38">
          <cell r="R38" t="str">
            <v>CU - 250 QC</v>
          </cell>
        </row>
        <row r="38">
          <cell r="U38">
            <v>38815.2046252291</v>
          </cell>
        </row>
        <row r="38">
          <cell r="W38" t="str">
            <v>HTC-25</v>
          </cell>
        </row>
        <row r="38">
          <cell r="Z38">
            <v>36024.6195377583</v>
          </cell>
        </row>
        <row r="39">
          <cell r="A39" t="str">
            <v>BIT023</v>
          </cell>
          <cell r="B39" t="str">
            <v>4GE-30(Y)</v>
          </cell>
          <cell r="C39" t="str">
            <v>4G-30.2</v>
          </cell>
        </row>
        <row r="39">
          <cell r="E39" t="str">
            <v>OPSS/CH</v>
          </cell>
          <cell r="F39" t="str">
            <v>30 MT</v>
          </cell>
          <cell r="G39" t="str">
            <v>200001btu</v>
          </cell>
        </row>
        <row r="39">
          <cell r="N39">
            <v>27214.2857142857</v>
          </cell>
        </row>
        <row r="39">
          <cell r="R39" t="str">
            <v>CU - 350 QC</v>
          </cell>
        </row>
        <row r="39">
          <cell r="U39">
            <v>45296.4566799319</v>
          </cell>
        </row>
        <row r="39">
          <cell r="W39" t="str">
            <v>HTC-35</v>
          </cell>
        </row>
        <row r="39">
          <cell r="Z39">
            <v>41933.338214418</v>
          </cell>
        </row>
        <row r="40">
          <cell r="A40" t="str">
            <v>BIT023.1</v>
          </cell>
          <cell r="B40" t="str">
            <v>4FE-28(Y)</v>
          </cell>
          <cell r="C40" t="str">
            <v>6J-22.2</v>
          </cell>
        </row>
        <row r="40">
          <cell r="E40" t="str">
            <v>OPSS/CH</v>
          </cell>
          <cell r="F40" t="str">
            <v>22 LT</v>
          </cell>
          <cell r="G40" t="str">
            <v>69795btu</v>
          </cell>
        </row>
        <row r="40">
          <cell r="N40">
            <v>25155.8441558442</v>
          </cell>
        </row>
        <row r="40">
          <cell r="R40" t="str">
            <v>CU - 300 QC</v>
          </cell>
        </row>
        <row r="40">
          <cell r="U40">
            <v>41856.7640940368</v>
          </cell>
        </row>
        <row r="40">
          <cell r="W40" t="str">
            <v>HTC-30</v>
          </cell>
        </row>
        <row r="40">
          <cell r="Z40">
            <v>38723.5772432741</v>
          </cell>
        </row>
        <row r="41">
          <cell r="A41" t="str">
            <v>BIT023.2</v>
          </cell>
          <cell r="B41" t="str">
            <v>4FE-35(Y)</v>
          </cell>
          <cell r="C41" t="str">
            <v>6J-33.2</v>
          </cell>
        </row>
        <row r="41">
          <cell r="E41" t="str">
            <v>OPSS/CH</v>
          </cell>
          <cell r="F41" t="str">
            <v>33 MT</v>
          </cell>
          <cell r="G41" t="str">
            <v>226281btu</v>
          </cell>
        </row>
        <row r="41">
          <cell r="N41">
            <v>25659.7402597403</v>
          </cell>
        </row>
        <row r="41">
          <cell r="R41" t="str">
            <v>CU - 400 QC</v>
          </cell>
        </row>
        <row r="41">
          <cell r="U41">
            <v>45378.8211779654</v>
          </cell>
        </row>
        <row r="41">
          <cell r="W41" t="str">
            <v>HTC-40</v>
          </cell>
        </row>
        <row r="41">
          <cell r="Z41">
            <v>40580.5754984056</v>
          </cell>
        </row>
        <row r="42">
          <cell r="A42" t="str">
            <v>BIT024</v>
          </cell>
          <cell r="B42" t="str">
            <v>6HE-28(Y)</v>
          </cell>
          <cell r="C42" t="str">
            <v>6H-25.2</v>
          </cell>
        </row>
        <row r="42">
          <cell r="E42" t="str">
            <v>OPSS/CH</v>
          </cell>
          <cell r="F42" t="str">
            <v>25 LT</v>
          </cell>
          <cell r="G42" t="str">
            <v>80888btu</v>
          </cell>
        </row>
        <row r="42">
          <cell r="N42">
            <v>27474.025974026</v>
          </cell>
        </row>
        <row r="42">
          <cell r="R42" t="str">
            <v>CU - 300 QC</v>
          </cell>
        </row>
        <row r="42">
          <cell r="U42">
            <v>44406.7640940368</v>
          </cell>
        </row>
        <row r="42">
          <cell r="W42" t="str">
            <v>HTC-30</v>
          </cell>
        </row>
        <row r="42">
          <cell r="Z42">
            <v>41273.5772432741</v>
          </cell>
        </row>
        <row r="43">
          <cell r="A43" t="str">
            <v>BIT025</v>
          </cell>
          <cell r="B43" t="str">
            <v>6HE-35(Y)</v>
          </cell>
          <cell r="C43" t="str">
            <v>6H-35.2</v>
          </cell>
        </row>
        <row r="43">
          <cell r="E43" t="str">
            <v>OPSS/CH</v>
          </cell>
          <cell r="F43" t="str">
            <v>35 MT</v>
          </cell>
          <cell r="G43" t="str">
            <v>262118btu</v>
          </cell>
        </row>
        <row r="43">
          <cell r="N43">
            <v>36064.9350649351</v>
          </cell>
        </row>
        <row r="43">
          <cell r="R43" t="str">
            <v>CU - 400 QC</v>
          </cell>
        </row>
        <row r="43">
          <cell r="U43">
            <v>57392.2458292554</v>
          </cell>
        </row>
        <row r="43">
          <cell r="W43" t="str">
            <v>HTC-40</v>
          </cell>
        </row>
        <row r="43">
          <cell r="Z43">
            <v>52594.0001496956</v>
          </cell>
        </row>
        <row r="44">
          <cell r="A44" t="str">
            <v>BIT026</v>
          </cell>
          <cell r="B44" t="str">
            <v>6GE-34(Y)</v>
          </cell>
          <cell r="C44" t="str">
            <v>6G-30.2</v>
          </cell>
        </row>
        <row r="44">
          <cell r="E44" t="str">
            <v>OPSS/CH</v>
          </cell>
          <cell r="F44" t="str">
            <v>30 LT</v>
          </cell>
          <cell r="G44" t="str">
            <v>93857btu</v>
          </cell>
        </row>
        <row r="44">
          <cell r="N44">
            <v>30759.7402597403</v>
          </cell>
        </row>
        <row r="44">
          <cell r="R44" t="str">
            <v>CU - 350 QC</v>
          </cell>
        </row>
        <row r="44">
          <cell r="U44">
            <v>49764.1670455076</v>
          </cell>
        </row>
        <row r="44">
          <cell r="W44" t="str">
            <v>HTC-35</v>
          </cell>
        </row>
        <row r="44">
          <cell r="Z44">
            <v>46401.0485799937</v>
          </cell>
        </row>
        <row r="45">
          <cell r="A45" t="str">
            <v>BIT027</v>
          </cell>
          <cell r="B45" t="str">
            <v>6GE-40(Y)</v>
          </cell>
          <cell r="C45" t="str">
            <v>6G-40.2</v>
          </cell>
        </row>
        <row r="45">
          <cell r="E45" t="str">
            <v>OPSS/CH</v>
          </cell>
          <cell r="F45" t="str">
            <v>40 MT</v>
          </cell>
          <cell r="G45" t="str">
            <v>300344btu</v>
          </cell>
        </row>
        <row r="45">
          <cell r="N45">
            <v>35928.5714285714</v>
          </cell>
        </row>
        <row r="45">
          <cell r="R45" t="str">
            <v>CU - 500 QC</v>
          </cell>
        </row>
        <row r="45">
          <cell r="U45">
            <v>59601.7132337438</v>
          </cell>
        </row>
        <row r="45">
          <cell r="W45" t="str">
            <v>HTC-50</v>
          </cell>
        </row>
        <row r="45">
          <cell r="Z45">
            <v>54231.9098171651</v>
          </cell>
        </row>
        <row r="46">
          <cell r="A46" t="str">
            <v>BIT028</v>
          </cell>
          <cell r="B46" t="str">
            <v>6FE-44(Y)</v>
          </cell>
          <cell r="C46" t="str">
            <v>6F-40.2</v>
          </cell>
        </row>
        <row r="46">
          <cell r="E46" t="str">
            <v>OPSS/CH</v>
          </cell>
          <cell r="F46" t="str">
            <v>40 LT</v>
          </cell>
          <cell r="G46" t="str">
            <v>113482btu</v>
          </cell>
        </row>
        <row r="46">
          <cell r="N46">
            <v>40564.9350649351</v>
          </cell>
        </row>
        <row r="46">
          <cell r="R46" t="str">
            <v>CU - 400 QC</v>
          </cell>
        </row>
        <row r="46">
          <cell r="U46">
            <v>62827.7357946669</v>
          </cell>
        </row>
        <row r="46">
          <cell r="W46" t="str">
            <v>HTC-40</v>
          </cell>
        </row>
        <row r="46">
          <cell r="Z46">
            <v>58029.4901151071</v>
          </cell>
        </row>
        <row r="47">
          <cell r="A47" t="str">
            <v>BIT029</v>
          </cell>
          <cell r="B47" t="str">
            <v>6FE-50(Y)</v>
          </cell>
          <cell r="C47" t="str">
            <v>6F-50.2</v>
          </cell>
        </row>
        <row r="47">
          <cell r="E47" t="str">
            <v>OPSS/CH</v>
          </cell>
          <cell r="F47" t="str">
            <v>50 MT</v>
          </cell>
          <cell r="G47" t="str">
            <v>355293btu</v>
          </cell>
        </row>
        <row r="47">
          <cell r="N47">
            <v>38655.8441558442</v>
          </cell>
        </row>
        <row r="47">
          <cell r="R47" t="str">
            <v>CU - 500 QC</v>
          </cell>
        </row>
        <row r="47">
          <cell r="U47">
            <v>62601.7132337438</v>
          </cell>
        </row>
        <row r="47">
          <cell r="W47" t="str">
            <v>HTC-55</v>
          </cell>
        </row>
        <row r="47">
          <cell r="Z47">
            <v>58512.8019208421</v>
          </cell>
        </row>
        <row r="48">
          <cell r="A48" t="str">
            <v>BIT029.1</v>
          </cell>
          <cell r="B48" t="str">
            <v>S4G-12.2Y</v>
          </cell>
        </row>
        <row r="48">
          <cell r="E48" t="str">
            <v>OPSS/CH</v>
          </cell>
        </row>
        <row r="48">
          <cell r="N48">
            <v>32383.1168831169</v>
          </cell>
        </row>
        <row r="48">
          <cell r="R48" t="str">
            <v>CU - 160 QC</v>
          </cell>
        </row>
        <row r="48">
          <cell r="U48">
            <v>44673.310689372</v>
          </cell>
        </row>
        <row r="49">
          <cell r="A49" t="str">
            <v>BIT029.2</v>
          </cell>
          <cell r="B49" t="str">
            <v>S6J-16.2Y</v>
          </cell>
        </row>
        <row r="49">
          <cell r="E49" t="str">
            <v>OPSS/CH</v>
          </cell>
        </row>
        <row r="49">
          <cell r="N49">
            <v>37292.2077922078</v>
          </cell>
        </row>
        <row r="49">
          <cell r="R49" t="str">
            <v>CU - 200 QC</v>
          </cell>
        </row>
        <row r="49">
          <cell r="U49">
            <v>51131.2132985169</v>
          </cell>
        </row>
        <row r="50">
          <cell r="A50" t="str">
            <v>BIT029.3</v>
          </cell>
          <cell r="B50" t="str">
            <v>S6H-20.2Y</v>
          </cell>
        </row>
        <row r="50">
          <cell r="E50" t="str">
            <v>OPSS/CH</v>
          </cell>
        </row>
        <row r="50">
          <cell r="N50">
            <v>38041.5584415584</v>
          </cell>
        </row>
        <row r="50">
          <cell r="R50" t="str">
            <v>CU - 250 QC</v>
          </cell>
        </row>
        <row r="50">
          <cell r="U50">
            <v>54757.379415047</v>
          </cell>
        </row>
        <row r="51">
          <cell r="A51" t="str">
            <v>BIT029.4</v>
          </cell>
          <cell r="B51" t="str">
            <v>S6G-25.2Y</v>
          </cell>
          <cell r="C51" t="str">
            <v>S6H-20.2</v>
          </cell>
        </row>
        <row r="51">
          <cell r="E51" t="str">
            <v>OPSS/CH</v>
          </cell>
          <cell r="F51" t="str">
            <v>20 LT</v>
          </cell>
        </row>
        <row r="51">
          <cell r="N51">
            <v>42268.8311688312</v>
          </cell>
        </row>
        <row r="51">
          <cell r="U51">
            <v>61690.9458673899</v>
          </cell>
        </row>
        <row r="52">
          <cell r="A52" t="str">
            <v>BIT030</v>
          </cell>
          <cell r="B52" t="str">
            <v>S6F-30.2Y GERMANY</v>
          </cell>
          <cell r="C52" t="str">
            <v>S6F-30.2 GERMANY</v>
          </cell>
        </row>
        <row r="52">
          <cell r="E52" t="str">
            <v>OPSS/CH</v>
          </cell>
          <cell r="F52" t="str">
            <v>30 LT</v>
          </cell>
          <cell r="G52" t="str">
            <v>113482btu</v>
          </cell>
        </row>
        <row r="52">
          <cell r="N52">
            <v>44655.8441558442</v>
          </cell>
        </row>
        <row r="52">
          <cell r="U52">
            <v>65492.0670247136</v>
          </cell>
        </row>
        <row r="52">
          <cell r="W52" t="str">
            <v>HTC-35</v>
          </cell>
        </row>
        <row r="52">
          <cell r="Z52">
            <v>62128.9485591997</v>
          </cell>
        </row>
      </sheetData>
      <sheetData sheetId="18">
        <row r="8">
          <cell r="L8" t="str">
            <v>(RM) </v>
          </cell>
        </row>
        <row r="8">
          <cell r="U8" t="str">
            <v> Cond QC (RM) </v>
          </cell>
          <cell r="V8" t="str">
            <v>HTC MODEL</v>
          </cell>
        </row>
        <row r="8">
          <cell r="Y8" t="str">
            <v>HTC cond (RM) </v>
          </cell>
        </row>
        <row r="9">
          <cell r="A9" t="str">
            <v>REF001</v>
          </cell>
          <cell r="B9" t="str">
            <v>SPC-19L（3匹）</v>
          </cell>
          <cell r="C9" t="str">
            <v>4FES3Y</v>
          </cell>
        </row>
        <row r="9">
          <cell r="E9" t="str">
            <v>CH</v>
          </cell>
          <cell r="F9" t="str">
            <v>3 LT</v>
          </cell>
          <cell r="G9" t="str">
            <v>11399btu</v>
          </cell>
        </row>
        <row r="9">
          <cell r="L9">
            <v>4682.4164448388</v>
          </cell>
        </row>
        <row r="9">
          <cell r="R9" t="str">
            <v>CU - 50  QC</v>
          </cell>
        </row>
        <row r="9">
          <cell r="U9">
            <v>8531.5520434439</v>
          </cell>
          <cell r="V9" t="str">
            <v>HTC-4</v>
          </cell>
        </row>
        <row r="9">
          <cell r="Y9">
            <v>8813.77713374442</v>
          </cell>
        </row>
        <row r="10">
          <cell r="A10" t="str">
            <v>REF002</v>
          </cell>
          <cell r="B10" t="str">
            <v>SPC4-23L（4匹）</v>
          </cell>
          <cell r="C10" t="str">
            <v>4EES4Y</v>
          </cell>
        </row>
        <row r="10">
          <cell r="E10" t="str">
            <v>CH</v>
          </cell>
          <cell r="F10" t="str">
            <v>4 LT</v>
          </cell>
          <cell r="G10" t="str">
            <v>16006btu</v>
          </cell>
        </row>
        <row r="10">
          <cell r="L10">
            <v>4825.68027210884</v>
          </cell>
        </row>
        <row r="10">
          <cell r="R10" t="str">
            <v>CU - 72 QC</v>
          </cell>
        </row>
        <row r="10">
          <cell r="U10">
            <v>9395.47221662819</v>
          </cell>
          <cell r="V10" t="str">
            <v>HTC-8</v>
          </cell>
        </row>
        <row r="10">
          <cell r="Y10">
            <v>9592.33330360262</v>
          </cell>
        </row>
        <row r="11">
          <cell r="A11" t="str">
            <v>REF003</v>
          </cell>
          <cell r="B11" t="str">
            <v>SPC4-27L（5匹）</v>
          </cell>
          <cell r="C11" t="str">
            <v>4DES-5(Y)</v>
          </cell>
        </row>
        <row r="11">
          <cell r="E11" t="str">
            <v>CH</v>
          </cell>
          <cell r="F11" t="str">
            <v>5 LT</v>
          </cell>
          <cell r="G11" t="str">
            <v>21024btu</v>
          </cell>
        </row>
        <row r="11">
          <cell r="L11">
            <v>5118.67790594499</v>
          </cell>
        </row>
        <row r="11">
          <cell r="R11" t="str">
            <v>CU - 64 QC</v>
          </cell>
        </row>
        <row r="11">
          <cell r="U11">
            <v>9888.89731498444</v>
          </cell>
          <cell r="V11" t="str">
            <v>HTC-8</v>
          </cell>
        </row>
        <row r="11">
          <cell r="Y11">
            <v>10188.9252772776</v>
          </cell>
        </row>
        <row r="12">
          <cell r="A12" t="str">
            <v>REF004</v>
          </cell>
          <cell r="B12" t="str">
            <v>SPC4-33L（6匹）</v>
          </cell>
          <cell r="C12" t="str">
            <v>4CES-6(Y)</v>
          </cell>
        </row>
        <row r="12">
          <cell r="E12" t="str">
            <v>CH</v>
          </cell>
          <cell r="F12" t="str">
            <v>6 LT</v>
          </cell>
          <cell r="G12" t="str">
            <v>262118btu</v>
          </cell>
        </row>
        <row r="12">
          <cell r="L12">
            <v>5518.89233954451</v>
          </cell>
        </row>
        <row r="12">
          <cell r="R12" t="str">
            <v>CU - 90 QC</v>
          </cell>
        </row>
        <row r="12">
          <cell r="U12">
            <v>10713.5910187671</v>
          </cell>
          <cell r="V12" t="str">
            <v>HTC-8</v>
          </cell>
        </row>
        <row r="12">
          <cell r="Y12">
            <v>10619.9254365387</v>
          </cell>
        </row>
        <row r="13">
          <cell r="A13" t="str">
            <v>REF005</v>
          </cell>
          <cell r="B13" t="str">
            <v>SP4LF 060E</v>
          </cell>
          <cell r="C13" t="str">
            <v>4VES-7(Y)</v>
          </cell>
        </row>
        <row r="13">
          <cell r="E13" t="str">
            <v>CH</v>
          </cell>
          <cell r="F13" t="str">
            <v>6 LT</v>
          </cell>
          <cell r="G13" t="str">
            <v>29000btu</v>
          </cell>
        </row>
        <row r="13">
          <cell r="L13">
            <v>6683.81211180124</v>
          </cell>
        </row>
        <row r="13">
          <cell r="R13" t="str">
            <v>CU - 72 QC</v>
          </cell>
        </row>
        <row r="13">
          <cell r="U13">
            <v>11911.5153176877</v>
          </cell>
          <cell r="V13" t="str">
            <v>HTC-8</v>
          </cell>
        </row>
        <row r="13">
          <cell r="Y13">
            <v>12108.3764046622</v>
          </cell>
        </row>
        <row r="14">
          <cell r="A14" t="str">
            <v>REF006</v>
          </cell>
          <cell r="B14" t="str">
            <v>SP4LF 080E</v>
          </cell>
          <cell r="C14" t="str">
            <v>4TES-9(Y)</v>
          </cell>
        </row>
        <row r="14">
          <cell r="E14" t="str">
            <v>CH</v>
          </cell>
          <cell r="F14" t="str">
            <v>8 LT</v>
          </cell>
          <cell r="G14" t="str">
            <v>30887btu</v>
          </cell>
        </row>
        <row r="14">
          <cell r="L14">
            <v>6729.91071428571</v>
          </cell>
        </row>
        <row r="14">
          <cell r="R14" t="str">
            <v>CU - 100 QC</v>
          </cell>
        </row>
        <row r="14">
          <cell r="U14">
            <v>12478.8855970962</v>
          </cell>
          <cell r="V14" t="str">
            <v>HTC-10</v>
          </cell>
        </row>
        <row r="14">
          <cell r="Y14">
            <v>12668.0595382136</v>
          </cell>
        </row>
        <row r="15">
          <cell r="A15" t="str">
            <v>REF007</v>
          </cell>
          <cell r="B15" t="str">
            <v>SP4LF 100E</v>
          </cell>
          <cell r="C15" t="str">
            <v>4PES-10(Y)</v>
          </cell>
        </row>
        <row r="15">
          <cell r="E15" t="str">
            <v>CH</v>
          </cell>
          <cell r="F15" t="str">
            <v>10 LT</v>
          </cell>
          <cell r="G15" t="str">
            <v>35870btu</v>
          </cell>
        </row>
        <row r="15">
          <cell r="L15">
            <v>7149.65062111801</v>
          </cell>
        </row>
        <row r="15">
          <cell r="R15" t="str">
            <v>CU - 90 QC</v>
          </cell>
        </row>
        <row r="15">
          <cell r="U15">
            <v>12734.4834584625</v>
          </cell>
          <cell r="V15" t="str">
            <v>HTC-8</v>
          </cell>
        </row>
        <row r="15">
          <cell r="Y15">
            <v>12640.8178762341</v>
          </cell>
        </row>
        <row r="16">
          <cell r="A16" t="str">
            <v>REF008</v>
          </cell>
          <cell r="B16" t="str">
            <v>SP4LF 120E</v>
          </cell>
          <cell r="C16" t="str">
            <v>4NES-14(Y)</v>
          </cell>
        </row>
        <row r="16">
          <cell r="E16" t="str">
            <v>CH</v>
          </cell>
          <cell r="F16" t="str">
            <v>12 LT</v>
          </cell>
          <cell r="G16" t="str">
            <v>41911btu</v>
          </cell>
        </row>
        <row r="16">
          <cell r="L16">
            <v>7539.79037267081</v>
          </cell>
        </row>
        <row r="16">
          <cell r="R16" t="str">
            <v>CU - 144 QC</v>
          </cell>
        </row>
        <row r="16">
          <cell r="U16">
            <v>14791.9684610261</v>
          </cell>
          <cell r="V16" t="str">
            <v>HTC-10</v>
          </cell>
        </row>
        <row r="16">
          <cell r="Y16">
            <v>13571.0068626283</v>
          </cell>
        </row>
        <row r="17">
          <cell r="A17" t="str">
            <v>REF009</v>
          </cell>
          <cell r="B17" t="str">
            <v>SP4L 150E</v>
          </cell>
          <cell r="C17" t="str">
            <v>4JE15(Y)</v>
          </cell>
        </row>
        <row r="17">
          <cell r="E17" t="str">
            <v>OPSS/CH</v>
          </cell>
          <cell r="F17" t="str">
            <v>15 LT</v>
          </cell>
          <cell r="G17" t="str">
            <v>45000btu</v>
          </cell>
        </row>
        <row r="17">
          <cell r="L17">
            <v>9459.43322981367</v>
          </cell>
        </row>
        <row r="17">
          <cell r="R17" t="str">
            <v>CU - 100 QC</v>
          </cell>
        </row>
        <row r="17">
          <cell r="U17">
            <v>16037.7440392808</v>
          </cell>
          <cell r="V17" t="str">
            <v>HTC-8</v>
          </cell>
        </row>
        <row r="17">
          <cell r="Y17">
            <v>15716.8794956761</v>
          </cell>
        </row>
        <row r="18">
          <cell r="A18" t="str">
            <v>REF010</v>
          </cell>
          <cell r="B18" t="str">
            <v>SP4L 180E</v>
          </cell>
          <cell r="C18" t="str">
            <v>4HE-18(Y)</v>
          </cell>
        </row>
        <row r="18">
          <cell r="E18" t="str">
            <v>OPSS/CH</v>
          </cell>
          <cell r="F18" t="str">
            <v>18 LT</v>
          </cell>
          <cell r="G18" t="str">
            <v>53925btu</v>
          </cell>
        </row>
        <row r="18">
          <cell r="L18">
            <v>10051.9215838509</v>
          </cell>
        </row>
        <row r="18">
          <cell r="R18" t="str">
            <v>CU - 144 QC</v>
          </cell>
        </row>
        <row r="18">
          <cell r="U18">
            <v>18085.9439600668</v>
          </cell>
          <cell r="V18" t="str">
            <v>HTC-12</v>
          </cell>
        </row>
        <row r="18">
          <cell r="Y18">
            <v>17281.1547912825</v>
          </cell>
        </row>
        <row r="19">
          <cell r="A19" t="str">
            <v>REF011</v>
          </cell>
          <cell r="B19" t="str">
            <v>SP4L 220E</v>
          </cell>
          <cell r="C19" t="str">
            <v>4GE-23(Y)</v>
          </cell>
        </row>
        <row r="19">
          <cell r="E19" t="str">
            <v>OPSS/CH</v>
          </cell>
          <cell r="F19" t="str">
            <v>22 LT</v>
          </cell>
          <cell r="G19" t="str">
            <v>62628btu</v>
          </cell>
        </row>
        <row r="19">
          <cell r="L19">
            <v>10343.5559006211</v>
          </cell>
        </row>
        <row r="19">
          <cell r="R19" t="str">
            <v>CU - 125 QC</v>
          </cell>
        </row>
        <row r="19">
          <cell r="U19">
            <v>17788.787593456</v>
          </cell>
          <cell r="V19" t="str">
            <v>HTC-10</v>
          </cell>
        </row>
        <row r="19">
          <cell r="Y19">
            <v>17179.0500874216</v>
          </cell>
        </row>
        <row r="20">
          <cell r="A20" t="str">
            <v>REF012</v>
          </cell>
          <cell r="B20" t="str">
            <v>SP4L 250E</v>
          </cell>
          <cell r="C20" t="str">
            <v>4FE-25(Y)</v>
          </cell>
        </row>
        <row r="20">
          <cell r="E20" t="str">
            <v>OPSS/CH</v>
          </cell>
          <cell r="F20" t="str">
            <v>25 LT</v>
          </cell>
          <cell r="G20" t="str">
            <v>72000btu</v>
          </cell>
        </row>
        <row r="20">
          <cell r="L20">
            <v>12237.4805900621</v>
          </cell>
        </row>
        <row r="20">
          <cell r="R20" t="str">
            <v>CU - 160 QC</v>
          </cell>
        </row>
        <row r="20">
          <cell r="U20">
            <v>22806.59302437</v>
          </cell>
          <cell r="V20" t="str">
            <v>HTC-15</v>
          </cell>
        </row>
        <row r="20">
          <cell r="Y20">
            <v>20177.0046303079</v>
          </cell>
        </row>
        <row r="21">
          <cell r="A21" t="str">
            <v>REF013</v>
          </cell>
          <cell r="B21" t="str">
            <v>SP6L 270E</v>
          </cell>
          <cell r="C21" t="str">
            <v>6HE-28(Y)</v>
          </cell>
        </row>
        <row r="21">
          <cell r="E21" t="str">
            <v>OPSS/CH</v>
          </cell>
          <cell r="F21" t="str">
            <v>28 LT</v>
          </cell>
          <cell r="G21" t="str">
            <v>80888btu</v>
          </cell>
        </row>
        <row r="21">
          <cell r="L21">
            <v>12882.8610248447</v>
          </cell>
        </row>
        <row r="21">
          <cell r="R21" t="str">
            <v>CU - 300 QC</v>
          </cell>
        </row>
        <row r="21">
          <cell r="U21">
            <v>29202.0368478584</v>
          </cell>
          <cell r="V21" t="str">
            <v>HTC-30</v>
          </cell>
        </row>
        <row r="21">
          <cell r="Y21">
            <v>25695.3010343567</v>
          </cell>
        </row>
        <row r="22">
          <cell r="A22" t="str">
            <v>REF014</v>
          </cell>
          <cell r="B22" t="str">
            <v>SP6L 300E</v>
          </cell>
          <cell r="C22" t="str">
            <v>6GE-34(Y)</v>
          </cell>
        </row>
        <row r="22">
          <cell r="E22" t="str">
            <v>OPSS/CH</v>
          </cell>
          <cell r="F22" t="str">
            <v>30 LT</v>
          </cell>
          <cell r="G22" t="str">
            <v>93857btu</v>
          </cell>
        </row>
        <row r="22">
          <cell r="L22">
            <v>14127.0380434783</v>
          </cell>
        </row>
        <row r="22">
          <cell r="R22" t="str">
            <v>CU - 200 QC</v>
          </cell>
        </row>
        <row r="22">
          <cell r="U22">
            <v>24522.2944432136</v>
          </cell>
          <cell r="V22" t="str">
            <v>HTC-20</v>
          </cell>
        </row>
        <row r="22">
          <cell r="Y22">
            <v>22834.7511276212</v>
          </cell>
        </row>
        <row r="23">
          <cell r="A23" t="str">
            <v>REF015</v>
          </cell>
          <cell r="B23" t="str">
            <v>SP6L 400E</v>
          </cell>
          <cell r="C23" t="str">
            <v>6FE-44(Y)</v>
          </cell>
        </row>
        <row r="23">
          <cell r="E23" t="str">
            <v>OPSS/CH</v>
          </cell>
          <cell r="F23" t="str">
            <v>40 LT</v>
          </cell>
          <cell r="G23" t="str">
            <v>113482btu</v>
          </cell>
        </row>
        <row r="23">
          <cell r="L23">
            <v>16440.2173913043</v>
          </cell>
        </row>
        <row r="23">
          <cell r="R23" t="str">
            <v>CU - 160 QC</v>
          </cell>
        </row>
        <row r="23">
          <cell r="U23">
            <v>25874.130931024</v>
          </cell>
          <cell r="V23" t="str">
            <v>HTC-15</v>
          </cell>
        </row>
        <row r="23">
          <cell r="Y23">
            <v>24868.0452444116</v>
          </cell>
        </row>
        <row r="24">
          <cell r="A24" t="str">
            <v>REF016</v>
          </cell>
          <cell r="B24" t="str">
            <v>SPC4-19H（5匹）</v>
          </cell>
          <cell r="C24" t="str">
            <v>4FES5Y</v>
          </cell>
        </row>
        <row r="24">
          <cell r="E24" t="str">
            <v>CH</v>
          </cell>
          <cell r="F24" t="str">
            <v>5 MT</v>
          </cell>
        </row>
        <row r="24">
          <cell r="L24">
            <v>4823.83170659568</v>
          </cell>
        </row>
        <row r="24">
          <cell r="R24" t="str">
            <v>CU - 250 QC</v>
          </cell>
        </row>
        <row r="24">
          <cell r="U24">
            <v>17606.7676826936</v>
          </cell>
          <cell r="V24" t="str">
            <v>HTC-25</v>
          </cell>
        </row>
        <row r="24">
          <cell r="Y24">
            <v>14601.5222038789</v>
          </cell>
        </row>
        <row r="25">
          <cell r="A25" t="str">
            <v>REF017</v>
          </cell>
          <cell r="B25" t="str">
            <v>SPC4-23H（6匹）</v>
          </cell>
          <cell r="C25" t="str">
            <v>4EES6Y</v>
          </cell>
        </row>
        <row r="25">
          <cell r="E25" t="str">
            <v>CH</v>
          </cell>
          <cell r="F25" t="str">
            <v>6 MT</v>
          </cell>
        </row>
        <row r="25">
          <cell r="L25">
            <v>5053.05383022774</v>
          </cell>
        </row>
        <row r="25">
          <cell r="R25" t="str">
            <v>CU - 200 QC</v>
          </cell>
        </row>
        <row r="25">
          <cell r="U25">
            <v>15770.8623870689</v>
          </cell>
          <cell r="V25" t="str">
            <v>HTC-20</v>
          </cell>
        </row>
        <row r="25">
          <cell r="Y25">
            <v>14083.3190714765</v>
          </cell>
        </row>
        <row r="26">
          <cell r="A26" t="str">
            <v>REF018</v>
          </cell>
          <cell r="B26" t="str">
            <v>SPC4-27H（8匹）</v>
          </cell>
          <cell r="C26" t="str">
            <v>4DES7Y</v>
          </cell>
        </row>
        <row r="26">
          <cell r="E26" t="str">
            <v>CH</v>
          </cell>
          <cell r="F26" t="str">
            <v>7 MT</v>
          </cell>
        </row>
        <row r="26">
          <cell r="L26">
            <v>5541.99940845904</v>
          </cell>
        </row>
        <row r="26">
          <cell r="R26" t="str">
            <v>CU - 300 QC</v>
          </cell>
        </row>
        <row r="26">
          <cell r="U26">
            <v>21296.4935686738</v>
          </cell>
          <cell r="V26" t="str">
            <v>HTC-28</v>
          </cell>
        </row>
        <row r="26">
          <cell r="Y26">
            <v>17343.4740810404</v>
          </cell>
        </row>
        <row r="27">
          <cell r="A27" t="str">
            <v>REF019</v>
          </cell>
          <cell r="B27" t="str">
            <v>SPC4-33H（9匹）</v>
          </cell>
          <cell r="C27" t="str">
            <v>4CES9Y</v>
          </cell>
        </row>
        <row r="27">
          <cell r="E27" t="str">
            <v>CH</v>
          </cell>
          <cell r="F27" t="str">
            <v>9 MT</v>
          </cell>
        </row>
        <row r="27">
          <cell r="L27">
            <v>5746.26589766341</v>
          </cell>
        </row>
        <row r="27">
          <cell r="R27" t="str">
            <v>CU - 250 QC</v>
          </cell>
        </row>
        <row r="27">
          <cell r="U27">
            <v>19327.16173742</v>
          </cell>
          <cell r="V27" t="str">
            <v>HTC-25</v>
          </cell>
        </row>
        <row r="27">
          <cell r="Y27">
            <v>16321.9162586052</v>
          </cell>
        </row>
        <row r="28">
          <cell r="A28" t="str">
            <v>REF020</v>
          </cell>
          <cell r="B28" t="str">
            <v>SP4HF 1000</v>
          </cell>
          <cell r="C28" t="str">
            <v>4VES10Y</v>
          </cell>
        </row>
        <row r="28">
          <cell r="E28" t="str">
            <v>CH</v>
          </cell>
          <cell r="F28" t="str">
            <v>10 MT</v>
          </cell>
        </row>
        <row r="28">
          <cell r="L28">
            <v>6686.23835403727</v>
          </cell>
        </row>
        <row r="28">
          <cell r="R28" t="str">
            <v>CU - 350 QC</v>
          </cell>
        </row>
        <row r="28">
          <cell r="U28">
            <v>23933.6750844154</v>
          </cell>
          <cell r="V28" t="str">
            <v>HTC-35</v>
          </cell>
        </row>
        <row r="28">
          <cell r="Y28" t="str">
            <v>~</v>
          </cell>
        </row>
        <row r="29">
          <cell r="A29" t="str">
            <v>REF021</v>
          </cell>
          <cell r="B29" t="str">
            <v>SP4HF 1200</v>
          </cell>
          <cell r="C29" t="str">
            <v>4TES12Y</v>
          </cell>
        </row>
        <row r="29">
          <cell r="E29" t="str">
            <v>CH</v>
          </cell>
          <cell r="F29" t="str">
            <v>12 MT</v>
          </cell>
        </row>
        <row r="29">
          <cell r="L29">
            <v>7149.65062111801</v>
          </cell>
        </row>
        <row r="29">
          <cell r="R29" t="str">
            <v>CU - 300 QC</v>
          </cell>
        </row>
        <row r="29">
          <cell r="U29">
            <v>23027.8102592296</v>
          </cell>
          <cell r="V29" t="str">
            <v>HTC-30</v>
          </cell>
        </row>
        <row r="29">
          <cell r="Y29" t="str">
            <v>~</v>
          </cell>
        </row>
        <row r="30">
          <cell r="A30" t="str">
            <v>REF022</v>
          </cell>
          <cell r="B30" t="str">
            <v>SP4HF 1500</v>
          </cell>
          <cell r="C30" t="str">
            <v>4PES15Y</v>
          </cell>
        </row>
        <row r="30">
          <cell r="E30" t="str">
            <v>CH</v>
          </cell>
          <cell r="F30" t="str">
            <v>15 MT</v>
          </cell>
        </row>
        <row r="30">
          <cell r="L30">
            <v>7539.79037267081</v>
          </cell>
        </row>
        <row r="30">
          <cell r="R30" t="str">
            <v>CU - 350 QC</v>
          </cell>
        </row>
        <row r="30">
          <cell r="U30">
            <v>25455.7509963734</v>
          </cell>
          <cell r="V30" t="str">
            <v>HTC-35</v>
          </cell>
        </row>
        <row r="30">
          <cell r="Y30" t="str">
            <v>~</v>
          </cell>
        </row>
        <row r="31">
          <cell r="A31" t="str">
            <v>REF023</v>
          </cell>
          <cell r="B31" t="str">
            <v>SP4HF 2000</v>
          </cell>
          <cell r="C31" t="str">
            <v>4NES20Y</v>
          </cell>
        </row>
        <row r="31">
          <cell r="E31" t="str">
            <v>CH</v>
          </cell>
          <cell r="F31" t="str">
            <v>20 MT</v>
          </cell>
        </row>
        <row r="31">
          <cell r="L31">
            <v>7960.98602484472</v>
          </cell>
        </row>
        <row r="31">
          <cell r="R31" t="str">
            <v>CU - 350 QC</v>
          </cell>
        </row>
        <row r="31">
          <cell r="U31">
            <v>25909.3463140992</v>
          </cell>
          <cell r="V31" t="str">
            <v>HTC-35</v>
          </cell>
        </row>
        <row r="31">
          <cell r="Y31" t="str">
            <v>~</v>
          </cell>
        </row>
        <row r="32">
          <cell r="A32" t="str">
            <v>REF024</v>
          </cell>
          <cell r="B32" t="str">
            <v>SP4H 2200</v>
          </cell>
          <cell r="C32" t="str">
            <v>4JE22Y</v>
          </cell>
        </row>
        <row r="32">
          <cell r="E32" t="str">
            <v>OPSS/CH</v>
          </cell>
          <cell r="F32" t="str">
            <v>22 MT</v>
          </cell>
        </row>
        <row r="32">
          <cell r="L32">
            <v>10588.1211180124</v>
          </cell>
        </row>
        <row r="32">
          <cell r="R32" t="str">
            <v>CU - 500 QC</v>
          </cell>
        </row>
        <row r="32">
          <cell r="U32">
            <v>34175.3466347812</v>
          </cell>
          <cell r="V32" t="str">
            <v>HTC-40</v>
          </cell>
        </row>
        <row r="32">
          <cell r="Y32" t="str">
            <v>~</v>
          </cell>
        </row>
        <row r="33">
          <cell r="A33" t="str">
            <v>REF025</v>
          </cell>
          <cell r="B33" t="str">
            <v>SP4H 2500</v>
          </cell>
          <cell r="C33" t="str">
            <v>4HE25Y</v>
          </cell>
        </row>
        <row r="33">
          <cell r="E33" t="str">
            <v>OPSS/CH</v>
          </cell>
          <cell r="F33" t="str">
            <v>25 MT</v>
          </cell>
        </row>
        <row r="33">
          <cell r="L33">
            <v>11050.0776397516</v>
          </cell>
        </row>
        <row r="33">
          <cell r="R33" t="str">
            <v>CU - 400 QC</v>
          </cell>
        </row>
        <row r="33">
          <cell r="U33">
            <v>32654.7087238021</v>
          </cell>
          <cell r="V33" t="str">
            <v>HTC-50</v>
          </cell>
        </row>
        <row r="33">
          <cell r="Y33">
            <v>27649.8477192124</v>
          </cell>
        </row>
        <row r="34">
          <cell r="A34" t="str">
            <v>REF026</v>
          </cell>
          <cell r="B34" t="str">
            <v>SP4H 3000</v>
          </cell>
          <cell r="C34" t="str">
            <v>4GE30Y</v>
          </cell>
        </row>
        <row r="34">
          <cell r="E34" t="str">
            <v>OPSS/CH</v>
          </cell>
          <cell r="F34" t="str">
            <v>30 MT</v>
          </cell>
        </row>
        <row r="34">
          <cell r="L34">
            <v>11368.400621118</v>
          </cell>
        </row>
        <row r="34">
          <cell r="R34" t="str">
            <v>CU - 500 QC</v>
          </cell>
        </row>
        <row r="34">
          <cell r="U34">
            <v>35477.1860996642</v>
          </cell>
          <cell r="V34" t="str">
            <v>HTC-50</v>
          </cell>
        </row>
        <row r="34">
          <cell r="Y34" t="str">
            <v>~</v>
          </cell>
        </row>
        <row r="35">
          <cell r="A35" t="str">
            <v>REF027</v>
          </cell>
          <cell r="B35" t="str">
            <v>SP4H 3500</v>
          </cell>
          <cell r="C35" t="str">
            <v>4FE35Y</v>
          </cell>
        </row>
        <row r="35">
          <cell r="E35" t="str">
            <v>OPSS/CH</v>
          </cell>
          <cell r="F35" t="str">
            <v>35 MT</v>
          </cell>
        </row>
        <row r="35">
          <cell r="L35">
            <v>13447.2049689441</v>
          </cell>
        </row>
        <row r="35">
          <cell r="R35" t="str">
            <v>CU - 350 QC</v>
          </cell>
        </row>
        <row r="35">
          <cell r="U35">
            <v>32286.1299421508</v>
          </cell>
          <cell r="V35" t="str">
            <v>HTC-35</v>
          </cell>
        </row>
        <row r="35">
          <cell r="Y35" t="str">
            <v>~</v>
          </cell>
        </row>
        <row r="36">
          <cell r="A36" t="str">
            <v>REF028</v>
          </cell>
          <cell r="B36" t="str">
            <v>SP6H 3700</v>
          </cell>
          <cell r="C36" t="str">
            <v>6HE35Y</v>
          </cell>
        </row>
        <row r="36">
          <cell r="E36" t="str">
            <v>OPSS/CH</v>
          </cell>
          <cell r="F36" t="str">
            <v>37 MT</v>
          </cell>
        </row>
        <row r="36">
          <cell r="L36">
            <v>14127.5232919255</v>
          </cell>
        </row>
        <row r="37">
          <cell r="A37" t="str">
            <v>REF029</v>
          </cell>
          <cell r="B37" t="str">
            <v>SP6H 4000</v>
          </cell>
          <cell r="C37" t="str">
            <v>6GE40Y</v>
          </cell>
        </row>
        <row r="37">
          <cell r="E37" t="str">
            <v>OPSS/CH</v>
          </cell>
          <cell r="F37" t="str">
            <v>40 MT</v>
          </cell>
        </row>
        <row r="37">
          <cell r="L37">
            <v>14808.8121118012</v>
          </cell>
        </row>
        <row r="38">
          <cell r="A38" t="str">
            <v>REF030</v>
          </cell>
          <cell r="B38" t="str">
            <v>SP6H 5000</v>
          </cell>
          <cell r="C38" t="str">
            <v>6FE50Y</v>
          </cell>
        </row>
        <row r="38">
          <cell r="E38" t="str">
            <v>OPSS/CH</v>
          </cell>
          <cell r="F38" t="str">
            <v>50 MT</v>
          </cell>
        </row>
        <row r="38">
          <cell r="L38">
            <v>15674.4953416149</v>
          </cell>
        </row>
        <row r="39">
          <cell r="A39" t="str">
            <v>REF031</v>
          </cell>
          <cell r="B39" t="str">
            <v>SBC4-120E</v>
          </cell>
          <cell r="C39" t="str">
            <v>S4G-12.2Y</v>
          </cell>
        </row>
        <row r="39">
          <cell r="E39" t="str">
            <v>OPSS/CH</v>
          </cell>
        </row>
        <row r="39">
          <cell r="L39">
            <v>13237.5776397516</v>
          </cell>
        </row>
        <row r="40">
          <cell r="A40" t="str">
            <v>REF032</v>
          </cell>
          <cell r="B40" t="str">
            <v>SBC4-140E</v>
          </cell>
          <cell r="C40" t="str">
            <v>S4F-14.2Y</v>
          </cell>
        </row>
        <row r="40">
          <cell r="E40" t="str">
            <v>OPSS/CH</v>
          </cell>
        </row>
        <row r="40">
          <cell r="L40">
            <v>16013.198757764</v>
          </cell>
        </row>
        <row r="41">
          <cell r="A41" t="str">
            <v>REF033</v>
          </cell>
          <cell r="B41" t="str">
            <v>SBC6-160E</v>
          </cell>
          <cell r="C41" t="str">
            <v>S6J-16.2Y</v>
          </cell>
        </row>
        <row r="41">
          <cell r="E41" t="str">
            <v>OPSS/CH</v>
          </cell>
        </row>
        <row r="41">
          <cell r="L41">
            <v>17351.5601892931</v>
          </cell>
        </row>
        <row r="42">
          <cell r="A42" t="str">
            <v>REF034</v>
          </cell>
          <cell r="B42" t="str">
            <v>SBC6-200E</v>
          </cell>
          <cell r="C42" t="str">
            <v>S6H-20.2Y</v>
          </cell>
        </row>
        <row r="42">
          <cell r="E42" t="str">
            <v>OPSS/CH</v>
          </cell>
        </row>
        <row r="42">
          <cell r="L42">
            <v>17626.9964507542</v>
          </cell>
        </row>
        <row r="43">
          <cell r="A43" t="str">
            <v>REF035</v>
          </cell>
          <cell r="B43" t="str">
            <v>SBC6-250E</v>
          </cell>
          <cell r="C43" t="str">
            <v>S6G-25.2Y</v>
          </cell>
        </row>
        <row r="43">
          <cell r="E43" t="str">
            <v>OPSS/CH</v>
          </cell>
        </row>
        <row r="43">
          <cell r="L43">
            <v>19748.2253771074</v>
          </cell>
        </row>
        <row r="43">
          <cell r="R43" t="str">
            <v>CU - 300 QC</v>
          </cell>
        </row>
        <row r="43">
          <cell r="U43">
            <v>46359.6398593274</v>
          </cell>
        </row>
        <row r="44">
          <cell r="A44" t="str">
            <v>REF036</v>
          </cell>
          <cell r="B44" t="str">
            <v>SBC6-300E</v>
          </cell>
          <cell r="C44" t="str">
            <v>S6F-30.2Y </v>
          </cell>
        </row>
        <row r="44">
          <cell r="E44" t="str">
            <v>OPSS/CH</v>
          </cell>
        </row>
        <row r="44">
          <cell r="L44">
            <v>23291.9254658385</v>
          </cell>
        </row>
        <row r="45">
          <cell r="B45" t="str">
            <v>SW3L 3000</v>
          </cell>
        </row>
        <row r="45">
          <cell r="F45" t="str">
            <v>30LT</v>
          </cell>
        </row>
        <row r="45">
          <cell r="L45" t="str">
            <v>~</v>
          </cell>
        </row>
        <row r="45">
          <cell r="R45" t="str">
            <v>CU - 400 QC</v>
          </cell>
        </row>
        <row r="45">
          <cell r="U45">
            <v>45857.5109058885</v>
          </cell>
        </row>
        <row r="46">
          <cell r="A46" t="str">
            <v>REF041</v>
          </cell>
          <cell r="B46" t="str">
            <v>SW3L 4000</v>
          </cell>
        </row>
        <row r="46">
          <cell r="F46" t="str">
            <v>40LT</v>
          </cell>
        </row>
        <row r="46">
          <cell r="L46">
            <v>20826.7669172932</v>
          </cell>
        </row>
        <row r="46">
          <cell r="R46" t="str">
            <v>CU - 500 QC</v>
          </cell>
        </row>
        <row r="46">
          <cell r="U46">
            <v>57343.9965020233</v>
          </cell>
        </row>
        <row r="47">
          <cell r="A47" t="str">
            <v>REF042</v>
          </cell>
          <cell r="B47" t="str">
            <v>SW3L 5000</v>
          </cell>
        </row>
        <row r="47">
          <cell r="F47" t="str">
            <v>50LT</v>
          </cell>
        </row>
        <row r="47">
          <cell r="L47">
            <v>22812.030075188</v>
          </cell>
        </row>
        <row r="47">
          <cell r="R47" t="str">
            <v>CU400QC *2</v>
          </cell>
        </row>
        <row r="47">
          <cell r="U47">
            <v>72232.685355649</v>
          </cell>
        </row>
        <row r="48">
          <cell r="B48" t="str">
            <v>SW3L 6000</v>
          </cell>
        </row>
        <row r="48">
          <cell r="F48" t="str">
            <v>60LT</v>
          </cell>
        </row>
        <row r="48">
          <cell r="L48" t="str">
            <v>~</v>
          </cell>
        </row>
        <row r="48">
          <cell r="R48" t="str">
            <v>CU350QC *3</v>
          </cell>
        </row>
        <row r="48">
          <cell r="U48" t="str">
            <v>~</v>
          </cell>
        </row>
        <row r="49">
          <cell r="B49" t="str">
            <v>SW3L 7000</v>
          </cell>
        </row>
        <row r="49">
          <cell r="F49" t="str">
            <v>70LT</v>
          </cell>
        </row>
        <row r="49">
          <cell r="L49" t="str">
            <v>~</v>
          </cell>
        </row>
        <row r="49">
          <cell r="R49" t="str">
            <v>CU400QC *3</v>
          </cell>
        </row>
        <row r="49">
          <cell r="U49" t="str">
            <v>~</v>
          </cell>
        </row>
        <row r="50">
          <cell r="A50" t="str">
            <v>REF045</v>
          </cell>
          <cell r="B50" t="str">
            <v>SW3L 8000</v>
          </cell>
        </row>
        <row r="50">
          <cell r="F50" t="str">
            <v>80LT</v>
          </cell>
        </row>
        <row r="50">
          <cell r="L50">
            <v>27744.3609022556</v>
          </cell>
        </row>
        <row r="50">
          <cell r="R50" t="str">
            <v>CU500QC *3</v>
          </cell>
        </row>
        <row r="50">
          <cell r="U50">
            <v>100905.183661867</v>
          </cell>
        </row>
        <row r="51">
          <cell r="B51" t="str">
            <v>SW3L 9500</v>
          </cell>
        </row>
        <row r="51">
          <cell r="F51" t="str">
            <v>95LT</v>
          </cell>
        </row>
        <row r="51">
          <cell r="L51">
            <v>0</v>
          </cell>
        </row>
        <row r="51">
          <cell r="U51">
            <v>0</v>
          </cell>
        </row>
        <row r="52">
          <cell r="B52" t="str">
            <v>SW3L 10500</v>
          </cell>
        </row>
        <row r="52">
          <cell r="F52" t="str">
            <v>105LT</v>
          </cell>
        </row>
        <row r="52">
          <cell r="L52">
            <v>0</v>
          </cell>
        </row>
        <row r="52">
          <cell r="U52">
            <v>0</v>
          </cell>
        </row>
        <row r="53">
          <cell r="B53" t="str">
            <v>SW3L 11500</v>
          </cell>
        </row>
        <row r="53">
          <cell r="F53" t="str">
            <v>115LT</v>
          </cell>
        </row>
        <row r="53">
          <cell r="L53">
            <v>0</v>
          </cell>
        </row>
        <row r="53">
          <cell r="U53">
            <v>0</v>
          </cell>
        </row>
        <row r="54">
          <cell r="B54" t="str">
            <v>SW3L 13000</v>
          </cell>
        </row>
        <row r="54">
          <cell r="F54" t="str">
            <v>130LT</v>
          </cell>
        </row>
        <row r="54">
          <cell r="L54">
            <v>0</v>
          </cell>
        </row>
        <row r="54">
          <cell r="U54">
            <v>0</v>
          </cell>
        </row>
        <row r="55">
          <cell r="B55" t="str">
            <v>SW3L 16000</v>
          </cell>
        </row>
        <row r="55">
          <cell r="F55" t="str">
            <v>150LT</v>
          </cell>
        </row>
        <row r="55">
          <cell r="L55">
            <v>0</v>
          </cell>
        </row>
        <row r="55">
          <cell r="U55">
            <v>0</v>
          </cell>
        </row>
        <row r="56">
          <cell r="B56" t="str">
            <v>SW3L 18000</v>
          </cell>
        </row>
        <row r="56">
          <cell r="F56" t="str">
            <v>170LT</v>
          </cell>
        </row>
        <row r="56">
          <cell r="L56">
            <v>0</v>
          </cell>
        </row>
        <row r="56">
          <cell r="U56">
            <v>0</v>
          </cell>
        </row>
        <row r="57">
          <cell r="B57" t="str">
            <v>SW3L 20000</v>
          </cell>
        </row>
        <row r="57">
          <cell r="F57" t="str">
            <v>200LT</v>
          </cell>
        </row>
        <row r="57">
          <cell r="L57">
            <v>0</v>
          </cell>
        </row>
        <row r="57">
          <cell r="U57">
            <v>0</v>
          </cell>
        </row>
        <row r="58">
          <cell r="B58" t="str">
            <v>SW3L 22000</v>
          </cell>
        </row>
        <row r="58">
          <cell r="F58" t="str">
            <v>220LT</v>
          </cell>
        </row>
        <row r="58">
          <cell r="L58">
            <v>0</v>
          </cell>
        </row>
        <row r="58">
          <cell r="U58">
            <v>0</v>
          </cell>
        </row>
        <row r="59">
          <cell r="B59" t="str">
            <v>SW3L 23000</v>
          </cell>
        </row>
        <row r="59">
          <cell r="F59" t="str">
            <v>230LT</v>
          </cell>
        </row>
        <row r="59">
          <cell r="L59">
            <v>0</v>
          </cell>
        </row>
        <row r="59">
          <cell r="U59">
            <v>0</v>
          </cell>
        </row>
        <row r="60">
          <cell r="B60" t="str">
            <v>SW3H 4000</v>
          </cell>
        </row>
        <row r="60">
          <cell r="F60" t="str">
            <v>40MT</v>
          </cell>
        </row>
        <row r="60">
          <cell r="L60">
            <v>0</v>
          </cell>
        </row>
        <row r="60">
          <cell r="U60">
            <v>0</v>
          </cell>
        </row>
        <row r="61">
          <cell r="B61" t="str">
            <v>SW3H 5000</v>
          </cell>
        </row>
        <row r="61">
          <cell r="F61" t="str">
            <v>50MT</v>
          </cell>
        </row>
        <row r="61">
          <cell r="L61">
            <v>26714.2857142857</v>
          </cell>
        </row>
        <row r="61">
          <cell r="U61">
            <v>66169.2307692308</v>
          </cell>
        </row>
        <row r="62">
          <cell r="B62" t="str">
            <v>SW3H 6000</v>
          </cell>
        </row>
        <row r="62">
          <cell r="F62" t="str">
            <v>60MT</v>
          </cell>
        </row>
        <row r="62">
          <cell r="L62">
            <v>0</v>
          </cell>
        </row>
        <row r="62">
          <cell r="U62">
            <v>0</v>
          </cell>
        </row>
        <row r="63">
          <cell r="B63" t="str">
            <v>SW3H 7500</v>
          </cell>
        </row>
        <row r="63">
          <cell r="F63" t="str">
            <v>75MT</v>
          </cell>
        </row>
        <row r="63">
          <cell r="L63">
            <v>0</v>
          </cell>
        </row>
        <row r="63">
          <cell r="U63">
            <v>0</v>
          </cell>
        </row>
        <row r="64">
          <cell r="B64" t="str">
            <v>SW3H 9000</v>
          </cell>
        </row>
        <row r="64">
          <cell r="F64" t="str">
            <v>90MT</v>
          </cell>
        </row>
        <row r="64">
          <cell r="L64">
            <v>0</v>
          </cell>
        </row>
        <row r="64">
          <cell r="U64">
            <v>0</v>
          </cell>
        </row>
        <row r="65">
          <cell r="B65" t="str">
            <v>SW3H 10500</v>
          </cell>
        </row>
        <row r="65">
          <cell r="F65" t="str">
            <v>105MT</v>
          </cell>
        </row>
        <row r="65">
          <cell r="L65">
            <v>0</v>
          </cell>
        </row>
        <row r="65">
          <cell r="U65">
            <v>0</v>
          </cell>
        </row>
        <row r="66">
          <cell r="B66" t="str">
            <v>SW3H 11500</v>
          </cell>
        </row>
        <row r="66">
          <cell r="L66">
            <v>0</v>
          </cell>
        </row>
        <row r="66">
          <cell r="U66">
            <v>0</v>
          </cell>
        </row>
        <row r="67">
          <cell r="B67" t="str">
            <v>SW3H 12500</v>
          </cell>
        </row>
        <row r="67">
          <cell r="L67">
            <v>0</v>
          </cell>
        </row>
        <row r="67">
          <cell r="U67">
            <v>0</v>
          </cell>
        </row>
        <row r="68">
          <cell r="B68" t="str">
            <v>SW3H 14000</v>
          </cell>
        </row>
        <row r="68">
          <cell r="L68">
            <v>0</v>
          </cell>
        </row>
        <row r="68">
          <cell r="U68">
            <v>0</v>
          </cell>
        </row>
        <row r="69">
          <cell r="B69" t="str">
            <v>SW3H 16000</v>
          </cell>
        </row>
        <row r="69">
          <cell r="L69">
            <v>0</v>
          </cell>
        </row>
        <row r="69">
          <cell r="U69">
            <v>0</v>
          </cell>
        </row>
        <row r="70">
          <cell r="B70" t="str">
            <v>SW3H 19000</v>
          </cell>
        </row>
        <row r="70">
          <cell r="L70">
            <v>0</v>
          </cell>
        </row>
        <row r="70">
          <cell r="U70">
            <v>0</v>
          </cell>
        </row>
        <row r="71">
          <cell r="B71" t="str">
            <v>SW3H 21000</v>
          </cell>
        </row>
        <row r="71">
          <cell r="L71">
            <v>0</v>
          </cell>
        </row>
        <row r="71">
          <cell r="U71">
            <v>0</v>
          </cell>
        </row>
        <row r="72">
          <cell r="B72" t="str">
            <v>SW3H 24000</v>
          </cell>
        </row>
        <row r="72">
          <cell r="L72">
            <v>0</v>
          </cell>
        </row>
        <row r="72">
          <cell r="U72">
            <v>0</v>
          </cell>
        </row>
        <row r="73">
          <cell r="B73" t="str">
            <v>SW3H 25000</v>
          </cell>
        </row>
        <row r="73">
          <cell r="L73">
            <v>0</v>
          </cell>
        </row>
        <row r="73">
          <cell r="U73">
            <v>0</v>
          </cell>
        </row>
        <row r="74">
          <cell r="B74" t="str">
            <v>SRC-XS-040</v>
          </cell>
        </row>
        <row r="74">
          <cell r="L74">
            <v>0</v>
          </cell>
        </row>
        <row r="74">
          <cell r="U74">
            <v>0</v>
          </cell>
        </row>
        <row r="75">
          <cell r="B75" t="str">
            <v>SRC-XS-050</v>
          </cell>
        </row>
        <row r="75">
          <cell r="L75">
            <v>0</v>
          </cell>
        </row>
        <row r="75">
          <cell r="U75">
            <v>0</v>
          </cell>
        </row>
        <row r="76">
          <cell r="B76" t="str">
            <v>SRC-XS-060</v>
          </cell>
        </row>
        <row r="76">
          <cell r="L76">
            <v>0</v>
          </cell>
        </row>
        <row r="76">
          <cell r="U76">
            <v>0</v>
          </cell>
        </row>
        <row r="77">
          <cell r="B77" t="str">
            <v>SRC-S-113</v>
          </cell>
        </row>
        <row r="77">
          <cell r="L77">
            <v>0</v>
          </cell>
        </row>
        <row r="77">
          <cell r="U77">
            <v>0</v>
          </cell>
        </row>
        <row r="78">
          <cell r="B78" t="str">
            <v>SRC-S-133</v>
          </cell>
        </row>
        <row r="78">
          <cell r="L78">
            <v>0</v>
          </cell>
        </row>
        <row r="78">
          <cell r="U78">
            <v>0</v>
          </cell>
        </row>
        <row r="79">
          <cell r="B79" t="str">
            <v>SRC-S-163</v>
          </cell>
        </row>
        <row r="79">
          <cell r="L79">
            <v>0</v>
          </cell>
        </row>
        <row r="79">
          <cell r="U79">
            <v>0</v>
          </cell>
        </row>
        <row r="80">
          <cell r="B80" t="str">
            <v>SRC-S-183</v>
          </cell>
        </row>
        <row r="80">
          <cell r="L80">
            <v>0</v>
          </cell>
        </row>
        <row r="80">
          <cell r="U80">
            <v>0</v>
          </cell>
        </row>
        <row r="81">
          <cell r="B81" t="str">
            <v>SRC-S-213</v>
          </cell>
        </row>
        <row r="81">
          <cell r="L81">
            <v>0</v>
          </cell>
        </row>
        <row r="81">
          <cell r="U81">
            <v>0</v>
          </cell>
        </row>
        <row r="82">
          <cell r="B82" t="str">
            <v>SRC-S-255</v>
          </cell>
        </row>
        <row r="82">
          <cell r="L82">
            <v>0</v>
          </cell>
        </row>
        <row r="82">
          <cell r="U82">
            <v>0</v>
          </cell>
        </row>
        <row r="83">
          <cell r="B83" t="str">
            <v>SRC-S-285</v>
          </cell>
        </row>
        <row r="83">
          <cell r="L83">
            <v>0</v>
          </cell>
        </row>
        <row r="83">
          <cell r="U83">
            <v>0</v>
          </cell>
        </row>
        <row r="84">
          <cell r="B84" t="str">
            <v>SRC-S-305</v>
          </cell>
        </row>
        <row r="84">
          <cell r="L84">
            <v>0</v>
          </cell>
        </row>
        <row r="84">
          <cell r="U84">
            <v>0</v>
          </cell>
        </row>
        <row r="85">
          <cell r="B85" t="str">
            <v>SRC-S-353</v>
          </cell>
        </row>
        <row r="85">
          <cell r="L85">
            <v>0</v>
          </cell>
        </row>
        <row r="85">
          <cell r="U85">
            <v>0</v>
          </cell>
        </row>
        <row r="86">
          <cell r="B86" t="str">
            <v>SRC-S-413</v>
          </cell>
        </row>
        <row r="86">
          <cell r="L86">
            <v>0</v>
          </cell>
        </row>
        <row r="86">
          <cell r="U86">
            <v>0</v>
          </cell>
        </row>
        <row r="87">
          <cell r="B87" t="str">
            <v>SRC-S-463</v>
          </cell>
        </row>
        <row r="87">
          <cell r="L87">
            <v>0</v>
          </cell>
        </row>
        <row r="87">
          <cell r="U87">
            <v>0</v>
          </cell>
        </row>
        <row r="88">
          <cell r="B88" t="str">
            <v>SRC-S-503</v>
          </cell>
        </row>
        <row r="88">
          <cell r="L88">
            <v>0</v>
          </cell>
        </row>
        <row r="88">
          <cell r="U88">
            <v>0</v>
          </cell>
        </row>
        <row r="89">
          <cell r="B89" t="str">
            <v>SRC-S-553</v>
          </cell>
        </row>
        <row r="89">
          <cell r="L89">
            <v>0</v>
          </cell>
        </row>
        <row r="89">
          <cell r="U89">
            <v>0</v>
          </cell>
        </row>
        <row r="90">
          <cell r="B90" t="str">
            <v>SRC-S-603</v>
          </cell>
        </row>
        <row r="90">
          <cell r="L90">
            <v>0</v>
          </cell>
        </row>
        <row r="90">
          <cell r="U90">
            <v>0</v>
          </cell>
        </row>
        <row r="91">
          <cell r="B91" t="str">
            <v>SRC-S-755</v>
          </cell>
        </row>
        <row r="91">
          <cell r="L91">
            <v>0</v>
          </cell>
        </row>
        <row r="91">
          <cell r="U91">
            <v>0</v>
          </cell>
        </row>
        <row r="92">
          <cell r="B92" t="str">
            <v>SRC-S-785</v>
          </cell>
        </row>
        <row r="92">
          <cell r="L92">
            <v>0</v>
          </cell>
        </row>
        <row r="92">
          <cell r="U92">
            <v>0</v>
          </cell>
        </row>
        <row r="93">
          <cell r="B93" t="str">
            <v>SRC-S-885</v>
          </cell>
        </row>
        <row r="93">
          <cell r="L93">
            <v>0</v>
          </cell>
        </row>
        <row r="93">
          <cell r="U93">
            <v>0</v>
          </cell>
        </row>
        <row r="94">
          <cell r="B94" t="str">
            <v>SRC-S-985</v>
          </cell>
        </row>
        <row r="94">
          <cell r="L94">
            <v>0</v>
          </cell>
        </row>
        <row r="94">
          <cell r="U94">
            <v>0</v>
          </cell>
        </row>
        <row r="95">
          <cell r="B95" t="str">
            <v>134-XS-040</v>
          </cell>
        </row>
        <row r="95">
          <cell r="L95">
            <v>0</v>
          </cell>
        </row>
        <row r="95">
          <cell r="U95">
            <v>0</v>
          </cell>
        </row>
        <row r="96">
          <cell r="B96" t="str">
            <v>134-XS-050</v>
          </cell>
        </row>
        <row r="96">
          <cell r="L96">
            <v>0</v>
          </cell>
        </row>
        <row r="96">
          <cell r="U96">
            <v>0</v>
          </cell>
        </row>
        <row r="97">
          <cell r="B97" t="str">
            <v>134-XS-060</v>
          </cell>
        </row>
        <row r="97">
          <cell r="L97">
            <v>0</v>
          </cell>
        </row>
        <row r="97">
          <cell r="U97">
            <v>0</v>
          </cell>
        </row>
        <row r="98">
          <cell r="B98" t="str">
            <v>134-S-071</v>
          </cell>
        </row>
        <row r="98">
          <cell r="L98">
            <v>0</v>
          </cell>
        </row>
        <row r="98">
          <cell r="U98">
            <v>0</v>
          </cell>
        </row>
        <row r="99">
          <cell r="B99" t="str">
            <v>134-S-081</v>
          </cell>
        </row>
        <row r="99">
          <cell r="L99">
            <v>0</v>
          </cell>
        </row>
        <row r="99">
          <cell r="U99">
            <v>0</v>
          </cell>
        </row>
        <row r="100">
          <cell r="B100" t="str">
            <v>134-S-091</v>
          </cell>
        </row>
        <row r="100">
          <cell r="L100">
            <v>0</v>
          </cell>
        </row>
        <row r="100">
          <cell r="U100">
            <v>0</v>
          </cell>
        </row>
        <row r="101">
          <cell r="B101" t="str">
            <v>134-S-101</v>
          </cell>
        </row>
        <row r="101">
          <cell r="L101">
            <v>0</v>
          </cell>
        </row>
        <row r="101">
          <cell r="U101">
            <v>0</v>
          </cell>
        </row>
        <row r="102">
          <cell r="B102" t="str">
            <v>134-S-110</v>
          </cell>
        </row>
        <row r="102">
          <cell r="L102">
            <v>0</v>
          </cell>
        </row>
        <row r="102">
          <cell r="U102">
            <v>0</v>
          </cell>
        </row>
        <row r="103">
          <cell r="B103" t="str">
            <v>134-S-120</v>
          </cell>
        </row>
        <row r="103">
          <cell r="L103">
            <v>0</v>
          </cell>
        </row>
        <row r="103">
          <cell r="U103">
            <v>0</v>
          </cell>
        </row>
      </sheetData>
      <sheetData sheetId="19">
        <row r="8">
          <cell r="A8" t="str">
            <v>ITEM CODE</v>
          </cell>
        </row>
        <row r="9">
          <cell r="A9" t="str">
            <v>CB001</v>
          </cell>
          <cell r="B9" t="str">
            <v>B2DES-2(Y)</v>
          </cell>
          <cell r="C9" t="str">
            <v>2DC-2.2</v>
          </cell>
          <cell r="D9" t="str">
            <v>2LT</v>
          </cell>
        </row>
        <row r="9">
          <cell r="M9">
            <v>2442.52873563218</v>
          </cell>
        </row>
        <row r="9">
          <cell r="S9" t="str">
            <v>CU - 40  QC</v>
          </cell>
        </row>
        <row r="9">
          <cell r="V9">
            <v>5366.9879963895</v>
          </cell>
        </row>
        <row r="9">
          <cell r="Y9" t="str">
            <v>HTC-4</v>
          </cell>
        </row>
        <row r="9">
          <cell r="AB9">
            <v>5901.4764676586</v>
          </cell>
        </row>
        <row r="10">
          <cell r="A10" t="str">
            <v>CB002</v>
          </cell>
          <cell r="B10" t="str">
            <v>B2CES-3(Y)</v>
          </cell>
          <cell r="C10" t="str">
            <v>2CC-3.2</v>
          </cell>
          <cell r="D10" t="str">
            <v>3LT</v>
          </cell>
        </row>
        <row r="10">
          <cell r="M10">
            <v>2622.69658821383</v>
          </cell>
        </row>
        <row r="10">
          <cell r="S10" t="str">
            <v>CU - 50  QC</v>
          </cell>
        </row>
        <row r="10">
          <cell r="V10">
            <v>5780.01653812324</v>
          </cell>
        </row>
        <row r="10">
          <cell r="Y10" t="str">
            <v>HTC-4</v>
          </cell>
        </row>
        <row r="10">
          <cell r="AB10">
            <v>6062.24162842375</v>
          </cell>
        </row>
        <row r="11">
          <cell r="A11" t="str">
            <v>CB003</v>
          </cell>
          <cell r="B11" t="str">
            <v>B4FES-3(Y)</v>
          </cell>
          <cell r="C11" t="str">
            <v>4FC-3.2</v>
          </cell>
          <cell r="D11" t="str">
            <v>3LT</v>
          </cell>
        </row>
        <row r="11">
          <cell r="M11">
            <v>3323.69294233701</v>
          </cell>
        </row>
        <row r="11">
          <cell r="S11" t="str">
            <v>CU - 50  QC</v>
          </cell>
        </row>
        <row r="11">
          <cell r="V11">
            <v>6456.65471476142</v>
          </cell>
        </row>
        <row r="11">
          <cell r="Y11" t="str">
            <v>HTC-4</v>
          </cell>
        </row>
        <row r="11">
          <cell r="AB11">
            <v>6738.87980506194</v>
          </cell>
        </row>
        <row r="12">
          <cell r="A12" t="str">
            <v>CB004</v>
          </cell>
          <cell r="B12" t="str">
            <v>B4EES-4(Y)</v>
          </cell>
          <cell r="C12" t="str">
            <v>4EC-4.2</v>
          </cell>
          <cell r="D12" t="str">
            <v>4LT</v>
          </cell>
        </row>
        <row r="12">
          <cell r="M12">
            <v>3380.99799306696</v>
          </cell>
        </row>
        <row r="12">
          <cell r="S12" t="str">
            <v>CU - 64 QC</v>
          </cell>
        </row>
        <row r="12">
          <cell r="V12">
            <v>7298.02610511068</v>
          </cell>
        </row>
        <row r="12">
          <cell r="Y12" t="str">
            <v>HTC-5</v>
          </cell>
        </row>
        <row r="12">
          <cell r="AB12">
            <v>7020.14915419583</v>
          </cell>
        </row>
        <row r="13">
          <cell r="A13" t="str">
            <v>CB005</v>
          </cell>
          <cell r="B13" t="str">
            <v>B4DES-5(Y)</v>
          </cell>
          <cell r="C13" t="str">
            <v>4DC-5.2</v>
          </cell>
          <cell r="D13" t="str">
            <v>5LT</v>
          </cell>
        </row>
        <row r="13">
          <cell r="M13">
            <v>3440.31374733129</v>
          </cell>
        </row>
        <row r="13">
          <cell r="S13" t="str">
            <v>CU - 72 QC</v>
          </cell>
        </row>
        <row r="13">
          <cell r="V13">
            <v>7635.11496304569</v>
          </cell>
        </row>
        <row r="13">
          <cell r="Y13" t="str">
            <v>HTC-8</v>
          </cell>
        </row>
        <row r="13">
          <cell r="AB13">
            <v>7831.97605002013</v>
          </cell>
        </row>
        <row r="14">
          <cell r="A14" t="str">
            <v>CB006</v>
          </cell>
          <cell r="B14" t="str">
            <v>B4CES-6(Y)</v>
          </cell>
          <cell r="C14" t="str">
            <v>4CC-6.2</v>
          </cell>
          <cell r="D14" t="str">
            <v>6LT</v>
          </cell>
        </row>
        <row r="14">
          <cell r="M14">
            <v>3501.74792139078</v>
          </cell>
        </row>
        <row r="14">
          <cell r="S14" t="str">
            <v>CU - 90 QC</v>
          </cell>
        </row>
        <row r="14">
          <cell r="V14">
            <v>7925.64163224859</v>
          </cell>
        </row>
        <row r="14">
          <cell r="Y14" t="str">
            <v>HTC-8</v>
          </cell>
        </row>
        <row r="14">
          <cell r="AB14">
            <v>7831.97605002013</v>
          </cell>
        </row>
        <row r="15">
          <cell r="A15" t="str">
            <v>CB007</v>
          </cell>
          <cell r="B15" t="str">
            <v>B4TES-9(Y)</v>
          </cell>
          <cell r="C15" t="str">
            <v>4TCS-8.2</v>
          </cell>
          <cell r="D15" t="str">
            <v>8LT</v>
          </cell>
        </row>
        <row r="15">
          <cell r="M15">
            <v>4987.68472906404</v>
          </cell>
        </row>
        <row r="15">
          <cell r="S15" t="str">
            <v>CU - 125 QC</v>
          </cell>
        </row>
        <row r="15">
          <cell r="V15">
            <v>10918.4492653418</v>
          </cell>
        </row>
        <row r="15">
          <cell r="Y15" t="str">
            <v>HTC-10</v>
          </cell>
        </row>
        <row r="15">
          <cell r="AB15">
            <v>10308.7117593073</v>
          </cell>
        </row>
        <row r="16">
          <cell r="A16" t="str">
            <v>CB008</v>
          </cell>
          <cell r="B16" t="str">
            <v>B4PES-12(Y)</v>
          </cell>
          <cell r="C16" t="str">
            <v>4PCS-10.2</v>
          </cell>
          <cell r="D16" t="str">
            <v>10LT</v>
          </cell>
        </row>
        <row r="16">
          <cell r="M16">
            <v>5154.1689472724</v>
          </cell>
        </row>
        <row r="16">
          <cell r="S16" t="str">
            <v>CU - 144 QC</v>
          </cell>
        </row>
        <row r="16">
          <cell r="V16">
            <v>11755.1515831833</v>
          </cell>
        </row>
        <row r="16">
          <cell r="Y16" t="str">
            <v>HTC-12</v>
          </cell>
        </row>
        <row r="16">
          <cell r="AB16">
            <v>10950.362414399</v>
          </cell>
        </row>
        <row r="17">
          <cell r="A17" t="str">
            <v>CB009</v>
          </cell>
          <cell r="B17" t="str">
            <v>B4NES-14(Y)</v>
          </cell>
          <cell r="C17" t="str">
            <v>4NCS-12.2</v>
          </cell>
          <cell r="D17" t="str">
            <v>12LT</v>
          </cell>
        </row>
        <row r="17">
          <cell r="M17">
            <v>5197.50045612115</v>
          </cell>
        </row>
        <row r="17">
          <cell r="S17" t="str">
            <v>CU - 160 QC</v>
          </cell>
        </row>
        <row r="17">
          <cell r="V17">
            <v>12502.3004155482</v>
          </cell>
        </row>
        <row r="17">
          <cell r="Y17" t="str">
            <v>HTC-15</v>
          </cell>
        </row>
        <row r="17">
          <cell r="AB17">
            <v>11496.2147289357</v>
          </cell>
        </row>
        <row r="18">
          <cell r="A18" t="str">
            <v>CB010</v>
          </cell>
          <cell r="B18" t="str">
            <v>B4HE-18(Y)</v>
          </cell>
          <cell r="C18" t="str">
            <v>4H15.2</v>
          </cell>
          <cell r="D18" t="str">
            <v>15LT</v>
          </cell>
        </row>
        <row r="18">
          <cell r="M18">
            <v>7011.08992704826</v>
          </cell>
        </row>
        <row r="18">
          <cell r="S18" t="str">
            <v>CU - 200 QC</v>
          </cell>
        </row>
        <row r="18">
          <cell r="V18">
            <v>15876.2494719718</v>
          </cell>
        </row>
        <row r="18">
          <cell r="Y18" t="str">
            <v>HTC-20</v>
          </cell>
        </row>
        <row r="18">
          <cell r="AB18">
            <v>14188.7061563794</v>
          </cell>
        </row>
        <row r="19">
          <cell r="A19" t="str">
            <v>CB011</v>
          </cell>
          <cell r="B19" t="str">
            <v>B4GE-23(Y)</v>
          </cell>
          <cell r="C19" t="str">
            <v>4G-20.2</v>
          </cell>
          <cell r="D19" t="str">
            <v>20LT</v>
          </cell>
        </row>
        <row r="19">
          <cell r="M19">
            <v>7571.05465367965</v>
          </cell>
        </row>
        <row r="19">
          <cell r="S19" t="str">
            <v>CU - 250 QC</v>
          </cell>
        </row>
        <row r="19">
          <cell r="V19">
            <v>19125.9801896673</v>
          </cell>
        </row>
        <row r="19">
          <cell r="Y19" t="str">
            <v>HTC-25</v>
          </cell>
        </row>
        <row r="19">
          <cell r="AB19">
            <v>16120.7347108526</v>
          </cell>
        </row>
        <row r="20">
          <cell r="A20" t="str">
            <v>CB012</v>
          </cell>
          <cell r="B20" t="str">
            <v>B6HE-28(Y)</v>
          </cell>
          <cell r="C20" t="str">
            <v>6H-25.2</v>
          </cell>
          <cell r="D20" t="str">
            <v>25LT</v>
          </cell>
        </row>
        <row r="20">
          <cell r="M20">
            <v>9511.08992704826</v>
          </cell>
        </row>
        <row r="20">
          <cell r="S20" t="str">
            <v>CU - 300 QC</v>
          </cell>
        </row>
        <row r="20">
          <cell r="V20">
            <v>23282.8118564668</v>
          </cell>
        </row>
        <row r="20">
          <cell r="Y20" t="str">
            <v>HTC-30</v>
          </cell>
        </row>
        <row r="20">
          <cell r="AB20">
            <v>19908.6106325685</v>
          </cell>
        </row>
        <row r="21">
          <cell r="A21" t="str">
            <v>CB013</v>
          </cell>
          <cell r="B21" t="str">
            <v>B6GE-34(Y)</v>
          </cell>
          <cell r="C21" t="str">
            <v>6G-30.2</v>
          </cell>
          <cell r="D21" t="str">
            <v>30LT</v>
          </cell>
        </row>
        <row r="21">
          <cell r="M21">
            <v>9594.86417748918</v>
          </cell>
        </row>
        <row r="21">
          <cell r="S21" t="str">
            <v>CU - 350 QC</v>
          </cell>
        </row>
        <row r="21">
          <cell r="V21">
            <v>25151.9076874212</v>
          </cell>
        </row>
        <row r="21">
          <cell r="Y21" t="str">
            <v>HTC-35</v>
          </cell>
        </row>
        <row r="21">
          <cell r="AB21">
            <v>21530.0878014831</v>
          </cell>
        </row>
        <row r="22">
          <cell r="A22" t="str">
            <v>CB014</v>
          </cell>
          <cell r="B22" t="str">
            <v>B6FE-44(Y)</v>
          </cell>
          <cell r="C22" t="str">
            <v>6F-40.2</v>
          </cell>
          <cell r="D22" t="str">
            <v>40LT</v>
          </cell>
        </row>
        <row r="22">
          <cell r="M22">
            <v>10130.5784632035</v>
          </cell>
        </row>
        <row r="22">
          <cell r="S22" t="str">
            <v>CU - 400 QC</v>
          </cell>
        </row>
        <row r="22">
          <cell r="V22">
            <v>28096.5722028235</v>
          </cell>
        </row>
        <row r="22">
          <cell r="Y22" t="str">
            <v>HTC-50</v>
          </cell>
        </row>
        <row r="22">
          <cell r="AB22">
            <v>24331.8365347446</v>
          </cell>
        </row>
        <row r="23">
          <cell r="A23" t="str">
            <v>CB015</v>
          </cell>
          <cell r="B23" t="str">
            <v>B4FES-5(Y)</v>
          </cell>
          <cell r="C23" t="str">
            <v>4FC-5.2</v>
          </cell>
          <cell r="D23" t="str">
            <v>5MT</v>
          </cell>
        </row>
        <row r="23">
          <cell r="M23">
            <v>3325.12315270936</v>
          </cell>
        </row>
        <row r="23">
          <cell r="S23" t="str">
            <v>CU - 72 QC</v>
          </cell>
        </row>
        <row r="23">
          <cell r="V23">
            <v>7585.25741318814</v>
          </cell>
        </row>
        <row r="23">
          <cell r="Y23" t="str">
            <v>HTC-8</v>
          </cell>
        </row>
        <row r="23">
          <cell r="AB23">
            <v>7782.11850016257</v>
          </cell>
        </row>
        <row r="24">
          <cell r="A24" t="str">
            <v>CB016</v>
          </cell>
          <cell r="B24" t="str">
            <v>B4EES-6(Y)</v>
          </cell>
          <cell r="C24" t="str">
            <v>4EC-6.2</v>
          </cell>
          <cell r="D24" t="str">
            <v>6MT</v>
          </cell>
        </row>
        <row r="24">
          <cell r="M24">
            <v>3435.73253056012</v>
          </cell>
        </row>
        <row r="24">
          <cell r="S24" t="str">
            <v>CU - 90 QC</v>
          </cell>
        </row>
        <row r="24">
          <cell r="V24">
            <v>7974.48168108863</v>
          </cell>
        </row>
        <row r="24">
          <cell r="Y24" t="str">
            <v>HTC-8</v>
          </cell>
        </row>
        <row r="24">
          <cell r="AB24">
            <v>7880.81609886017</v>
          </cell>
        </row>
        <row r="25">
          <cell r="A25" t="str">
            <v>CB017</v>
          </cell>
          <cell r="B25" t="str">
            <v>B4DES-7(Y)</v>
          </cell>
          <cell r="C25" t="str">
            <v>4DC-7.2</v>
          </cell>
          <cell r="D25" t="str">
            <v>7MT</v>
          </cell>
        </row>
        <row r="25">
          <cell r="M25">
            <v>3435.73253056012</v>
          </cell>
        </row>
        <row r="25">
          <cell r="S25" t="str">
            <v>CU - 100 QC</v>
          </cell>
        </row>
        <row r="25">
          <cell r="V25">
            <v>8201.68064246482</v>
          </cell>
        </row>
        <row r="25">
          <cell r="Y25" t="str">
            <v>HTC-10</v>
          </cell>
        </row>
        <row r="25">
          <cell r="AB25">
            <v>8390.8545835822</v>
          </cell>
        </row>
        <row r="26">
          <cell r="A26" t="str">
            <v>CB018</v>
          </cell>
          <cell r="B26" t="str">
            <v>B4CES-9(Y)</v>
          </cell>
          <cell r="C26" t="str">
            <v>4CC-9.2</v>
          </cell>
          <cell r="D26" t="str">
            <v>9MT</v>
          </cell>
        </row>
        <row r="26">
          <cell r="M26">
            <v>3648.96916621055</v>
          </cell>
        </row>
        <row r="26">
          <cell r="S26" t="str">
            <v>CU - 125 QC</v>
          </cell>
        </row>
        <row r="26">
          <cell r="V26">
            <v>9723.90307079558</v>
          </cell>
        </row>
        <row r="26">
          <cell r="Y26" t="str">
            <v>HTC-12</v>
          </cell>
        </row>
        <row r="26">
          <cell r="AB26">
            <v>9530.33799437462</v>
          </cell>
        </row>
        <row r="27">
          <cell r="A27" t="str">
            <v>CB019</v>
          </cell>
          <cell r="B27" t="str">
            <v>B4VES-10(Y)</v>
          </cell>
          <cell r="C27" t="str">
            <v>4VCS-10.2</v>
          </cell>
          <cell r="D27" t="str">
            <v>10MT</v>
          </cell>
        </row>
        <row r="27">
          <cell r="M27">
            <v>5131.36288998358</v>
          </cell>
        </row>
        <row r="27">
          <cell r="S27" t="str">
            <v>CU - 144 QC</v>
          </cell>
        </row>
        <row r="27">
          <cell r="V27">
            <v>11734.8015628333</v>
          </cell>
        </row>
        <row r="27">
          <cell r="Y27" t="str">
            <v>HTC-12</v>
          </cell>
        </row>
        <row r="27">
          <cell r="AB27">
            <v>10930.012394049</v>
          </cell>
        </row>
        <row r="28">
          <cell r="A28" t="str">
            <v>CB020</v>
          </cell>
          <cell r="B28" t="str">
            <v>B4TES-12(Y)</v>
          </cell>
          <cell r="C28" t="str">
            <v>4TCS-12.2</v>
          </cell>
          <cell r="D28" t="str">
            <v>12MT</v>
          </cell>
        </row>
        <row r="28">
          <cell r="M28">
            <v>5338.24640967498</v>
          </cell>
        </row>
        <row r="28">
          <cell r="S28" t="str">
            <v>CU - 160 QC</v>
          </cell>
        </row>
        <row r="28">
          <cell r="V28">
            <v>12344.7728564249</v>
          </cell>
        </row>
        <row r="28">
          <cell r="Y28" t="str">
            <v>HTC-15</v>
          </cell>
        </row>
        <row r="28">
          <cell r="AB28">
            <v>11338.6871698124</v>
          </cell>
        </row>
        <row r="29">
          <cell r="A29" t="str">
            <v>CB021</v>
          </cell>
          <cell r="B29" t="str">
            <v>B4PES-15(Y)</v>
          </cell>
          <cell r="C29" t="str">
            <v>4PCS-15.2</v>
          </cell>
          <cell r="D29" t="str">
            <v>15MT</v>
          </cell>
        </row>
        <row r="29">
          <cell r="M29">
            <v>5668.93424036281</v>
          </cell>
        </row>
        <row r="29">
          <cell r="S29" t="str">
            <v>CU - 200 QC</v>
          </cell>
        </row>
        <row r="29">
          <cell r="V29">
            <v>13887.8153947087</v>
          </cell>
        </row>
        <row r="29">
          <cell r="Y29" t="str">
            <v>HTC-20</v>
          </cell>
        </row>
        <row r="29">
          <cell r="AB29">
            <v>12200.2720791163</v>
          </cell>
        </row>
        <row r="30">
          <cell r="A30" t="str">
            <v>CB022</v>
          </cell>
          <cell r="B30" t="str">
            <v>B4NES-20(Y)</v>
          </cell>
          <cell r="C30" t="str">
            <v>4NCS-20.2</v>
          </cell>
          <cell r="D30" t="str">
            <v>20MT</v>
          </cell>
        </row>
        <row r="30">
          <cell r="M30">
            <v>5970.09637188209</v>
          </cell>
        </row>
        <row r="30">
          <cell r="S30" t="str">
            <v>CU - 250 QC</v>
          </cell>
        </row>
        <row r="30">
          <cell r="V30">
            <v>16630.7016884696</v>
          </cell>
        </row>
        <row r="30">
          <cell r="Y30" t="str">
            <v>HTC-25</v>
          </cell>
        </row>
        <row r="30">
          <cell r="AB30">
            <v>13625.4562096548</v>
          </cell>
        </row>
        <row r="31">
          <cell r="A31" t="str">
            <v>CB023</v>
          </cell>
          <cell r="B31" t="str">
            <v>B4HE-25(Y)</v>
          </cell>
          <cell r="C31" t="str">
            <v>4H-25.2</v>
          </cell>
          <cell r="D31" t="str">
            <v>25MT</v>
          </cell>
        </row>
        <row r="31">
          <cell r="M31">
            <v>7551.21338383838</v>
          </cell>
        </row>
        <row r="31">
          <cell r="S31" t="str">
            <v>CU - 300 QC</v>
          </cell>
        </row>
        <row r="31">
          <cell r="V31">
            <v>20479.3102102644</v>
          </cell>
        </row>
        <row r="31">
          <cell r="Y31" t="str">
            <v>HTC-30</v>
          </cell>
        </row>
        <row r="31">
          <cell r="AB31">
            <v>17105.1089863661</v>
          </cell>
        </row>
        <row r="32">
          <cell r="A32" t="str">
            <v>CB024</v>
          </cell>
          <cell r="B32" t="str">
            <v>B4GE-30(Y)</v>
          </cell>
          <cell r="C32" t="str">
            <v>4G-30.2</v>
          </cell>
          <cell r="D32" t="str">
            <v>30MT</v>
          </cell>
        </row>
        <row r="32">
          <cell r="M32">
            <v>7854.34389530223</v>
          </cell>
        </row>
        <row r="32">
          <cell r="S32" t="str">
            <v>CU - 350 QC</v>
          </cell>
        </row>
        <row r="32">
          <cell r="V32">
            <v>23019.3306119729</v>
          </cell>
        </row>
        <row r="32">
          <cell r="Y32" t="str">
            <v>HTC-35</v>
          </cell>
        </row>
        <row r="32">
          <cell r="AB32">
            <v>19397.5107260349</v>
          </cell>
        </row>
        <row r="33">
          <cell r="A33" t="str">
            <v>CB024.1</v>
          </cell>
          <cell r="B33" t="str">
            <v>B6HE-35(Y)</v>
          </cell>
          <cell r="C33" t="str">
            <v>6H-35.2</v>
          </cell>
          <cell r="D33" t="str">
            <v>35MT</v>
          </cell>
        </row>
        <row r="33">
          <cell r="M33">
            <v>9645.56964486131</v>
          </cell>
        </row>
        <row r="33">
          <cell r="S33" t="str">
            <v>CU - 400 QC</v>
          </cell>
        </row>
        <row r="33">
          <cell r="V33">
            <v>27128.9514244161</v>
          </cell>
        </row>
        <row r="33">
          <cell r="Y33" t="str">
            <v>HTC-40</v>
          </cell>
        </row>
        <row r="33">
          <cell r="AB33">
            <v>21961.6099233517</v>
          </cell>
        </row>
        <row r="34">
          <cell r="A34" t="str">
            <v>CB025</v>
          </cell>
          <cell r="B34" t="str">
            <v>B6GE-40(Y)</v>
          </cell>
          <cell r="C34" t="str">
            <v>6G-40.2</v>
          </cell>
          <cell r="D34" t="str">
            <v>40MT</v>
          </cell>
        </row>
        <row r="34">
          <cell r="M34">
            <v>9645.56964486131</v>
          </cell>
        </row>
        <row r="34">
          <cell r="S34" t="str">
            <v>CU - 500 QC</v>
          </cell>
        </row>
        <row r="34">
          <cell r="V34">
            <v>29667.0013048981</v>
          </cell>
        </row>
        <row r="34">
          <cell r="Y34" t="str">
            <v>HTC-50</v>
          </cell>
        </row>
        <row r="34">
          <cell r="AB34">
            <v>23884.1360870442</v>
          </cell>
        </row>
        <row r="35">
          <cell r="A35" t="str">
            <v>CB025.2</v>
          </cell>
          <cell r="B35" t="str">
            <v>B6FE-50(Y)</v>
          </cell>
          <cell r="C35" t="str">
            <v>6F-50.2</v>
          </cell>
          <cell r="D35" t="str">
            <v>50MT</v>
          </cell>
        </row>
        <row r="35">
          <cell r="M35">
            <v>9755.79892175726</v>
          </cell>
        </row>
        <row r="35">
          <cell r="S35" t="str">
            <v>CU - 500 QC</v>
          </cell>
        </row>
        <row r="35">
          <cell r="V35">
            <v>29768.7514066482</v>
          </cell>
        </row>
        <row r="35">
          <cell r="Y35" t="str">
            <v>HTC-55</v>
          </cell>
        </row>
        <row r="35">
          <cell r="AB35">
            <v>25365.3084542925</v>
          </cell>
        </row>
        <row r="36">
          <cell r="A36" t="str">
            <v>CB025.1</v>
          </cell>
          <cell r="B36" t="str">
            <v>BS6H-20.2(Y)</v>
          </cell>
          <cell r="C36" t="str">
            <v>S6H-20.2</v>
          </cell>
          <cell r="D36" t="str">
            <v>2stage 20LT</v>
          </cell>
        </row>
        <row r="36">
          <cell r="M36">
            <v>11960.3844596761</v>
          </cell>
        </row>
        <row r="36">
          <cell r="S36" t="str">
            <v>CU - 250 QC</v>
          </cell>
        </row>
        <row r="36">
          <cell r="V36">
            <v>24781.9295047391</v>
          </cell>
        </row>
        <row r="36">
          <cell r="Y36" t="str">
            <v>HTC-25</v>
          </cell>
        </row>
        <row r="36">
          <cell r="AB36">
            <v>21776.6840259244</v>
          </cell>
        </row>
        <row r="37">
          <cell r="A37" t="str">
            <v>CB025.3</v>
          </cell>
          <cell r="B37" t="str">
            <v>BS6G-25.2(Y)</v>
          </cell>
          <cell r="C37" t="str">
            <v>S6G-25.2</v>
          </cell>
          <cell r="D37" t="str">
            <v>2stage 25LT</v>
          </cell>
        </row>
        <row r="37">
          <cell r="M37">
            <v>12842.2186748437</v>
          </cell>
        </row>
        <row r="37">
          <cell r="S37" t="str">
            <v>CU - 300 QC</v>
          </cell>
        </row>
        <row r="37">
          <cell r="V37">
            <v>27275.2676653444</v>
          </cell>
        </row>
        <row r="37">
          <cell r="Y37" t="str">
            <v>HTC-30</v>
          </cell>
        </row>
        <row r="37">
          <cell r="AB37">
            <v>23901.0664414461</v>
          </cell>
        </row>
        <row r="38">
          <cell r="A38" t="str">
            <v>CB026</v>
          </cell>
          <cell r="B38" t="str">
            <v>BS6F-30.2(Y)</v>
          </cell>
          <cell r="C38" t="str">
            <v>S6F-30.2</v>
          </cell>
          <cell r="D38" t="str">
            <v>2stage 30LT</v>
          </cell>
        </row>
        <row r="38">
          <cell r="M38">
            <v>13558.7264890282</v>
          </cell>
        </row>
        <row r="38">
          <cell r="S38" t="str">
            <v>CU - 350 QC</v>
          </cell>
        </row>
        <row r="38">
          <cell r="V38">
            <v>28785.2906943547</v>
          </cell>
        </row>
        <row r="38">
          <cell r="Y38" t="str">
            <v>HTC-35</v>
          </cell>
        </row>
        <row r="38">
          <cell r="AB38">
            <v>25163.4708084167</v>
          </cell>
        </row>
      </sheetData>
      <sheetData sheetId="20"/>
      <sheetData sheetId="21">
        <row r="8">
          <cell r="A8" t="str">
            <v>ITEM CODE</v>
          </cell>
          <cell r="B8" t="str">
            <v>MODEL</v>
          </cell>
          <cell r="C8" t="str">
            <v>BRAND</v>
          </cell>
          <cell r="D8" t="str">
            <v>HP</v>
          </cell>
        </row>
        <row r="8">
          <cell r="J8" t="str">
            <v>(RM) </v>
          </cell>
        </row>
        <row r="8">
          <cell r="M8" t="str">
            <v>Evaporating Btu at ~25c</v>
          </cell>
        </row>
        <row r="8">
          <cell r="P8" t="str">
            <v>CU QC MODEL</v>
          </cell>
        </row>
        <row r="8">
          <cell r="S8" t="str">
            <v>Cond QC (RM)</v>
          </cell>
        </row>
        <row r="9">
          <cell r="A9" t="str">
            <v>REC001</v>
          </cell>
          <cell r="B9" t="str">
            <v>LCU-32PJ</v>
          </cell>
        </row>
        <row r="9">
          <cell r="D9">
            <v>3</v>
          </cell>
        </row>
        <row r="9">
          <cell r="J9">
            <v>1739.83026046239</v>
          </cell>
        </row>
        <row r="9">
          <cell r="M9" t="str">
            <v>8052 btu</v>
          </cell>
        </row>
        <row r="9">
          <cell r="P9" t="str">
            <v>CU - 40  QC</v>
          </cell>
        </row>
        <row r="9">
          <cell r="S9">
            <v>4790.52538977831</v>
          </cell>
        </row>
        <row r="10">
          <cell r="A10" t="str">
            <v>REC002</v>
          </cell>
          <cell r="B10" t="str">
            <v>LCU-42PJ</v>
          </cell>
        </row>
        <row r="10">
          <cell r="J10">
            <v>2279.77758267486</v>
          </cell>
        </row>
        <row r="10">
          <cell r="M10" t="str">
            <v>9830 btu</v>
          </cell>
        </row>
        <row r="10">
          <cell r="P10" t="str">
            <v>CU - 50  QC</v>
          </cell>
        </row>
        <row r="10">
          <cell r="S10">
            <v>5779.07648834533</v>
          </cell>
        </row>
        <row r="11">
          <cell r="A11" t="str">
            <v>REC003</v>
          </cell>
          <cell r="B11" t="str">
            <v>LCU-52PJ</v>
          </cell>
        </row>
        <row r="11">
          <cell r="J11">
            <v>2399.76587649985</v>
          </cell>
        </row>
        <row r="11">
          <cell r="M11" t="str">
            <v>15990 btu</v>
          </cell>
        </row>
        <row r="11">
          <cell r="P11" t="str">
            <v>CU - 72 QC</v>
          </cell>
        </row>
        <row r="11">
          <cell r="S11">
            <v>6833.39294753965</v>
          </cell>
        </row>
        <row r="12">
          <cell r="A12" t="str">
            <v>REC004</v>
          </cell>
          <cell r="B12" t="str">
            <v>LCU-62PJ</v>
          </cell>
        </row>
        <row r="12">
          <cell r="J12">
            <v>2639.74246414984</v>
          </cell>
        </row>
        <row r="12">
          <cell r="M12" t="str">
            <v>22150 btu</v>
          </cell>
        </row>
        <row r="12">
          <cell r="P12" t="str">
            <v>CU - 90 QC</v>
          </cell>
        </row>
        <row r="12">
          <cell r="S12">
            <v>7345.43646688099</v>
          </cell>
        </row>
        <row r="13">
          <cell r="A13" t="str">
            <v>REC005</v>
          </cell>
          <cell r="B13" t="str">
            <v>LCU-72PJ</v>
          </cell>
        </row>
        <row r="13">
          <cell r="J13">
            <v>2771.72958735733</v>
          </cell>
        </row>
        <row r="13">
          <cell r="M13" t="str">
            <v>25600 btu</v>
          </cell>
        </row>
        <row r="13">
          <cell r="P13" t="str">
            <v>CU - 100 QC</v>
          </cell>
        </row>
        <row r="13">
          <cell r="S13">
            <v>7694.46969583333</v>
          </cell>
        </row>
        <row r="14">
          <cell r="A14" t="str">
            <v>REC006</v>
          </cell>
          <cell r="B14" t="str">
            <v>LCU-100PJ</v>
          </cell>
        </row>
        <row r="14">
          <cell r="J14">
            <v>3599.64881474978</v>
          </cell>
        </row>
        <row r="14">
          <cell r="M14" t="str">
            <v>38500 btu</v>
          </cell>
        </row>
        <row r="14">
          <cell r="P14" t="str">
            <v>CU - 144 QC</v>
          </cell>
        </row>
        <row r="14">
          <cell r="S14">
            <v>10478.7997361555</v>
          </cell>
        </row>
        <row r="15">
          <cell r="A15" t="str">
            <v>REC007</v>
          </cell>
          <cell r="B15" t="str">
            <v>LCU-150PJ</v>
          </cell>
        </row>
        <row r="15">
          <cell r="J15">
            <v>4799.53175299971</v>
          </cell>
        </row>
        <row r="15">
          <cell r="M15" t="str">
            <v>45700 btu</v>
          </cell>
        </row>
        <row r="15">
          <cell r="P15" t="str">
            <v>CU - 200 QC</v>
          </cell>
        </row>
        <row r="15">
          <cell r="S15">
            <v>14148.3746629381</v>
          </cell>
        </row>
        <row r="16">
          <cell r="A16" t="str">
            <v>REC008</v>
          </cell>
          <cell r="B16" t="str">
            <v>06DA818</v>
          </cell>
        </row>
        <row r="16">
          <cell r="J16">
            <v>2039.80099502488</v>
          </cell>
        </row>
        <row r="16">
          <cell r="M16" t="str">
            <v>14450 btu</v>
          </cell>
        </row>
        <row r="16">
          <cell r="P16" t="str">
            <v>CU - 100 QC</v>
          </cell>
        </row>
        <row r="16">
          <cell r="S16">
            <v>7236.28664039343</v>
          </cell>
        </row>
        <row r="17">
          <cell r="A17" t="str">
            <v>REC009</v>
          </cell>
          <cell r="B17" t="str">
            <v>06DA824</v>
          </cell>
        </row>
        <row r="17">
          <cell r="J17">
            <v>2159.78928884987</v>
          </cell>
        </row>
        <row r="17">
          <cell r="M17" t="str">
            <v>18310 btu</v>
          </cell>
        </row>
        <row r="17">
          <cell r="P17" t="str">
            <v>CU - 125 QC</v>
          </cell>
        </row>
        <row r="17">
          <cell r="S17">
            <v>8461.55146603835</v>
          </cell>
        </row>
        <row r="18">
          <cell r="A18" t="str">
            <v>REC010</v>
          </cell>
          <cell r="B18" t="str">
            <v>06DM337</v>
          </cell>
        </row>
        <row r="18">
          <cell r="J18">
            <v>2999.70734562482</v>
          </cell>
        </row>
        <row r="18">
          <cell r="M18" t="str">
            <v>32970 btu</v>
          </cell>
        </row>
        <row r="18">
          <cell r="P18" t="str">
            <v>CU - 144 QC</v>
          </cell>
        </row>
        <row r="18">
          <cell r="S18">
            <v>9925.00761080933</v>
          </cell>
        </row>
        <row r="19">
          <cell r="A19" t="str">
            <v>REC011</v>
          </cell>
          <cell r="B19" t="str">
            <v>06DA537</v>
          </cell>
        </row>
        <row r="19">
          <cell r="J19">
            <v>3083.33333333333</v>
          </cell>
        </row>
        <row r="19">
          <cell r="M19" t="str">
            <v>34765 btu</v>
          </cell>
        </row>
        <row r="19">
          <cell r="P19" t="str">
            <v>CU - 200 QC</v>
          </cell>
        </row>
        <row r="19">
          <cell r="S19">
            <v>12532.0537611366</v>
          </cell>
        </row>
        <row r="20">
          <cell r="A20" t="str">
            <v>REC012</v>
          </cell>
          <cell r="B20" t="str">
            <v>06EA250</v>
          </cell>
        </row>
        <row r="20">
          <cell r="J20">
            <v>4559.55516534972</v>
          </cell>
        </row>
        <row r="20">
          <cell r="M20" t="str">
            <v>37670 btu</v>
          </cell>
        </row>
        <row r="20">
          <cell r="P20" t="str">
            <v>CU - 250 QC</v>
          </cell>
        </row>
        <row r="20">
          <cell r="S20">
            <v>16627.5602684182</v>
          </cell>
        </row>
        <row r="21">
          <cell r="A21" t="str">
            <v>REC013</v>
          </cell>
          <cell r="B21" t="str">
            <v>06EA265</v>
          </cell>
        </row>
        <row r="21">
          <cell r="J21">
            <v>4884.44654555278</v>
          </cell>
        </row>
        <row r="21">
          <cell r="M21" t="str">
            <v>56854 btu</v>
          </cell>
        </row>
        <row r="21">
          <cell r="P21" t="str">
            <v>CU - 300 QC</v>
          </cell>
        </row>
        <row r="21">
          <cell r="S21">
            <v>19387.790777052</v>
          </cell>
        </row>
        <row r="22">
          <cell r="A22" t="str">
            <v>REC014</v>
          </cell>
          <cell r="B22" t="str">
            <v>06EA275</v>
          </cell>
        </row>
        <row r="22">
          <cell r="J22">
            <v>5759.43810359965</v>
          </cell>
        </row>
        <row r="22">
          <cell r="M22" t="str">
            <v>63086 btu</v>
          </cell>
        </row>
        <row r="22">
          <cell r="P22" t="str">
            <v>CU - 350 QC</v>
          </cell>
        </row>
        <row r="22">
          <cell r="S22">
            <v>21611.5143884462</v>
          </cell>
        </row>
        <row r="23">
          <cell r="A23" t="str">
            <v>REC015</v>
          </cell>
          <cell r="B23" t="str">
            <v>06EA199</v>
          </cell>
        </row>
        <row r="23">
          <cell r="J23">
            <v>5482.54204092659</v>
          </cell>
        </row>
        <row r="23">
          <cell r="M23" t="str">
            <v>82000 btu</v>
          </cell>
        </row>
        <row r="23">
          <cell r="P23" t="str">
            <v>CU - 350 QC</v>
          </cell>
        </row>
        <row r="23">
          <cell r="S23">
            <v>22297.572356757</v>
          </cell>
        </row>
        <row r="24">
          <cell r="A24" t="str">
            <v>REC016</v>
          </cell>
          <cell r="B24" t="str">
            <v>06EA299</v>
          </cell>
        </row>
        <row r="24">
          <cell r="J24">
            <v>5482.54204092659</v>
          </cell>
        </row>
        <row r="24">
          <cell r="M24" t="str">
            <v>91130 btu</v>
          </cell>
        </row>
        <row r="24">
          <cell r="P24" t="str">
            <v>CU - 400 QC</v>
          </cell>
        </row>
        <row r="24">
          <cell r="S24">
            <v>24227.8110469469</v>
          </cell>
        </row>
        <row r="25">
          <cell r="A25" t="str">
            <v>REC017</v>
          </cell>
          <cell r="B25" t="str">
            <v>2DC-3.2</v>
          </cell>
        </row>
        <row r="25">
          <cell r="J25">
            <v>2759.73075797483</v>
          </cell>
        </row>
        <row r="25">
          <cell r="M25" t="str">
            <v>28600 btu 0c</v>
          </cell>
        </row>
        <row r="25">
          <cell r="P25" t="str">
            <v>CU - 40  QC</v>
          </cell>
        </row>
        <row r="25">
          <cell r="S25">
            <v>5731.97200286671</v>
          </cell>
        </row>
        <row r="26">
          <cell r="A26" t="str">
            <v>REC017.1</v>
          </cell>
          <cell r="B26" t="str">
            <v>4FC-5.2</v>
          </cell>
        </row>
        <row r="26">
          <cell r="J26">
            <v>2750</v>
          </cell>
        </row>
        <row r="26">
          <cell r="M26" t="str">
            <v>40682 btu 0c</v>
          </cell>
        </row>
        <row r="26">
          <cell r="P26" t="str">
            <v>CU - 72 QC</v>
          </cell>
        </row>
        <row r="26">
          <cell r="S26">
            <v>6922.76400200046</v>
          </cell>
        </row>
        <row r="27">
          <cell r="A27" t="str">
            <v>REC018</v>
          </cell>
          <cell r="B27" t="str">
            <v>4DC-7.2</v>
          </cell>
        </row>
        <row r="27">
          <cell r="J27">
            <v>3299.6780801873</v>
          </cell>
        </row>
        <row r="27">
          <cell r="M27" t="str">
            <v>60850 btu 0c</v>
          </cell>
        </row>
        <row r="27">
          <cell r="P27" t="str">
            <v>CU - 100 QC</v>
          </cell>
        </row>
        <row r="27">
          <cell r="S27">
            <v>8181.80676613791</v>
          </cell>
        </row>
        <row r="28">
          <cell r="A28" t="str">
            <v>REC019</v>
          </cell>
          <cell r="B28" t="str">
            <v>4V-10.2</v>
          </cell>
        </row>
        <row r="28">
          <cell r="J28">
            <v>4079.60199004975</v>
          </cell>
        </row>
        <row r="28">
          <cell r="M28" t="str">
            <v>79900 btu 0c</v>
          </cell>
        </row>
        <row r="28">
          <cell r="P28" t="str">
            <v>CU - 125 QC</v>
          </cell>
        </row>
        <row r="28">
          <cell r="S28">
            <v>10233.6862671459</v>
          </cell>
        </row>
        <row r="29">
          <cell r="A29" t="str">
            <v>REC020</v>
          </cell>
          <cell r="B29" t="str">
            <v>4T-12.2</v>
          </cell>
        </row>
        <row r="29">
          <cell r="J29">
            <v>4079.60199004975</v>
          </cell>
        </row>
        <row r="29">
          <cell r="M29" t="str">
            <v>96250 btu 0c</v>
          </cell>
        </row>
        <row r="29">
          <cell r="P29" t="str">
            <v>CU - 144 QC</v>
          </cell>
        </row>
        <row r="29">
          <cell r="S29">
            <v>10921.8334364323</v>
          </cell>
        </row>
        <row r="30">
          <cell r="A30" t="str">
            <v>REC021</v>
          </cell>
          <cell r="B30" t="str">
            <v>4TC-12.2</v>
          </cell>
        </row>
        <row r="30">
          <cell r="J30">
            <v>5399.47322212467</v>
          </cell>
        </row>
        <row r="30">
          <cell r="M30" t="str">
            <v>96250 btu 0c</v>
          </cell>
        </row>
        <row r="30">
          <cell r="P30" t="str">
            <v>CU - 144 QC</v>
          </cell>
        </row>
        <row r="30">
          <cell r="S30">
            <v>12140.1761121938</v>
          </cell>
        </row>
        <row r="31">
          <cell r="A31" t="str">
            <v>REC022</v>
          </cell>
          <cell r="B31" t="str">
            <v>4P-15.2</v>
          </cell>
        </row>
        <row r="31">
          <cell r="J31">
            <v>4919.5200468247</v>
          </cell>
        </row>
        <row r="31">
          <cell r="M31" t="str">
            <v>115360 btu 0c</v>
          </cell>
        </row>
        <row r="31">
          <cell r="P31" t="str">
            <v>CU - 160 QC</v>
          </cell>
        </row>
        <row r="31">
          <cell r="S31">
            <v>12405.6262056167</v>
          </cell>
        </row>
        <row r="32">
          <cell r="A32" t="str">
            <v>REC023</v>
          </cell>
          <cell r="B32" t="str">
            <v>4PCS-15.2</v>
          </cell>
        </row>
        <row r="32">
          <cell r="J32">
            <v>5759.43810359965</v>
          </cell>
        </row>
        <row r="32">
          <cell r="M32" t="str">
            <v>115360 btu 0c</v>
          </cell>
        </row>
        <row r="32">
          <cell r="P32" t="str">
            <v>CU - 160 QC</v>
          </cell>
        </row>
        <row r="32">
          <cell r="S32">
            <v>13180.9351811013</v>
          </cell>
        </row>
        <row r="33">
          <cell r="A33" t="str">
            <v>REC024</v>
          </cell>
          <cell r="B33" t="str">
            <v>4N-20.2</v>
          </cell>
        </row>
        <row r="33">
          <cell r="J33">
            <v>5039.50834064969</v>
          </cell>
        </row>
        <row r="33">
          <cell r="M33" t="str">
            <v>134480 btu 0c</v>
          </cell>
        </row>
        <row r="33">
          <cell r="P33" t="str">
            <v>CU - 200 QC</v>
          </cell>
        </row>
        <row r="33">
          <cell r="S33">
            <v>14337.7537678901</v>
          </cell>
        </row>
        <row r="34">
          <cell r="A34" t="str">
            <v>REC025</v>
          </cell>
          <cell r="B34" t="str">
            <v>4NCS-20.2</v>
          </cell>
        </row>
        <row r="34">
          <cell r="J34">
            <v>6599.3561603746</v>
          </cell>
        </row>
        <row r="34">
          <cell r="M34" t="str">
            <v>134480 btu 0c</v>
          </cell>
        </row>
        <row r="34">
          <cell r="P34" t="str">
            <v>CU - 200 QC</v>
          </cell>
        </row>
        <row r="34">
          <cell r="S34">
            <v>15777.6132937901</v>
          </cell>
        </row>
        <row r="35">
          <cell r="A35" t="str">
            <v>REC026</v>
          </cell>
          <cell r="B35" t="str">
            <v>4J-22.2</v>
          </cell>
        </row>
        <row r="35">
          <cell r="J35">
            <v>5879.42639742464</v>
          </cell>
        </row>
        <row r="35">
          <cell r="M35" t="str">
            <v>151540 btu 0c</v>
          </cell>
        </row>
        <row r="35">
          <cell r="P35" t="str">
            <v>CU - 250 QC</v>
          </cell>
        </row>
        <row r="35">
          <cell r="S35">
            <v>17845.9029441797</v>
          </cell>
        </row>
        <row r="36">
          <cell r="A36" t="str">
            <v>REC027</v>
          </cell>
          <cell r="B36" t="str">
            <v>4H-25.2</v>
          </cell>
        </row>
        <row r="36">
          <cell r="J36">
            <v>6479.3678665496</v>
          </cell>
        </row>
        <row r="36">
          <cell r="M36" t="str">
            <v>175770 btu 0c</v>
          </cell>
        </row>
        <row r="36">
          <cell r="P36" t="str">
            <v>CU - 250 QC</v>
          </cell>
        </row>
        <row r="36">
          <cell r="S36">
            <v>15479.4918695192</v>
          </cell>
        </row>
        <row r="37">
          <cell r="A37" t="str">
            <v>REC028</v>
          </cell>
          <cell r="B37" t="str">
            <v>4G-30.2</v>
          </cell>
        </row>
        <row r="37">
          <cell r="J37">
            <v>6479.3678665496</v>
          </cell>
        </row>
        <row r="37">
          <cell r="M37" t="str">
            <v>201370 btu 0c</v>
          </cell>
        </row>
        <row r="37">
          <cell r="P37" t="str">
            <v>CU - 300 QC</v>
          </cell>
        </row>
        <row r="37">
          <cell r="S37">
            <v>20484.2991852373</v>
          </cell>
        </row>
        <row r="38">
          <cell r="A38" t="str">
            <v>REC029</v>
          </cell>
          <cell r="B38" t="str">
            <v>6J-33.2</v>
          </cell>
        </row>
        <row r="38">
          <cell r="J38">
            <v>8399.18056774949</v>
          </cell>
        </row>
        <row r="38">
          <cell r="M38" t="str">
            <v>226282 btu 0c</v>
          </cell>
        </row>
        <row r="38">
          <cell r="P38" t="str">
            <v>CU - 350 QC</v>
          </cell>
        </row>
        <row r="38">
          <cell r="S38">
            <v>24048.1997399691</v>
          </cell>
        </row>
        <row r="39">
          <cell r="A39" t="str">
            <v>REC030</v>
          </cell>
          <cell r="B39" t="str">
            <v>6H-35.2</v>
          </cell>
        </row>
        <row r="39">
          <cell r="J39">
            <v>8639.15715539947</v>
          </cell>
        </row>
        <row r="39">
          <cell r="M39" t="str">
            <v>263830 btu 0c</v>
          </cell>
        </row>
        <row r="39">
          <cell r="P39" t="str">
            <v>CU - 400 QC</v>
          </cell>
        </row>
        <row r="39">
          <cell r="S39">
            <v>26199.9552802975</v>
          </cell>
        </row>
        <row r="40">
          <cell r="A40" t="str">
            <v>REC031</v>
          </cell>
          <cell r="B40" t="str">
            <v>6G-40.2</v>
          </cell>
        </row>
        <row r="40">
          <cell r="J40">
            <v>8759.14544922446</v>
          </cell>
        </row>
        <row r="40">
          <cell r="M40" t="str">
            <v>302390 btu 0c</v>
          </cell>
        </row>
        <row r="40">
          <cell r="P40" t="str">
            <v>CU - 400 QC</v>
          </cell>
        </row>
        <row r="40">
          <cell r="S40">
            <v>26830.6340360736</v>
          </cell>
        </row>
        <row r="41">
          <cell r="A41" t="str">
            <v>REC032</v>
          </cell>
          <cell r="B41" t="str">
            <v>6F-50.2</v>
          </cell>
        </row>
        <row r="41">
          <cell r="J41">
            <v>8999.12203687445</v>
          </cell>
        </row>
        <row r="41">
          <cell r="M41" t="str">
            <v>357680 btu 0c</v>
          </cell>
        </row>
        <row r="41">
          <cell r="P41" t="str">
            <v>CU-250QC*2</v>
          </cell>
        </row>
        <row r="41">
          <cell r="S41">
            <v>30752.2120573118</v>
          </cell>
        </row>
        <row r="42">
          <cell r="A42" t="str">
            <v>REC033</v>
          </cell>
          <cell r="B42" t="str">
            <v>2DC-2.2</v>
          </cell>
        </row>
        <row r="42">
          <cell r="J42">
            <v>2759.73075797483</v>
          </cell>
        </row>
        <row r="42">
          <cell r="M42" t="str">
            <v> 9080 btu</v>
          </cell>
        </row>
        <row r="42">
          <cell r="P42" t="str">
            <v>CU - 36  QC</v>
          </cell>
        </row>
        <row r="42">
          <cell r="S42">
            <v>5635.66136317342</v>
          </cell>
        </row>
        <row r="43">
          <cell r="A43" t="str">
            <v>REC034</v>
          </cell>
          <cell r="B43" t="str">
            <v>2CC-3.2</v>
          </cell>
        </row>
        <row r="43">
          <cell r="J43">
            <v>2759.73075797483</v>
          </cell>
        </row>
        <row r="43">
          <cell r="M43" t="str">
            <v>11400 btu</v>
          </cell>
        </row>
        <row r="43">
          <cell r="P43" t="str">
            <v>CU - 50  QC</v>
          </cell>
        </row>
        <row r="43">
          <cell r="S43">
            <v>5984.23538383529</v>
          </cell>
        </row>
        <row r="44">
          <cell r="A44" t="str">
            <v>REC035</v>
          </cell>
          <cell r="B44" t="str">
            <v>2U-3.2</v>
          </cell>
        </row>
        <row r="44">
          <cell r="J44">
            <v>2399.76587649985</v>
          </cell>
        </row>
        <row r="44">
          <cell r="M44" t="str">
            <v>12870 btu</v>
          </cell>
        </row>
        <row r="44">
          <cell r="P44" t="str">
            <v>CU - 50  QC</v>
          </cell>
        </row>
        <row r="44">
          <cell r="S44">
            <v>5651.96010862761</v>
          </cell>
        </row>
        <row r="45">
          <cell r="A45" t="str">
            <v>REC036</v>
          </cell>
          <cell r="B45" t="str">
            <v>4FC-3.2</v>
          </cell>
        </row>
        <row r="45">
          <cell r="J45">
            <v>2759.73075797483</v>
          </cell>
        </row>
        <row r="45">
          <cell r="M45" t="str">
            <v>16007 btu</v>
          </cell>
        </row>
        <row r="45">
          <cell r="P45" t="str">
            <v>CU - 64B QC</v>
          </cell>
        </row>
        <row r="45">
          <cell r="S45">
            <v>6535.68259202077</v>
          </cell>
        </row>
        <row r="46">
          <cell r="A46" t="str">
            <v>REC037</v>
          </cell>
          <cell r="B46" t="str">
            <v>4EC-4.2</v>
          </cell>
        </row>
        <row r="46">
          <cell r="J46">
            <v>3119.69563944981</v>
          </cell>
        </row>
        <row r="46">
          <cell r="M46" t="str">
            <v>16007 btu</v>
          </cell>
        </row>
        <row r="46">
          <cell r="P46" t="str">
            <v>CU - 64B QC</v>
          </cell>
        </row>
        <row r="46">
          <cell r="S46">
            <v>6867.95786722845</v>
          </cell>
        </row>
        <row r="47">
          <cell r="A47" t="str">
            <v>REC038</v>
          </cell>
          <cell r="B47" t="str">
            <v>2N-5.2</v>
          </cell>
        </row>
        <row r="47">
          <cell r="J47">
            <v>2639.74246414984</v>
          </cell>
        </row>
        <row r="47">
          <cell r="M47" t="str">
            <v>20010 btu</v>
          </cell>
        </row>
        <row r="47">
          <cell r="P47" t="str">
            <v>CU - 72 QC</v>
          </cell>
        </row>
        <row r="47">
          <cell r="S47">
            <v>7054.90979767809</v>
          </cell>
        </row>
        <row r="48">
          <cell r="A48" t="str">
            <v>REC039</v>
          </cell>
          <cell r="B48" t="str">
            <v>4Z-5.2</v>
          </cell>
        </row>
        <row r="48">
          <cell r="J48">
            <v>3119.69563944981</v>
          </cell>
        </row>
        <row r="48">
          <cell r="M48" t="str">
            <v>21000 btu</v>
          </cell>
        </row>
        <row r="48">
          <cell r="P48" t="str">
            <v>CU - 72 QC</v>
          </cell>
        </row>
        <row r="48">
          <cell r="S48">
            <v>7497.943497955</v>
          </cell>
        </row>
        <row r="49">
          <cell r="A49" t="str">
            <v>REC040</v>
          </cell>
          <cell r="B49" t="str">
            <v>4DC-5.2</v>
          </cell>
        </row>
        <row r="49">
          <cell r="J49">
            <v>3239.6839332748</v>
          </cell>
        </row>
        <row r="49">
          <cell r="M49" t="str">
            <v>19010 btu</v>
          </cell>
        </row>
        <row r="49">
          <cell r="P49" t="str">
            <v>CU - 72 QC</v>
          </cell>
        </row>
        <row r="49">
          <cell r="S49">
            <v>7608.70192302422</v>
          </cell>
        </row>
        <row r="50">
          <cell r="A50" t="str">
            <v>REC041</v>
          </cell>
          <cell r="B50" t="str">
            <v>4CC-6.2</v>
          </cell>
        </row>
        <row r="50">
          <cell r="J50">
            <v>3359.67222709979</v>
          </cell>
        </row>
        <row r="50">
          <cell r="M50" t="str">
            <v>21024 btu</v>
          </cell>
        </row>
        <row r="50">
          <cell r="P50" t="str">
            <v>CU - 90 QC</v>
          </cell>
        </row>
        <row r="50">
          <cell r="S50">
            <v>8009.98701729634</v>
          </cell>
        </row>
        <row r="51">
          <cell r="A51" t="str">
            <v>REC042</v>
          </cell>
          <cell r="B51" t="str">
            <v>4V-6.2</v>
          </cell>
        </row>
        <row r="51">
          <cell r="J51">
            <v>3959.61369622476</v>
          </cell>
        </row>
        <row r="51">
          <cell r="M51" t="str">
            <v>25000 btu</v>
          </cell>
        </row>
        <row r="51">
          <cell r="P51" t="str">
            <v>CU - 100 QC</v>
          </cell>
        </row>
        <row r="51">
          <cell r="S51">
            <v>8790.97810401863</v>
          </cell>
        </row>
        <row r="52">
          <cell r="A52" t="str">
            <v>REC043</v>
          </cell>
          <cell r="B52" t="str">
            <v>4T-8.2</v>
          </cell>
        </row>
        <row r="52">
          <cell r="J52">
            <v>4199.59028387474</v>
          </cell>
        </row>
        <row r="52">
          <cell r="M52" t="str">
            <v>30888 btu</v>
          </cell>
        </row>
        <row r="52">
          <cell r="P52" t="str">
            <v>CU - 125 QC</v>
          </cell>
        </row>
        <row r="52">
          <cell r="S52">
            <v>10344.4446922152</v>
          </cell>
        </row>
        <row r="53">
          <cell r="A53" t="str">
            <v>REC044</v>
          </cell>
          <cell r="B53" t="str">
            <v>4TCS-8.2</v>
          </cell>
        </row>
        <row r="53">
          <cell r="J53">
            <v>5399.47322212467</v>
          </cell>
        </row>
        <row r="53">
          <cell r="M53" t="str">
            <v>30889 btu</v>
          </cell>
        </row>
        <row r="53">
          <cell r="P53" t="str">
            <v>CU - 125 QC</v>
          </cell>
        </row>
        <row r="53">
          <cell r="S53">
            <v>11452.0289429074</v>
          </cell>
        </row>
        <row r="54">
          <cell r="A54" t="str">
            <v>REC045</v>
          </cell>
          <cell r="B54" t="str">
            <v>4P-10.2</v>
          </cell>
        </row>
        <row r="54">
          <cell r="J54">
            <v>4439.56687152473</v>
          </cell>
        </row>
        <row r="54">
          <cell r="M54" t="str">
            <v>35870 btu</v>
          </cell>
        </row>
        <row r="54">
          <cell r="P54" t="str">
            <v>CU - 144 QC</v>
          </cell>
        </row>
        <row r="54">
          <cell r="S54">
            <v>11254.10871164</v>
          </cell>
        </row>
        <row r="55">
          <cell r="A55" t="str">
            <v>REC045.1</v>
          </cell>
          <cell r="B55" t="str">
            <v>4PC-10.2</v>
          </cell>
        </row>
        <row r="55">
          <cell r="J55">
            <v>5166.66666666667</v>
          </cell>
        </row>
        <row r="55">
          <cell r="M55" t="str">
            <v>35870 btu</v>
          </cell>
        </row>
        <row r="55">
          <cell r="P55" t="str">
            <v>CU - 144 QC</v>
          </cell>
        </row>
        <row r="55">
          <cell r="S55">
            <v>12386.816214848</v>
          </cell>
        </row>
        <row r="56">
          <cell r="A56" t="str">
            <v>REC045.2</v>
          </cell>
          <cell r="B56" t="str">
            <v>4PES12Y</v>
          </cell>
        </row>
        <row r="56">
          <cell r="J56">
            <v>5833.33333333333</v>
          </cell>
        </row>
        <row r="56">
          <cell r="M56" t="str">
            <v>35870 btu</v>
          </cell>
        </row>
        <row r="56">
          <cell r="P56" t="str">
            <v>CU - 144 QC</v>
          </cell>
        </row>
        <row r="56">
          <cell r="S56">
            <v>12540.6623686941</v>
          </cell>
        </row>
        <row r="57">
          <cell r="A57" t="str">
            <v>REC046</v>
          </cell>
          <cell r="B57" t="str">
            <v>4N-12.2</v>
          </cell>
        </row>
        <row r="57">
          <cell r="J57">
            <v>5039.50834064969</v>
          </cell>
        </row>
        <row r="57">
          <cell r="M57" t="str">
            <v>41912 btu</v>
          </cell>
        </row>
        <row r="57">
          <cell r="P57" t="str">
            <v>CU - 160 QC</v>
          </cell>
        </row>
        <row r="57">
          <cell r="S57">
            <v>12516.3846306859</v>
          </cell>
        </row>
        <row r="58">
          <cell r="A58" t="str">
            <v>REC047</v>
          </cell>
          <cell r="B58" t="str">
            <v>4NCS-12.2</v>
          </cell>
        </row>
        <row r="58">
          <cell r="J58">
            <v>5639.44980977465</v>
          </cell>
        </row>
        <row r="58">
          <cell r="M58" t="str">
            <v>41913 btu</v>
          </cell>
        </row>
        <row r="58">
          <cell r="P58" t="str">
            <v>CU - 160 QC</v>
          </cell>
        </row>
        <row r="58">
          <cell r="S58">
            <v>13070.176756032</v>
          </cell>
        </row>
        <row r="59">
          <cell r="A59" t="str">
            <v>REC048</v>
          </cell>
          <cell r="B59" t="str">
            <v>4J-13.2</v>
          </cell>
        </row>
        <row r="59">
          <cell r="J59">
            <v>5999.41469124963</v>
          </cell>
        </row>
        <row r="59">
          <cell r="M59" t="str">
            <v>47030 btu</v>
          </cell>
        </row>
        <row r="59">
          <cell r="P59" t="str">
            <v>CU - 200 QC</v>
          </cell>
        </row>
        <row r="59">
          <cell r="S59">
            <v>15223.8211684439</v>
          </cell>
        </row>
        <row r="60">
          <cell r="A60" t="str">
            <v>REC049</v>
          </cell>
          <cell r="B60" t="str">
            <v>4H-15.2</v>
          </cell>
        </row>
        <row r="60">
          <cell r="J60">
            <v>6359.37957272461</v>
          </cell>
        </row>
        <row r="60">
          <cell r="M60" t="str">
            <v>53925 btu</v>
          </cell>
        </row>
        <row r="60">
          <cell r="P60" t="str">
            <v>CU - 200 QC</v>
          </cell>
        </row>
        <row r="60">
          <cell r="S60">
            <v>15556.0964436516</v>
          </cell>
        </row>
        <row r="61">
          <cell r="A61" t="str">
            <v>REC050</v>
          </cell>
          <cell r="B61" t="str">
            <v>4G-20.2</v>
          </cell>
        </row>
        <row r="61">
          <cell r="J61">
            <v>6359.37957272461</v>
          </cell>
        </row>
        <row r="61">
          <cell r="M61" t="str">
            <v>62630 btu</v>
          </cell>
        </row>
        <row r="61">
          <cell r="P61" t="str">
            <v>CU - 250 QC</v>
          </cell>
        </row>
        <row r="61">
          <cell r="S61">
            <v>18288.9366444566</v>
          </cell>
        </row>
        <row r="62">
          <cell r="A62" t="str">
            <v>REC051</v>
          </cell>
          <cell r="B62" t="str">
            <v>6J-22.2</v>
          </cell>
        </row>
        <row r="62">
          <cell r="J62">
            <v>8399.18056774949</v>
          </cell>
        </row>
        <row r="62">
          <cell r="M62" t="str">
            <v>69800 btu</v>
          </cell>
        </row>
        <row r="62">
          <cell r="P62" t="str">
            <v>CU - 250 QC</v>
          </cell>
        </row>
        <row r="62">
          <cell r="S62">
            <v>20884.7889474328</v>
          </cell>
        </row>
        <row r="63">
          <cell r="A63" t="str">
            <v>REC052</v>
          </cell>
          <cell r="B63" t="str">
            <v>6H-25.2</v>
          </cell>
        </row>
        <row r="63">
          <cell r="J63">
            <v>8639.15715539947</v>
          </cell>
        </row>
        <row r="63">
          <cell r="M63" t="str">
            <v>80888 btu</v>
          </cell>
        </row>
        <row r="63">
          <cell r="P63" t="str">
            <v>CU - 300 QC</v>
          </cell>
        </row>
        <row r="63">
          <cell r="S63">
            <v>22477.9508364833</v>
          </cell>
        </row>
        <row r="64">
          <cell r="A64" t="str">
            <v>REC053</v>
          </cell>
          <cell r="B64" t="str">
            <v>6G-30.2</v>
          </cell>
        </row>
        <row r="64">
          <cell r="J64">
            <v>8759.14544922446</v>
          </cell>
        </row>
        <row r="64">
          <cell r="M64" t="str">
            <v>93858 btu</v>
          </cell>
        </row>
        <row r="64">
          <cell r="P64" t="str">
            <v>CU - 350 QC</v>
          </cell>
        </row>
        <row r="64">
          <cell r="S64">
            <v>24380.4750151768</v>
          </cell>
        </row>
        <row r="66">
          <cell r="A66" t="str">
            <v>REC054</v>
          </cell>
          <cell r="B66" t="str">
            <v>6F-40.2</v>
          </cell>
        </row>
        <row r="66">
          <cell r="J66">
            <v>9719.05179982441</v>
          </cell>
        </row>
        <row r="66">
          <cell r="M66" t="str">
            <v>113482btu</v>
          </cell>
        </row>
        <row r="66">
          <cell r="P66" t="str">
            <v>CU - 400 QC</v>
          </cell>
        </row>
        <row r="66">
          <cell r="S66">
            <v>27716.7014366274</v>
          </cell>
        </row>
        <row r="67">
          <cell r="A67" t="str">
            <v>REC055</v>
          </cell>
          <cell r="B67" t="str">
            <v>S4T-5.2</v>
          </cell>
        </row>
        <row r="67">
          <cell r="J67" t="str">
            <v>~</v>
          </cell>
        </row>
        <row r="67">
          <cell r="M67" t="str">
            <v>26200 btu</v>
          </cell>
        </row>
        <row r="67">
          <cell r="P67" t="str">
            <v>CU - 90 QC</v>
          </cell>
        </row>
        <row r="67">
          <cell r="S67">
            <v>9096.81743354871</v>
          </cell>
        </row>
        <row r="68">
          <cell r="A68" t="str">
            <v>REC056</v>
          </cell>
          <cell r="B68" t="str">
            <v>S4N-8.2</v>
          </cell>
        </row>
        <row r="68">
          <cell r="J68" t="str">
            <v>~</v>
          </cell>
        </row>
        <row r="68">
          <cell r="M68" t="str">
            <v>37500 btu</v>
          </cell>
        </row>
        <row r="68">
          <cell r="P68" t="str">
            <v>CU - 125 QC</v>
          </cell>
        </row>
        <row r="68">
          <cell r="S68">
            <v>11315.5392650811</v>
          </cell>
        </row>
        <row r="69">
          <cell r="A69" t="str">
            <v>REC057</v>
          </cell>
          <cell r="B69" t="str">
            <v>S4G-12.2</v>
          </cell>
        </row>
        <row r="69">
          <cell r="J69" t="str">
            <v>~</v>
          </cell>
        </row>
        <row r="69">
          <cell r="M69" t="str">
            <v>56550 btu</v>
          </cell>
        </row>
        <row r="69">
          <cell r="P69" t="str">
            <v>CU - 160 QC</v>
          </cell>
        </row>
        <row r="69">
          <cell r="S69">
            <v>14956.1385961567</v>
          </cell>
        </row>
        <row r="70">
          <cell r="A70" t="str">
            <v>REC058</v>
          </cell>
          <cell r="B70" t="str">
            <v>S6J-16.2</v>
          </cell>
        </row>
        <row r="70">
          <cell r="J70" t="str">
            <v>~</v>
          </cell>
        </row>
        <row r="70">
          <cell r="M70" t="str">
            <v>84000 btu</v>
          </cell>
        </row>
        <row r="70">
          <cell r="P70" t="str">
            <v>CU - 200 QC</v>
          </cell>
        </row>
        <row r="70">
          <cell r="S70">
            <v>19106.455175803</v>
          </cell>
        </row>
        <row r="71">
          <cell r="A71" t="str">
            <v>REC059</v>
          </cell>
          <cell r="B71" t="str">
            <v>S6H-20.2</v>
          </cell>
        </row>
        <row r="71">
          <cell r="J71">
            <v>8491.47925530717</v>
          </cell>
        </row>
        <row r="71">
          <cell r="M71" t="str">
            <v>94000 btu</v>
          </cell>
        </row>
        <row r="71">
          <cell r="P71" t="str">
            <v>CU - 250 QC</v>
          </cell>
        </row>
        <row r="71">
          <cell r="S71">
            <v>22015.8510354686</v>
          </cell>
        </row>
        <row r="72">
          <cell r="A72" t="str">
            <v>REC060</v>
          </cell>
          <cell r="B72" t="str">
            <v>S6G-25.2</v>
          </cell>
        </row>
        <row r="72">
          <cell r="J72">
            <v>9199.10252658277</v>
          </cell>
        </row>
        <row r="72">
          <cell r="M72" t="str">
            <v>111780 btu</v>
          </cell>
        </row>
        <row r="72">
          <cell r="P72" t="str">
            <v>CU - 300 QC</v>
          </cell>
        </row>
        <row r="72">
          <cell r="S72">
            <v>23912.3912207958</v>
          </cell>
        </row>
        <row r="73">
          <cell r="A73" t="str">
            <v>REC061</v>
          </cell>
          <cell r="B73" t="str">
            <v>S6F-30.2</v>
          </cell>
        </row>
        <row r="73">
          <cell r="J73">
            <v>12225.2223897162</v>
          </cell>
        </row>
        <row r="73">
          <cell r="M73" t="str">
            <v>133800btu</v>
          </cell>
        </row>
        <row r="73">
          <cell r="P73" t="str">
            <v>CU - 350 QC</v>
          </cell>
        </row>
        <row r="73">
          <cell r="S73">
            <v>26654.9930065289</v>
          </cell>
        </row>
        <row r="74">
          <cell r="A74" t="str">
            <v>REC062</v>
          </cell>
          <cell r="B74" t="str">
            <v>HSKC6461-60</v>
          </cell>
        </row>
        <row r="74">
          <cell r="J74">
            <v>8999.12203687445</v>
          </cell>
        </row>
        <row r="74">
          <cell r="M74" t="str">
            <v>174750 btu -20c</v>
          </cell>
        </row>
        <row r="74">
          <cell r="P74" t="str">
            <v>HTC 75</v>
          </cell>
        </row>
        <row r="74">
          <cell r="S74">
            <v>30932.0056725174</v>
          </cell>
        </row>
        <row r="75">
          <cell r="A75" t="str">
            <v>REC063</v>
          </cell>
          <cell r="B75" t="str">
            <v>HSKC7461-80</v>
          </cell>
        </row>
        <row r="75">
          <cell r="J75">
            <v>9599.06350599941</v>
          </cell>
        </row>
        <row r="75">
          <cell r="M75" t="str">
            <v>239250 btu -20c</v>
          </cell>
        </row>
        <row r="75">
          <cell r="P75" t="str">
            <v>HTC 75</v>
          </cell>
        </row>
        <row r="75">
          <cell r="S75">
            <v>33963.6018890906</v>
          </cell>
        </row>
        <row r="76">
          <cell r="A76" t="str">
            <v>REC064</v>
          </cell>
          <cell r="B76" t="str">
            <v>C-SB303</v>
          </cell>
        </row>
        <row r="76">
          <cell r="J76" t="str">
            <v>~</v>
          </cell>
        </row>
        <row r="77">
          <cell r="A77" t="str">
            <v>REC065</v>
          </cell>
          <cell r="B77" t="str">
            <v>C-SB453</v>
          </cell>
        </row>
        <row r="77">
          <cell r="J77" t="str">
            <v>~</v>
          </cell>
        </row>
        <row r="77">
          <cell r="P77" t="str">
            <v>CU - 72 QC</v>
          </cell>
        </row>
        <row r="77">
          <cell r="S77">
            <v>3860.60406010879</v>
          </cell>
        </row>
        <row r="78">
          <cell r="A78" t="str">
            <v>REC066</v>
          </cell>
          <cell r="B78" t="str">
            <v>300CB</v>
          </cell>
        </row>
        <row r="78">
          <cell r="J78" t="str">
            <v>~</v>
          </cell>
        </row>
        <row r="78">
          <cell r="P78" t="str">
            <v>CU - 40  QC</v>
          </cell>
        </row>
        <row r="78">
          <cell r="S78">
            <v>4184.52822627455</v>
          </cell>
        </row>
        <row r="79">
          <cell r="A79" t="str">
            <v>REC067</v>
          </cell>
          <cell r="B79" t="str">
            <v>400CB</v>
          </cell>
        </row>
        <row r="79">
          <cell r="J79" t="str">
            <v>~</v>
          </cell>
        </row>
        <row r="79">
          <cell r="P79" t="str">
            <v>CU - 50  QC</v>
          </cell>
        </row>
        <row r="79">
          <cell r="S79">
            <v>4828.51256587622</v>
          </cell>
        </row>
        <row r="80">
          <cell r="A80" t="str">
            <v>REC068</v>
          </cell>
          <cell r="B80" t="str">
            <v>JT160</v>
          </cell>
        </row>
        <row r="80">
          <cell r="J80" t="str">
            <v>~</v>
          </cell>
        </row>
        <row r="80">
          <cell r="P80" t="str">
            <v>CU - 64 QC</v>
          </cell>
        </row>
        <row r="80">
          <cell r="S80">
            <v>3757.43718479002</v>
          </cell>
        </row>
        <row r="81">
          <cell r="A81" t="str">
            <v>REC069</v>
          </cell>
          <cell r="B81" t="str">
            <v>CRHH-083</v>
          </cell>
        </row>
        <row r="81">
          <cell r="J81">
            <v>1416.66666666667</v>
          </cell>
        </row>
        <row r="81">
          <cell r="P81" t="str">
            <v>CU - 100 QC</v>
          </cell>
        </row>
        <row r="81">
          <cell r="S81">
            <v>5694.27536284167</v>
          </cell>
        </row>
        <row r="82">
          <cell r="A82" t="str">
            <v>REC070</v>
          </cell>
          <cell r="B82" t="str">
            <v>CRFQ-0250 </v>
          </cell>
        </row>
        <row r="82">
          <cell r="J82">
            <v>428.571428571429</v>
          </cell>
        </row>
        <row r="82">
          <cell r="P82" t="str">
            <v>CU - 36  QC</v>
          </cell>
        </row>
        <row r="82">
          <cell r="S82">
            <v>2626.39467101195</v>
          </cell>
        </row>
        <row r="83">
          <cell r="A83" t="str">
            <v>REC071</v>
          </cell>
          <cell r="B83" t="str">
            <v>CRHD-0275 </v>
          </cell>
        </row>
        <row r="83">
          <cell r="J83">
            <v>428.571428571429</v>
          </cell>
        </row>
        <row r="83">
          <cell r="P83" t="str">
            <v>CU - 40  QC</v>
          </cell>
        </row>
        <row r="83">
          <cell r="S83">
            <v>2722.70531070523</v>
          </cell>
        </row>
        <row r="84">
          <cell r="A84" t="str">
            <v>REC072</v>
          </cell>
          <cell r="B84" t="str">
            <v>JT95</v>
          </cell>
        </row>
        <row r="84">
          <cell r="J84" t="str">
            <v>~</v>
          </cell>
        </row>
        <row r="85">
          <cell r="A85" t="str">
            <v>REC073</v>
          </cell>
          <cell r="B85" t="str">
            <v>JT160</v>
          </cell>
        </row>
        <row r="85">
          <cell r="J85" t="str">
            <v>~</v>
          </cell>
        </row>
        <row r="85">
          <cell r="P85" t="str">
            <v>CU - 72 QC</v>
          </cell>
        </row>
        <row r="85">
          <cell r="S85">
            <v>3860.60406010879</v>
          </cell>
        </row>
        <row r="86">
          <cell r="A86" t="str">
            <v>REC074</v>
          </cell>
          <cell r="B86" t="str">
            <v>QR-90</v>
          </cell>
        </row>
        <row r="86">
          <cell r="J86" t="str">
            <v>~</v>
          </cell>
        </row>
        <row r="86">
          <cell r="P86" t="str">
            <v>CU - 100 QC</v>
          </cell>
        </row>
        <row r="86">
          <cell r="S86">
            <v>5540.42920899551</v>
          </cell>
        </row>
        <row r="87">
          <cell r="A87" t="str">
            <v>REC075</v>
          </cell>
          <cell r="B87" t="str">
            <v>QR-070</v>
          </cell>
        </row>
        <row r="87">
          <cell r="J87">
            <v>1071.42857142857</v>
          </cell>
        </row>
        <row r="87">
          <cell r="P87" t="str">
            <v>CU - 125 QC</v>
          </cell>
        </row>
        <row r="87">
          <cell r="S87">
            <v>6523.85270178475</v>
          </cell>
        </row>
        <row r="88">
          <cell r="A88" t="str">
            <v>REC076</v>
          </cell>
          <cell r="B88" t="str">
            <v>QR-11</v>
          </cell>
        </row>
        <row r="88">
          <cell r="J88">
            <v>1214.28571428571</v>
          </cell>
        </row>
        <row r="89">
          <cell r="A89" t="str">
            <v>REC077</v>
          </cell>
          <cell r="B89" t="str">
            <v>QR-125</v>
          </cell>
        </row>
        <row r="89">
          <cell r="J89" t="str">
            <v>~</v>
          </cell>
        </row>
        <row r="89">
          <cell r="P89" t="str">
            <v>CU - 125 QC</v>
          </cell>
        </row>
        <row r="89">
          <cell r="S89">
            <v>6754.62193255398</v>
          </cell>
        </row>
        <row r="90">
          <cell r="A90" t="str">
            <v>REC078</v>
          </cell>
          <cell r="B90" t="str">
            <v>QR-15</v>
          </cell>
        </row>
        <row r="90">
          <cell r="J90">
            <v>1642.85714285714</v>
          </cell>
        </row>
        <row r="90">
          <cell r="P90" t="str">
            <v>CU - 144 QC</v>
          </cell>
        </row>
        <row r="90">
          <cell r="S90">
            <v>7750.4614095327</v>
          </cell>
        </row>
        <row r="91">
          <cell r="A91" t="str">
            <v>REC079</v>
          </cell>
          <cell r="B91" t="str">
            <v>ZR34K/380V</v>
          </cell>
        </row>
        <row r="91">
          <cell r="J91" t="str">
            <v>~</v>
          </cell>
        </row>
        <row r="91">
          <cell r="P91" t="str">
            <v>CU - 40  QC</v>
          </cell>
        </row>
        <row r="91">
          <cell r="S91">
            <v>2615.01300301292</v>
          </cell>
        </row>
        <row r="92">
          <cell r="A92" t="str">
            <v>REC080</v>
          </cell>
          <cell r="B92" t="str">
            <v>ZR61</v>
          </cell>
        </row>
        <row r="92">
          <cell r="J92" t="str">
            <v>~</v>
          </cell>
        </row>
        <row r="93">
          <cell r="A93" t="str">
            <v>REC081</v>
          </cell>
          <cell r="B93" t="str">
            <v>ZR68K</v>
          </cell>
        </row>
        <row r="93">
          <cell r="J93" t="str">
            <v>~</v>
          </cell>
        </row>
        <row r="94">
          <cell r="A94" t="str">
            <v>REC082</v>
          </cell>
          <cell r="B94" t="str">
            <v>ZR72K</v>
          </cell>
        </row>
        <row r="94">
          <cell r="J94" t="str">
            <v>~</v>
          </cell>
        </row>
        <row r="94">
          <cell r="P94" t="str">
            <v>CU - 90 QC</v>
          </cell>
        </row>
        <row r="94">
          <cell r="S94">
            <v>4228.05380623476</v>
          </cell>
        </row>
        <row r="95">
          <cell r="A95" t="str">
            <v>REC083</v>
          </cell>
          <cell r="B95" t="str">
            <v>ZR94K</v>
          </cell>
        </row>
        <row r="95">
          <cell r="J95">
            <v>1333.33333333333</v>
          </cell>
        </row>
        <row r="95">
          <cell r="P95" t="str">
            <v>CU - 125 QC</v>
          </cell>
        </row>
        <row r="95">
          <cell r="S95">
            <v>6416.26373307039</v>
          </cell>
        </row>
        <row r="96">
          <cell r="A96" t="str">
            <v>REC084</v>
          </cell>
          <cell r="B96" t="str">
            <v>ZB66KQE</v>
          </cell>
        </row>
        <row r="96">
          <cell r="J96">
            <v>2500</v>
          </cell>
        </row>
        <row r="96">
          <cell r="P96" t="str">
            <v>CU - 125 QC</v>
          </cell>
        </row>
        <row r="96">
          <cell r="S96">
            <v>7677.69885563091</v>
          </cell>
        </row>
        <row r="97">
          <cell r="A97" t="str">
            <v>REC085</v>
          </cell>
          <cell r="B97" t="str">
            <v>ZR125K</v>
          </cell>
        </row>
        <row r="97">
          <cell r="J97">
            <v>1583.33333333333</v>
          </cell>
        </row>
        <row r="97">
          <cell r="P97" t="str">
            <v>CU - 125 QC</v>
          </cell>
        </row>
        <row r="97">
          <cell r="S97">
            <v>6831.54500947706</v>
          </cell>
        </row>
        <row r="98">
          <cell r="A98" t="str">
            <v>REC086</v>
          </cell>
          <cell r="B98" t="str">
            <v>ZR144K</v>
          </cell>
        </row>
        <row r="98">
          <cell r="J98" t="str">
            <v>~</v>
          </cell>
        </row>
        <row r="98">
          <cell r="P98" t="str">
            <v>CU - 144 QC</v>
          </cell>
        </row>
        <row r="98">
          <cell r="S98">
            <v>7596.61525568655</v>
          </cell>
        </row>
        <row r="99">
          <cell r="A99" t="str">
            <v>REC087</v>
          </cell>
          <cell r="B99" t="str">
            <v>ZR160K</v>
          </cell>
        </row>
        <row r="99">
          <cell r="J99" t="str">
            <v>~</v>
          </cell>
        </row>
        <row r="100">
          <cell r="A100" t="str">
            <v>REC088</v>
          </cell>
          <cell r="B100" t="str">
            <v>MTZ22 RECOND</v>
          </cell>
        </row>
        <row r="100">
          <cell r="J100" t="str">
            <v>~</v>
          </cell>
        </row>
        <row r="101">
          <cell r="A101" t="str">
            <v>REC089</v>
          </cell>
          <cell r="B101" t="str">
            <v>MTZ28 RECOND</v>
          </cell>
        </row>
        <row r="101">
          <cell r="J101" t="str">
            <v>~</v>
          </cell>
        </row>
        <row r="101">
          <cell r="P101" t="str">
            <v>CU - 32  QC</v>
          </cell>
        </row>
        <row r="101">
          <cell r="S101">
            <v>2914.27615326311</v>
          </cell>
        </row>
        <row r="102">
          <cell r="A102" t="str">
            <v>REC090</v>
          </cell>
          <cell r="B102" t="str">
            <v>MTZ50 RECOND</v>
          </cell>
        </row>
        <row r="102">
          <cell r="J102" t="str">
            <v>~</v>
          </cell>
        </row>
        <row r="102">
          <cell r="P102" t="str">
            <v>CU - 50  QC</v>
          </cell>
        </row>
        <row r="102">
          <cell r="S102">
            <v>3752.10466018364</v>
          </cell>
        </row>
        <row r="103">
          <cell r="A103" t="str">
            <v>REC091</v>
          </cell>
          <cell r="B103" t="str">
            <v>MT64 RECOND</v>
          </cell>
        </row>
        <row r="103">
          <cell r="J103" t="str">
            <v>~</v>
          </cell>
        </row>
        <row r="103">
          <cell r="P103" t="str">
            <v>CU - 64 QC</v>
          </cell>
        </row>
        <row r="103">
          <cell r="S103">
            <v>4603.59103094387</v>
          </cell>
        </row>
        <row r="104">
          <cell r="A104" t="str">
            <v>REC092</v>
          </cell>
          <cell r="B104" t="str">
            <v>MTZ64 RECOND</v>
          </cell>
        </row>
        <row r="104">
          <cell r="J104" t="str">
            <v>~</v>
          </cell>
        </row>
        <row r="104">
          <cell r="P104" t="str">
            <v>CU - 64 QC</v>
          </cell>
        </row>
        <row r="104">
          <cell r="S104">
            <v>4603.59103094387</v>
          </cell>
        </row>
        <row r="105">
          <cell r="A105" t="str">
            <v>REC093</v>
          </cell>
          <cell r="B105" t="str">
            <v>MT72 RECOND</v>
          </cell>
        </row>
        <row r="105">
          <cell r="J105" t="str">
            <v>~</v>
          </cell>
        </row>
        <row r="106">
          <cell r="A106" t="str">
            <v>REC094</v>
          </cell>
          <cell r="B106" t="str">
            <v>MT81 RECOND</v>
          </cell>
        </row>
        <row r="106">
          <cell r="J106" t="str">
            <v>~</v>
          </cell>
        </row>
        <row r="107">
          <cell r="A107" t="str">
            <v>REC095</v>
          </cell>
          <cell r="B107" t="str">
            <v>MT100 RECOND</v>
          </cell>
        </row>
        <row r="107">
          <cell r="J107" t="str">
            <v>~</v>
          </cell>
        </row>
        <row r="107">
          <cell r="P107" t="str">
            <v>CU - 100 QC</v>
          </cell>
        </row>
        <row r="107">
          <cell r="S107">
            <v>6078.89074745705</v>
          </cell>
        </row>
        <row r="108">
          <cell r="A108" t="str">
            <v>REC096</v>
          </cell>
          <cell r="B108" t="str">
            <v>MTZ100 RECOND</v>
          </cell>
        </row>
        <row r="108">
          <cell r="J108" t="str">
            <v>~</v>
          </cell>
        </row>
        <row r="108">
          <cell r="P108" t="str">
            <v>CU - 100 QC</v>
          </cell>
        </row>
        <row r="108">
          <cell r="S108">
            <v>6617.35228591859</v>
          </cell>
        </row>
        <row r="109">
          <cell r="A109" t="str">
            <v>REC097</v>
          </cell>
          <cell r="B109" t="str">
            <v>MTZ125 RECOND</v>
          </cell>
        </row>
        <row r="109">
          <cell r="J109" t="str">
            <v>~</v>
          </cell>
        </row>
        <row r="109">
          <cell r="P109" t="str">
            <v>CU - 125 QC</v>
          </cell>
        </row>
        <row r="109">
          <cell r="S109">
            <v>7600.77577870783</v>
          </cell>
        </row>
        <row r="110">
          <cell r="A110" t="str">
            <v>REC098</v>
          </cell>
          <cell r="B110" t="str">
            <v>MT160 RECOND</v>
          </cell>
        </row>
        <row r="110">
          <cell r="J110">
            <v>2833.33333333333</v>
          </cell>
        </row>
        <row r="110">
          <cell r="P110" t="str">
            <v>CU - 160 QC</v>
          </cell>
        </row>
        <row r="110">
          <cell r="S110">
            <v>9226.11516140671</v>
          </cell>
        </row>
        <row r="111">
          <cell r="A111" t="str">
            <v>REC099</v>
          </cell>
          <cell r="B111" t="str">
            <v>AW5532/ 1ph (NEW)</v>
          </cell>
        </row>
        <row r="111">
          <cell r="J111" t="str">
            <v>~</v>
          </cell>
        </row>
        <row r="111">
          <cell r="P111" t="str">
            <v>CU - 36  QC</v>
          </cell>
        </row>
        <row r="111">
          <cell r="S111">
            <v>2780.2408248581</v>
          </cell>
        </row>
        <row r="112">
          <cell r="A112" t="str">
            <v>REC100</v>
          </cell>
          <cell r="B112" t="str">
            <v>AV5538/1PH (NEW)</v>
          </cell>
        </row>
        <row r="112">
          <cell r="J112" t="str">
            <v>~</v>
          </cell>
        </row>
        <row r="112">
          <cell r="P112" t="str">
            <v>CU - 50  QC</v>
          </cell>
        </row>
        <row r="112">
          <cell r="S112">
            <v>3398.25850633749</v>
          </cell>
        </row>
        <row r="113">
          <cell r="A113" t="str">
            <v>REC101</v>
          </cell>
          <cell r="B113" t="str">
            <v>AV5542</v>
          </cell>
        </row>
        <row r="113">
          <cell r="J113" t="str">
            <v>~</v>
          </cell>
        </row>
        <row r="114">
          <cell r="A114" t="str">
            <v>REC102</v>
          </cell>
          <cell r="B114" t="str">
            <v>AV5555 </v>
          </cell>
        </row>
        <row r="114">
          <cell r="J114" t="str">
            <v>~</v>
          </cell>
        </row>
        <row r="114">
          <cell r="P114" t="str">
            <v>CU - 72 QC</v>
          </cell>
        </row>
        <row r="114">
          <cell r="S114">
            <v>4168.2963678011</v>
          </cell>
        </row>
        <row r="115">
          <cell r="A115" t="str">
            <v>REC103</v>
          </cell>
          <cell r="B115" t="str">
            <v>AV5568</v>
          </cell>
        </row>
        <row r="115">
          <cell r="J115" t="str">
            <v>~</v>
          </cell>
        </row>
        <row r="115">
          <cell r="P115" t="str">
            <v>CU - 90 QC</v>
          </cell>
        </row>
        <row r="115">
          <cell r="S115">
            <v>4458.82303700399</v>
          </cell>
        </row>
        <row r="116">
          <cell r="A116" t="str">
            <v>REC104</v>
          </cell>
          <cell r="B116" t="str">
            <v>AG5573</v>
          </cell>
        </row>
        <row r="116">
          <cell r="J116" t="str">
            <v>~</v>
          </cell>
        </row>
        <row r="116">
          <cell r="P116" t="str">
            <v>CU - 90 QC</v>
          </cell>
        </row>
        <row r="116">
          <cell r="S116">
            <v>4535.74611392707</v>
          </cell>
        </row>
        <row r="117">
          <cell r="A117" t="str">
            <v>REC105</v>
          </cell>
          <cell r="B117" t="str">
            <v>FH4522z</v>
          </cell>
        </row>
        <row r="117">
          <cell r="J117" t="str">
            <v>~</v>
          </cell>
        </row>
        <row r="117">
          <cell r="S117">
            <v>2423.07692307692</v>
          </cell>
        </row>
        <row r="118">
          <cell r="A118" t="str">
            <v>REC106</v>
          </cell>
          <cell r="B118" t="str">
            <v>TFH4531</v>
          </cell>
        </row>
        <row r="118">
          <cell r="J118" t="str">
            <v>~</v>
          </cell>
        </row>
        <row r="118">
          <cell r="P118" t="str">
            <v>CU - 36  QC</v>
          </cell>
        </row>
        <row r="118">
          <cell r="S118">
            <v>3036.68169741837</v>
          </cell>
        </row>
        <row r="119">
          <cell r="A119" t="str">
            <v>REC107</v>
          </cell>
          <cell r="B119" t="str">
            <v>25Q/220V</v>
          </cell>
        </row>
        <row r="119">
          <cell r="J119" t="str">
            <v>~</v>
          </cell>
        </row>
        <row r="119">
          <cell r="P119" t="str">
            <v>CU - 36  QC</v>
          </cell>
        </row>
        <row r="119">
          <cell r="S119">
            <v>2703.31774793502</v>
          </cell>
        </row>
        <row r="120">
          <cell r="A120" t="str">
            <v>REC108</v>
          </cell>
          <cell r="B120" t="str">
            <v>28Q/220V</v>
          </cell>
        </row>
        <row r="120">
          <cell r="J120" t="str">
            <v>~</v>
          </cell>
        </row>
        <row r="120">
          <cell r="P120" t="str">
            <v>CU - 36  QC</v>
          </cell>
        </row>
        <row r="120">
          <cell r="S120">
            <v>2703.31774793502</v>
          </cell>
        </row>
        <row r="121">
          <cell r="A121" t="str">
            <v>REC109</v>
          </cell>
          <cell r="B121" t="str">
            <v>H23A46Q NEW</v>
          </cell>
        </row>
        <row r="121">
          <cell r="J121" t="str">
            <v>~</v>
          </cell>
        </row>
        <row r="122">
          <cell r="A122" t="str">
            <v>REC110</v>
          </cell>
          <cell r="B122" t="str">
            <v>H23A623D NEW</v>
          </cell>
        </row>
        <row r="122">
          <cell r="J122" t="str">
            <v>~</v>
          </cell>
        </row>
        <row r="122">
          <cell r="P122" t="str">
            <v>CU - 72 QC</v>
          </cell>
        </row>
        <row r="122">
          <cell r="S122">
            <v>4629.83482933956</v>
          </cell>
        </row>
        <row r="123">
          <cell r="A123" t="str">
            <v>REC111</v>
          </cell>
          <cell r="B123" t="str">
            <v>H2BG124</v>
          </cell>
        </row>
        <row r="123">
          <cell r="J123" t="str">
            <v>~</v>
          </cell>
        </row>
        <row r="123">
          <cell r="P123" t="str">
            <v>CU - 125 QC</v>
          </cell>
        </row>
        <row r="123">
          <cell r="S123">
            <v>6985.39116332321</v>
          </cell>
        </row>
        <row r="124">
          <cell r="A124" t="str">
            <v>REC112</v>
          </cell>
          <cell r="B124" t="str">
            <v>H25G144</v>
          </cell>
        </row>
        <row r="124">
          <cell r="J124">
            <v>1916.66666666667</v>
          </cell>
        </row>
        <row r="125">
          <cell r="A125" t="str">
            <v>REC113</v>
          </cell>
          <cell r="B125" t="str">
            <v>294Q</v>
          </cell>
        </row>
        <row r="125">
          <cell r="J125" t="str">
            <v>~</v>
          </cell>
        </row>
        <row r="125">
          <cell r="P125" t="str">
            <v>CU - 250 QC</v>
          </cell>
        </row>
        <row r="125">
          <cell r="S125">
            <v>15118.4506873669</v>
          </cell>
        </row>
        <row r="126">
          <cell r="A126" t="str">
            <v>REC114</v>
          </cell>
          <cell r="B126" t="str">
            <v>JH527YAB</v>
          </cell>
        </row>
        <row r="126">
          <cell r="J126" t="str">
            <v>~</v>
          </cell>
        </row>
        <row r="127">
          <cell r="A127" t="str">
            <v>REC115</v>
          </cell>
          <cell r="B127" t="str">
            <v>10hp water cooled condenser</v>
          </cell>
        </row>
        <row r="127">
          <cell r="J127" t="str">
            <v>~</v>
          </cell>
        </row>
        <row r="128">
          <cell r="A128" t="str">
            <v>REC116</v>
          </cell>
          <cell r="B128" t="str">
            <v>SM148</v>
          </cell>
        </row>
        <row r="128">
          <cell r="J128" t="str">
            <v>~</v>
          </cell>
        </row>
        <row r="129">
          <cell r="A129" t="str">
            <v>REC117</v>
          </cell>
          <cell r="B129" t="str">
            <v>SM185 </v>
          </cell>
        </row>
        <row r="129">
          <cell r="J129" t="str">
            <v>~</v>
          </cell>
        </row>
        <row r="130">
          <cell r="A130" t="str">
            <v>REC118</v>
          </cell>
          <cell r="B130" t="str">
            <v>SM160 </v>
          </cell>
        </row>
        <row r="130">
          <cell r="J130" t="str">
            <v>~</v>
          </cell>
        </row>
      </sheetData>
      <sheetData sheetId="22">
        <row r="5">
          <cell r="AK5" t="str">
            <v>c/w contactor,solenoid valve,3ph relay protection,timer delay</v>
          </cell>
          <cell r="AL5" t="str">
            <v>c/w contactor,overload,3ph relay,timer delay w/o solenoid valve</v>
          </cell>
          <cell r="AM5" t="str">
            <v>w/o contactor acc,solenoid valve</v>
          </cell>
        </row>
        <row r="8">
          <cell r="A8" t="str">
            <v>ITEM CODE</v>
          </cell>
          <cell r="B8" t="str">
            <v>MODEL</v>
          </cell>
        </row>
        <row r="8">
          <cell r="O8" t="str">
            <v>RM</v>
          </cell>
        </row>
        <row r="8">
          <cell r="Z8" t="str">
            <v>Model QC unit</v>
          </cell>
        </row>
        <row r="8">
          <cell r="AK8" t="str">
            <v>BCU Cond for coldroom (RM)-02</v>
          </cell>
          <cell r="AL8" t="str">
            <v>BCU Cond for showcase(RM)-01</v>
          </cell>
          <cell r="AM8" t="str">
            <v>BCU Cond (RM)-00</v>
          </cell>
        </row>
        <row r="9">
          <cell r="A9" t="str">
            <v>ALL002</v>
          </cell>
          <cell r="B9" t="str">
            <v>MT22 (1ph)</v>
          </cell>
        </row>
        <row r="9">
          <cell r="D9">
            <v>2</v>
          </cell>
          <cell r="E9" t="str">
            <v>(V01,06)</v>
          </cell>
        </row>
        <row r="9">
          <cell r="G9" t="str">
            <v>3200 btu</v>
          </cell>
        </row>
        <row r="9">
          <cell r="O9">
            <v>2151.69361888112</v>
          </cell>
        </row>
        <row r="9">
          <cell r="T9" t="str">
            <v>CU - 32  QC</v>
          </cell>
        </row>
        <row r="9">
          <cell r="W9">
            <v>4442.03073724608</v>
          </cell>
        </row>
        <row r="10">
          <cell r="A10" t="str">
            <v>ALL003</v>
          </cell>
          <cell r="B10" t="str">
            <v>MT22</v>
          </cell>
        </row>
        <row r="10">
          <cell r="D10">
            <v>2</v>
          </cell>
          <cell r="E10" t="str">
            <v>(V01,06)</v>
          </cell>
        </row>
        <row r="10">
          <cell r="G10" t="str">
            <v>3200 btu</v>
          </cell>
        </row>
        <row r="10">
          <cell r="O10">
            <v>2151.69361888112</v>
          </cell>
        </row>
        <row r="10">
          <cell r="T10" t="str">
            <v>CU - 32  QC</v>
          </cell>
        </row>
        <row r="10">
          <cell r="W10">
            <v>4288.18458339993</v>
          </cell>
        </row>
        <row r="11">
          <cell r="A11" t="str">
            <v>ALL004</v>
          </cell>
          <cell r="B11" t="str">
            <v>MT28 (1ph)</v>
          </cell>
        </row>
        <row r="11">
          <cell r="D11">
            <v>2.3</v>
          </cell>
          <cell r="E11" t="str">
            <v>(V01,06)</v>
          </cell>
        </row>
        <row r="11">
          <cell r="G11" t="str">
            <v>5768 btu</v>
          </cell>
        </row>
        <row r="11">
          <cell r="O11">
            <v>2488.58173076923</v>
          </cell>
        </row>
        <row r="11">
          <cell r="T11" t="str">
            <v>CU - 36  QC</v>
          </cell>
        </row>
        <row r="11">
          <cell r="W11">
            <v>4921.80659765225</v>
          </cell>
        </row>
        <row r="12">
          <cell r="A12" t="str">
            <v>ALL005</v>
          </cell>
          <cell r="B12" t="str">
            <v>MT28</v>
          </cell>
        </row>
        <row r="12">
          <cell r="D12">
            <v>2.3</v>
          </cell>
          <cell r="E12" t="str">
            <v>(V01,06)</v>
          </cell>
        </row>
        <row r="12">
          <cell r="G12" t="str">
            <v>5768 btu</v>
          </cell>
        </row>
        <row r="12">
          <cell r="O12">
            <v>2502.9173951049</v>
          </cell>
        </row>
        <row r="12">
          <cell r="T12" t="str">
            <v>CU - 36  QC</v>
          </cell>
        </row>
        <row r="12">
          <cell r="W12">
            <v>4782.29610814176</v>
          </cell>
        </row>
        <row r="13">
          <cell r="A13" t="str">
            <v>ALL006</v>
          </cell>
          <cell r="B13" t="str">
            <v>MT32 (1ph)</v>
          </cell>
        </row>
        <row r="13">
          <cell r="D13">
            <v>2.5</v>
          </cell>
          <cell r="E13" t="str">
            <v> (V06,09)</v>
          </cell>
        </row>
        <row r="13">
          <cell r="G13" t="str">
            <v>6143 btu</v>
          </cell>
        </row>
        <row r="13">
          <cell r="O13">
            <v>2564.35915646853</v>
          </cell>
        </row>
        <row r="13">
          <cell r="T13" t="str">
            <v>CU - 36  QC</v>
          </cell>
        </row>
        <row r="13">
          <cell r="W13">
            <v>4997.58402335156</v>
          </cell>
        </row>
        <row r="14">
          <cell r="A14" t="str">
            <v>ALL007</v>
          </cell>
          <cell r="B14" t="str">
            <v>MT32</v>
          </cell>
        </row>
        <row r="14">
          <cell r="D14">
            <v>2.5</v>
          </cell>
          <cell r="E14" t="str">
            <v> (V06,09)</v>
          </cell>
        </row>
        <row r="14">
          <cell r="G14" t="str">
            <v>6143 btu</v>
          </cell>
        </row>
        <row r="14">
          <cell r="O14">
            <v>2564.35915646853</v>
          </cell>
        </row>
        <row r="14">
          <cell r="T14" t="str">
            <v>CU - 36  QC</v>
          </cell>
        </row>
        <row r="14">
          <cell r="W14">
            <v>4843.73786950541</v>
          </cell>
        </row>
        <row r="15">
          <cell r="A15" t="str">
            <v>ALL009</v>
          </cell>
          <cell r="B15" t="str">
            <v>MT36</v>
          </cell>
        </row>
        <row r="15">
          <cell r="D15">
            <v>3</v>
          </cell>
          <cell r="E15" t="str">
            <v> (V06,09)</v>
          </cell>
        </row>
        <row r="15">
          <cell r="G15" t="str">
            <v>7780 btu</v>
          </cell>
        </row>
        <row r="15">
          <cell r="O15">
            <v>2669.00950611888</v>
          </cell>
        </row>
        <row r="15">
          <cell r="T15" t="str">
            <v>CU - 40  QC</v>
          </cell>
        </row>
        <row r="15">
          <cell r="W15">
            <v>5044.69885884903</v>
          </cell>
        </row>
        <row r="16">
          <cell r="A16" t="str">
            <v>ALL010</v>
          </cell>
          <cell r="B16" t="str">
            <v>MT40</v>
          </cell>
        </row>
        <row r="16">
          <cell r="D16">
            <v>3.5</v>
          </cell>
          <cell r="E16" t="str">
            <v> (V06,09)</v>
          </cell>
        </row>
        <row r="16">
          <cell r="G16" t="str">
            <v>8294 btu</v>
          </cell>
        </row>
        <row r="16">
          <cell r="O16">
            <v>2714.06605113636</v>
          </cell>
        </row>
        <row r="16">
          <cell r="T16" t="str">
            <v>CU - 50  QC</v>
          </cell>
        </row>
        <row r="16">
          <cell r="W16">
            <v>5216.75419785958</v>
          </cell>
        </row>
        <row r="17">
          <cell r="A17" t="str">
            <v>ALL010.1</v>
          </cell>
          <cell r="B17" t="str">
            <v>MT44</v>
          </cell>
        </row>
        <row r="17">
          <cell r="D17">
            <v>4</v>
          </cell>
          <cell r="E17" t="str">
            <v>(V04,07)</v>
          </cell>
        </row>
        <row r="17">
          <cell r="G17" t="str">
            <v>9600 btu</v>
          </cell>
        </row>
        <row r="17">
          <cell r="O17">
            <v>2815.34975961538</v>
          </cell>
        </row>
        <row r="17">
          <cell r="T17" t="str">
            <v>CU - 64B QC</v>
          </cell>
        </row>
        <row r="17">
          <cell r="W17">
            <v>5928.01115336394</v>
          </cell>
        </row>
        <row r="18">
          <cell r="A18" t="str">
            <v>ALL011</v>
          </cell>
          <cell r="B18" t="str">
            <v>MT50</v>
          </cell>
        </row>
        <row r="18">
          <cell r="D18">
            <v>4</v>
          </cell>
          <cell r="E18" t="str">
            <v>(V04,07)</v>
          </cell>
        </row>
        <row r="18">
          <cell r="G18" t="str">
            <v>9932 btu</v>
          </cell>
        </row>
        <row r="18">
          <cell r="O18">
            <v>3186.21339597902</v>
          </cell>
        </row>
        <row r="18">
          <cell r="T18" t="str">
            <v>CU - 64B QC</v>
          </cell>
        </row>
        <row r="18">
          <cell r="W18">
            <v>6298.87478972757</v>
          </cell>
        </row>
        <row r="19">
          <cell r="A19" t="str">
            <v>ALL012</v>
          </cell>
          <cell r="B19" t="str">
            <v>MT64</v>
          </cell>
        </row>
        <row r="19">
          <cell r="D19">
            <v>5</v>
          </cell>
          <cell r="E19" t="str">
            <v> (V04,07)</v>
          </cell>
        </row>
        <row r="19">
          <cell r="G19" t="str">
            <v>11843 btu</v>
          </cell>
        </row>
        <row r="19">
          <cell r="O19">
            <v>3377.96642339342</v>
          </cell>
        </row>
        <row r="19">
          <cell r="T19" t="str">
            <v>CU - 72 QC</v>
          </cell>
        </row>
        <row r="19">
          <cell r="W19">
            <v>6670.25664681014</v>
          </cell>
        </row>
        <row r="19">
          <cell r="AN19" t="str">
            <v>HTC-5</v>
          </cell>
        </row>
        <row r="19">
          <cell r="AQ19">
            <v>6289.21282057652</v>
          </cell>
        </row>
        <row r="20">
          <cell r="A20" t="str">
            <v>ALL013</v>
          </cell>
          <cell r="B20" t="str">
            <v>MT72</v>
          </cell>
        </row>
        <row r="20">
          <cell r="D20">
            <v>6</v>
          </cell>
          <cell r="E20" t="str">
            <v> (V04,07)</v>
          </cell>
        </row>
        <row r="20">
          <cell r="G20" t="str">
            <v>13200 btu</v>
          </cell>
        </row>
        <row r="20">
          <cell r="O20">
            <v>3568.20845170455</v>
          </cell>
        </row>
        <row r="20">
          <cell r="T20" t="str">
            <v>CU - 90 QC</v>
          </cell>
        </row>
        <row r="20">
          <cell r="W20">
            <v>7240.32877055849</v>
          </cell>
        </row>
        <row r="21">
          <cell r="A21" t="str">
            <v>ALL014</v>
          </cell>
          <cell r="B21" t="str">
            <v>MT80</v>
          </cell>
        </row>
        <row r="21">
          <cell r="D21">
            <v>6.5</v>
          </cell>
          <cell r="E21" t="str">
            <v>(V02,04)</v>
          </cell>
        </row>
        <row r="21">
          <cell r="G21" t="str">
            <v>14983 btu</v>
          </cell>
        </row>
        <row r="21">
          <cell r="O21">
            <v>4649.12314248252</v>
          </cell>
        </row>
        <row r="21">
          <cell r="T21" t="str">
            <v>CU - 90 QC</v>
          </cell>
        </row>
        <row r="21">
          <cell r="W21">
            <v>8595.72103454451</v>
          </cell>
        </row>
        <row r="22">
          <cell r="A22" t="str">
            <v>ALL015</v>
          </cell>
          <cell r="B22" t="str">
            <v>MT100</v>
          </cell>
        </row>
        <row r="22">
          <cell r="D22">
            <v>8.5</v>
          </cell>
          <cell r="E22" t="str">
            <v>(V05,02)</v>
          </cell>
        </row>
        <row r="22">
          <cell r="G22" t="str">
            <v>18293 btu</v>
          </cell>
        </row>
        <row r="22">
          <cell r="O22">
            <v>5838.98328234266</v>
          </cell>
        </row>
        <row r="22">
          <cell r="T22" t="str">
            <v>CU - 125 QC</v>
          </cell>
        </row>
        <row r="22">
          <cell r="W22">
            <v>11398.2218388967</v>
          </cell>
        </row>
        <row r="23">
          <cell r="A23" t="str">
            <v>ALL016</v>
          </cell>
          <cell r="B23" t="str">
            <v>MT125</v>
          </cell>
        </row>
        <row r="23">
          <cell r="D23">
            <v>10</v>
          </cell>
          <cell r="E23" t="str">
            <v> (V05,02)</v>
          </cell>
        </row>
        <row r="23">
          <cell r="G23" t="str">
            <v>25563 btu</v>
          </cell>
        </row>
        <row r="23">
          <cell r="O23">
            <v>6613.10915646853</v>
          </cell>
        </row>
        <row r="23">
          <cell r="T23" t="str">
            <v>CU - 144 QC</v>
          </cell>
        </row>
        <row r="23">
          <cell r="W23">
            <v>12783.571805386</v>
          </cell>
        </row>
        <row r="24">
          <cell r="A24" t="str">
            <v>ALL017</v>
          </cell>
          <cell r="B24" t="str">
            <v>MT144</v>
          </cell>
        </row>
        <row r="24">
          <cell r="D24">
            <v>12</v>
          </cell>
          <cell r="E24" t="str">
            <v> (V05,03)</v>
          </cell>
        </row>
        <row r="24">
          <cell r="G24" t="str">
            <v>29000btu</v>
          </cell>
        </row>
        <row r="24">
          <cell r="O24" t="str">
            <v>~</v>
          </cell>
        </row>
        <row r="24">
          <cell r="T24" t="str">
            <v>CU - 160 QC</v>
          </cell>
        </row>
        <row r="24">
          <cell r="W24" t="str">
            <v>~</v>
          </cell>
        </row>
        <row r="25">
          <cell r="A25" t="str">
            <v>ALL018</v>
          </cell>
          <cell r="B25" t="str">
            <v>MT160</v>
          </cell>
        </row>
        <row r="25">
          <cell r="D25">
            <v>13</v>
          </cell>
          <cell r="E25" t="str">
            <v> (V05,03)</v>
          </cell>
        </row>
        <row r="25">
          <cell r="G25" t="str">
            <v>32970 btu</v>
          </cell>
        </row>
        <row r="25">
          <cell r="O25">
            <v>7900.51901223776</v>
          </cell>
        </row>
        <row r="25">
          <cell r="T25" t="str">
            <v>CU - 200 QC</v>
          </cell>
        </row>
        <row r="25">
          <cell r="W25">
            <v>15799.882667322</v>
          </cell>
        </row>
        <row r="26">
          <cell r="A26" t="str">
            <v>ALL019</v>
          </cell>
          <cell r="B26" t="str">
            <v>MTZ18</v>
          </cell>
        </row>
        <row r="26">
          <cell r="D26">
            <v>1.5</v>
          </cell>
          <cell r="E26" t="str">
            <v>(V01,06)</v>
          </cell>
        </row>
        <row r="26">
          <cell r="G26" t="str">
            <v>3200btu</v>
          </cell>
        </row>
        <row r="26">
          <cell r="O26">
            <v>2111.55375874126</v>
          </cell>
        </row>
        <row r="26">
          <cell r="T26" t="str">
            <v>CU - 22  QC</v>
          </cell>
        </row>
        <row r="26">
          <cell r="W26">
            <v>4195.88169641349</v>
          </cell>
        </row>
        <row r="27">
          <cell r="A27" t="str">
            <v>ALL020</v>
          </cell>
          <cell r="B27" t="str">
            <v>MTZ-22 </v>
          </cell>
        </row>
        <row r="27">
          <cell r="D27">
            <v>2</v>
          </cell>
          <cell r="E27" t="str">
            <v> (V01,06)</v>
          </cell>
        </row>
        <row r="27">
          <cell r="G27" t="str">
            <v>4300 btu</v>
          </cell>
        </row>
        <row r="27">
          <cell r="O27">
            <v>2230.53977272727</v>
          </cell>
        </row>
        <row r="27">
          <cell r="T27" t="str">
            <v>CU - 32  QC</v>
          </cell>
        </row>
        <row r="27">
          <cell r="W27">
            <v>4367.03073724608</v>
          </cell>
        </row>
        <row r="28">
          <cell r="B28" t="str">
            <v>MTZ-28 (1PH)</v>
          </cell>
        </row>
        <row r="29">
          <cell r="A29" t="str">
            <v>ALL021</v>
          </cell>
          <cell r="B29" t="str">
            <v>MTZ-28</v>
          </cell>
        </row>
        <row r="29">
          <cell r="D29">
            <v>2.3</v>
          </cell>
          <cell r="E29" t="str">
            <v>(V01,06)</v>
          </cell>
        </row>
        <row r="29">
          <cell r="G29" t="str">
            <v>5460 btu</v>
          </cell>
        </row>
        <row r="29">
          <cell r="O29">
            <v>2560.26005244755</v>
          </cell>
        </row>
        <row r="29">
          <cell r="T29" t="str">
            <v>CU - 36  QC</v>
          </cell>
        </row>
        <row r="29">
          <cell r="W29">
            <v>4839.63876548442</v>
          </cell>
        </row>
        <row r="30">
          <cell r="A30" t="str">
            <v>ALL022</v>
          </cell>
          <cell r="B30" t="str">
            <v>MTZ-32</v>
          </cell>
        </row>
        <row r="30">
          <cell r="D30">
            <v>2.5</v>
          </cell>
          <cell r="E30" t="str">
            <v>(V06,09)</v>
          </cell>
        </row>
        <row r="30">
          <cell r="G30" t="str">
            <v>5767 btu</v>
          </cell>
        </row>
        <row r="30">
          <cell r="O30">
            <v>2661.84167395105</v>
          </cell>
        </row>
        <row r="30">
          <cell r="T30" t="str">
            <v>CU - 36  QC</v>
          </cell>
        </row>
        <row r="30">
          <cell r="W30">
            <v>4941.22038698791</v>
          </cell>
        </row>
        <row r="31">
          <cell r="A31" t="str">
            <v>ALL023</v>
          </cell>
          <cell r="B31" t="str">
            <v>MTZ-36</v>
          </cell>
        </row>
        <row r="31">
          <cell r="D31">
            <v>3</v>
          </cell>
          <cell r="E31" t="str">
            <v> (V06,09)</v>
          </cell>
        </row>
        <row r="31">
          <cell r="G31" t="str">
            <v>7440 btu</v>
          </cell>
        </row>
        <row r="31">
          <cell r="O31">
            <v>2864.18957604895</v>
          </cell>
        </row>
        <row r="31">
          <cell r="T31" t="str">
            <v>CU - 40  QC</v>
          </cell>
        </row>
        <row r="31">
          <cell r="W31">
            <v>5239.87892877911</v>
          </cell>
        </row>
        <row r="32">
          <cell r="A32" t="str">
            <v>ALL024</v>
          </cell>
          <cell r="B32" t="str">
            <v>MTZ-40 </v>
          </cell>
        </row>
        <row r="32">
          <cell r="D32">
            <v>3.5</v>
          </cell>
          <cell r="E32" t="str">
            <v>(V06,09)</v>
          </cell>
        </row>
        <row r="32">
          <cell r="G32" t="str">
            <v>7747 btu</v>
          </cell>
        </row>
        <row r="32">
          <cell r="O32">
            <v>2912.71579982517</v>
          </cell>
        </row>
        <row r="32">
          <cell r="T32" t="str">
            <v>CU - 50  QC</v>
          </cell>
        </row>
        <row r="32">
          <cell r="W32">
            <v>5540.6685335239</v>
          </cell>
        </row>
        <row r="33">
          <cell r="A33" t="str">
            <v>ALL024.1</v>
          </cell>
          <cell r="B33" t="str">
            <v>MTZ-44</v>
          </cell>
        </row>
        <row r="33">
          <cell r="D33">
            <v>4</v>
          </cell>
          <cell r="E33" t="str">
            <v> (V04,07)</v>
          </cell>
        </row>
        <row r="33">
          <cell r="O33">
            <v>3249.64871066434</v>
          </cell>
        </row>
        <row r="33">
          <cell r="T33" t="str">
            <v>CU - 64B QC</v>
          </cell>
        </row>
        <row r="33">
          <cell r="W33">
            <v>6362.31010441289</v>
          </cell>
        </row>
        <row r="34">
          <cell r="A34" t="str">
            <v>ALL025</v>
          </cell>
          <cell r="B34" t="str">
            <v>MTZ-50</v>
          </cell>
        </row>
        <row r="34">
          <cell r="D34">
            <v>4</v>
          </cell>
          <cell r="E34" t="str">
            <v> (V04,07)</v>
          </cell>
        </row>
        <row r="34">
          <cell r="G34" t="str">
            <v>10000 btu</v>
          </cell>
        </row>
        <row r="34">
          <cell r="O34">
            <v>3358.24136800699</v>
          </cell>
        </row>
        <row r="34">
          <cell r="T34" t="str">
            <v>CU - 64 QC</v>
          </cell>
        </row>
        <row r="34">
          <cell r="W34">
            <v>6763.79953454709</v>
          </cell>
        </row>
        <row r="35">
          <cell r="A35" t="str">
            <v>ALL026</v>
          </cell>
          <cell r="B35" t="str">
            <v>MTZ-64</v>
          </cell>
        </row>
        <row r="35">
          <cell r="D35">
            <v>5</v>
          </cell>
          <cell r="E35" t="str">
            <v> (V04,07)</v>
          </cell>
        </row>
        <row r="35">
          <cell r="G35" t="str">
            <v>12935 btu</v>
          </cell>
        </row>
        <row r="35">
          <cell r="O35">
            <v>3546.26431551847</v>
          </cell>
        </row>
        <row r="35">
          <cell r="T35" t="str">
            <v>CU - 72 QC</v>
          </cell>
        </row>
        <row r="35">
          <cell r="W35">
            <v>7147.77762583112</v>
          </cell>
        </row>
        <row r="36">
          <cell r="A36" t="str">
            <v>ALL027</v>
          </cell>
          <cell r="B36" t="str">
            <v>MTZ-72</v>
          </cell>
        </row>
        <row r="36">
          <cell r="D36">
            <v>6</v>
          </cell>
          <cell r="E36" t="str">
            <v> (V04,07)</v>
          </cell>
        </row>
        <row r="36">
          <cell r="G36" t="str">
            <v>15119 btu</v>
          </cell>
        </row>
        <row r="36">
          <cell r="O36">
            <v>3931.66794143357</v>
          </cell>
        </row>
        <row r="36">
          <cell r="T36" t="str">
            <v>CU - 90 QC</v>
          </cell>
        </row>
        <row r="36">
          <cell r="W36">
            <v>7878.26583349556</v>
          </cell>
        </row>
        <row r="37">
          <cell r="A37" t="str">
            <v>ALL028</v>
          </cell>
          <cell r="B37" t="str">
            <v>MTZ-80</v>
          </cell>
        </row>
        <row r="37">
          <cell r="D37">
            <v>6.5</v>
          </cell>
          <cell r="E37" t="str">
            <v>(V02,04)</v>
          </cell>
        </row>
        <row r="37">
          <cell r="G37" t="str">
            <v>17269 btu</v>
          </cell>
        </row>
        <row r="37">
          <cell r="O37">
            <v>4684.96230332168</v>
          </cell>
        </row>
        <row r="37">
          <cell r="T37" t="str">
            <v>CU - 90 QC</v>
          </cell>
        </row>
        <row r="37">
          <cell r="W37">
            <v>8631.56019538366</v>
          </cell>
        </row>
        <row r="38">
          <cell r="A38" t="str">
            <v>ALL029</v>
          </cell>
          <cell r="B38" t="str">
            <v>MTZ-100</v>
          </cell>
        </row>
        <row r="38">
          <cell r="D38">
            <v>8.5</v>
          </cell>
          <cell r="E38" t="str">
            <v> (V05,02)</v>
          </cell>
        </row>
        <row r="38">
          <cell r="G38" t="str">
            <v>19317 btu</v>
          </cell>
        </row>
        <row r="38">
          <cell r="O38">
            <v>6486.2385270979</v>
          </cell>
        </row>
        <row r="38">
          <cell r="T38" t="str">
            <v>CU - 125 QC</v>
          </cell>
        </row>
        <row r="38">
          <cell r="W38">
            <v>12045.477083652</v>
          </cell>
        </row>
        <row r="39">
          <cell r="A39" t="str">
            <v>ALL030</v>
          </cell>
          <cell r="B39" t="str">
            <v>MTZ-125</v>
          </cell>
        </row>
        <row r="39">
          <cell r="D39">
            <v>10</v>
          </cell>
          <cell r="E39" t="str">
            <v> (V05,02)</v>
          </cell>
        </row>
        <row r="39">
          <cell r="G39" t="str">
            <v>26553 btu</v>
          </cell>
        </row>
        <row r="39">
          <cell r="O39">
            <v>7315.55670891608</v>
          </cell>
        </row>
        <row r="39">
          <cell r="T39" t="str">
            <v>CU - 144 QC</v>
          </cell>
        </row>
        <row r="39">
          <cell r="W39">
            <v>13486.0193578335</v>
          </cell>
        </row>
        <row r="40">
          <cell r="A40" t="str">
            <v>ALL031</v>
          </cell>
          <cell r="B40" t="str">
            <v>MTZ-160</v>
          </cell>
        </row>
        <row r="40">
          <cell r="D40">
            <v>13</v>
          </cell>
          <cell r="E40" t="str">
            <v> (V05,03)</v>
          </cell>
        </row>
        <row r="40">
          <cell r="G40" t="str">
            <v>34983 btu</v>
          </cell>
        </row>
        <row r="40">
          <cell r="O40">
            <v>8099.7847465035</v>
          </cell>
        </row>
        <row r="40">
          <cell r="T40" t="str">
            <v>CU - 200 QC</v>
          </cell>
        </row>
        <row r="40">
          <cell r="W40">
            <v>15999.1484015877</v>
          </cell>
        </row>
        <row r="41">
          <cell r="A41" t="str">
            <v>ALL037</v>
          </cell>
          <cell r="B41" t="str">
            <v>NTZ-215A4LR1A</v>
          </cell>
        </row>
        <row r="41">
          <cell r="D41">
            <v>10</v>
          </cell>
          <cell r="E41" t="str">
            <v> (V05,02)</v>
          </cell>
          <cell r="F41">
            <v>6</v>
          </cell>
          <cell r="G41" t="str">
            <v>32355 btu</v>
          </cell>
        </row>
        <row r="41">
          <cell r="O41" t="str">
            <v>~</v>
          </cell>
        </row>
        <row r="41">
          <cell r="T41" t="str">
            <v>CU - 144 QC</v>
          </cell>
        </row>
        <row r="41">
          <cell r="W41">
            <v>14113.5203383192</v>
          </cell>
        </row>
        <row r="42">
          <cell r="A42" t="str">
            <v>ALL078</v>
          </cell>
          <cell r="B42" t="str">
            <v>KCJ511HAE (1ph)</v>
          </cell>
        </row>
        <row r="42">
          <cell r="D42">
            <v>1</v>
          </cell>
          <cell r="E42" t="str">
            <v>3/8 , 1/2</v>
          </cell>
          <cell r="F42" t="str">
            <v>0.055 * 4ft, 5ft</v>
          </cell>
          <cell r="G42" t="str">
            <v>WJ5510/CAJ4510T</v>
          </cell>
        </row>
        <row r="42">
          <cell r="O42">
            <v>938.986013986014</v>
          </cell>
        </row>
        <row r="42">
          <cell r="T42" t="str">
            <v>CU - 15 QC  </v>
          </cell>
        </row>
        <row r="42">
          <cell r="W42">
            <v>2874.57055338365</v>
          </cell>
        </row>
        <row r="42">
          <cell r="AB42" t="str">
            <v>WCU-1HP</v>
          </cell>
        </row>
        <row r="42">
          <cell r="AK42">
            <v>2785.61072799222</v>
          </cell>
          <cell r="AL42">
            <v>2689.14013975693</v>
          </cell>
          <cell r="AM42">
            <v>2689.14013975693</v>
          </cell>
        </row>
        <row r="43">
          <cell r="A43" t="str">
            <v>ALL079</v>
          </cell>
          <cell r="B43" t="str">
            <v>KCJ513HAE (1ph)</v>
          </cell>
        </row>
        <row r="43">
          <cell r="D43">
            <v>1.5</v>
          </cell>
          <cell r="E43" t="str">
            <v>3/8 , 1/2</v>
          </cell>
          <cell r="F43" t="str">
            <v>0.055 * 4ft ,5ft</v>
          </cell>
          <cell r="G43" t="str">
            <v>WJ5515/CAJ4517T</v>
          </cell>
        </row>
        <row r="43">
          <cell r="O43">
            <v>1025</v>
          </cell>
        </row>
        <row r="43">
          <cell r="T43" t="str">
            <v>CU - 22  QC</v>
          </cell>
        </row>
        <row r="43">
          <cell r="W43">
            <v>3084.61662545504</v>
          </cell>
        </row>
        <row r="43">
          <cell r="AB43" t="str">
            <v>WCU-1.5HP</v>
          </cell>
        </row>
        <row r="43">
          <cell r="AK43">
            <v>3054.77489715639</v>
          </cell>
          <cell r="AL43">
            <v>2958.3043089211</v>
          </cell>
          <cell r="AM43">
            <v>2958.3043089211</v>
          </cell>
        </row>
        <row r="44">
          <cell r="A44" t="str">
            <v>ALL080</v>
          </cell>
          <cell r="B44" t="str">
            <v>CR22K6M-PF1 (1ph)</v>
          </cell>
        </row>
        <row r="44">
          <cell r="D44">
            <v>2</v>
          </cell>
          <cell r="E44" t="str">
            <v>3/8 , 1/2</v>
          </cell>
          <cell r="F44" t="str">
            <v>CW relay box</v>
          </cell>
          <cell r="G44" t="str">
            <v>MT22/FH4524</v>
          </cell>
        </row>
        <row r="44">
          <cell r="O44">
            <v>1074.3006993007</v>
          </cell>
        </row>
        <row r="44">
          <cell r="T44" t="str">
            <v>CU - 32  QC</v>
          </cell>
        </row>
        <row r="44">
          <cell r="W44">
            <v>3364.63781766566</v>
          </cell>
        </row>
        <row r="44">
          <cell r="AB44" t="str">
            <v>WCU-2HP</v>
          </cell>
        </row>
        <row r="44">
          <cell r="AK44">
            <v>3548.08491025077</v>
          </cell>
          <cell r="AL44">
            <v>3451.61432201547</v>
          </cell>
          <cell r="AM44">
            <v>3426.90300979828</v>
          </cell>
        </row>
        <row r="45">
          <cell r="A45" t="str">
            <v>ALL081</v>
          </cell>
          <cell r="B45" t="str">
            <v>CR22K6M-TFM (3ph)</v>
          </cell>
        </row>
        <row r="45">
          <cell r="D45">
            <v>2</v>
          </cell>
          <cell r="E45" t="str">
            <v>3/8 , 1/2</v>
          </cell>
        </row>
        <row r="45">
          <cell r="G45" t="str">
            <v>MT22/TFH4524</v>
          </cell>
        </row>
        <row r="45">
          <cell r="O45">
            <v>1232.86713286713</v>
          </cell>
        </row>
        <row r="45">
          <cell r="T45" t="str">
            <v>CU - 32  QC</v>
          </cell>
        </row>
        <row r="45">
          <cell r="W45">
            <v>3369.35809738593</v>
          </cell>
        </row>
        <row r="45">
          <cell r="AB45" t="str">
            <v>WCU-2HP</v>
          </cell>
        </row>
        <row r="45">
          <cell r="AK45">
            <v>3817.87220619575</v>
          </cell>
          <cell r="AL45">
            <v>3721.40161796046</v>
          </cell>
          <cell r="AM45">
            <v>3431.62328951856</v>
          </cell>
        </row>
        <row r="46">
          <cell r="A46" t="str">
            <v>ALL082</v>
          </cell>
          <cell r="B46" t="str">
            <v>CR30K6M-TFM (3ph)</v>
          </cell>
        </row>
        <row r="46">
          <cell r="D46">
            <v>2.5</v>
          </cell>
          <cell r="E46" t="str">
            <v>3/8 , 5/8</v>
          </cell>
        </row>
        <row r="46">
          <cell r="G46" t="str">
            <v>MT28/TFH4531</v>
          </cell>
        </row>
        <row r="46">
          <cell r="O46">
            <v>1290.20979020979</v>
          </cell>
        </row>
        <row r="46">
          <cell r="T46" t="str">
            <v>CU - 36  QC</v>
          </cell>
        </row>
        <row r="46">
          <cell r="W46">
            <v>3569.58850324666</v>
          </cell>
        </row>
        <row r="46">
          <cell r="AB46" t="str">
            <v>WCU-3HP</v>
          </cell>
        </row>
        <row r="46">
          <cell r="AK46">
            <v>4454.86200964125</v>
          </cell>
          <cell r="AL46">
            <v>4358.39142140596</v>
          </cell>
          <cell r="AM46">
            <v>4068.61309296406</v>
          </cell>
        </row>
        <row r="47">
          <cell r="A47" t="str">
            <v>ALL083</v>
          </cell>
          <cell r="B47" t="str">
            <v>CR30K6M-PFM (1ph)</v>
          </cell>
        </row>
        <row r="47">
          <cell r="D47">
            <v>2.5</v>
          </cell>
          <cell r="E47" t="str">
            <v>3/8 , 5/8</v>
          </cell>
          <cell r="F47" t="str">
            <v>CW relay box</v>
          </cell>
          <cell r="G47" t="str">
            <v>MT28/FH4531</v>
          </cell>
        </row>
        <row r="47">
          <cell r="O47">
            <v>1174.65034965035</v>
          </cell>
        </row>
        <row r="47">
          <cell r="T47" t="str">
            <v>CU - 36  QC</v>
          </cell>
        </row>
        <row r="47">
          <cell r="W47">
            <v>3607.87521653337</v>
          </cell>
        </row>
        <row r="47">
          <cell r="AB47" t="str">
            <v>WCU-3HP</v>
          </cell>
        </row>
        <row r="47">
          <cell r="AK47">
            <v>4228.08170670326</v>
          </cell>
          <cell r="AL47">
            <v>4131.61111846797</v>
          </cell>
          <cell r="AM47">
            <v>4106.89980625077</v>
          </cell>
        </row>
        <row r="48">
          <cell r="A48" t="str">
            <v>ALL084</v>
          </cell>
          <cell r="B48" t="str">
            <v>CR36K6M-PFZ (1ph)</v>
          </cell>
        </row>
        <row r="48">
          <cell r="D48">
            <v>3</v>
          </cell>
          <cell r="E48" t="str">
            <v>3/8 , 3/4</v>
          </cell>
        </row>
        <row r="48">
          <cell r="G48" t="str">
            <v>MT36</v>
          </cell>
        </row>
        <row r="48">
          <cell r="O48">
            <v>1310.83916083916</v>
          </cell>
        </row>
        <row r="48">
          <cell r="T48" t="str">
            <v>CU - 40  QC</v>
          </cell>
        </row>
        <row r="48">
          <cell r="W48">
            <v>3840.37466741547</v>
          </cell>
        </row>
        <row r="48">
          <cell r="AB48" t="str">
            <v>WCU-4HP</v>
          </cell>
        </row>
        <row r="48">
          <cell r="AK48">
            <v>4551.99945562101</v>
          </cell>
          <cell r="AL48">
            <v>4455.52886738572</v>
          </cell>
          <cell r="AM48">
            <v>4430.81755516852</v>
          </cell>
        </row>
        <row r="49">
          <cell r="A49" t="str">
            <v>ALL085</v>
          </cell>
          <cell r="B49" t="str">
            <v>CR37K6M-TFD (3ph)</v>
          </cell>
        </row>
        <row r="49">
          <cell r="D49">
            <v>3</v>
          </cell>
          <cell r="E49" t="str">
            <v>3/8 , 3/4</v>
          </cell>
        </row>
        <row r="49">
          <cell r="G49" t="str">
            <v>MT36</v>
          </cell>
        </row>
        <row r="49">
          <cell r="O49">
            <v>1361.88811188811</v>
          </cell>
        </row>
        <row r="49">
          <cell r="T49" t="str">
            <v>CU - 40  QC</v>
          </cell>
        </row>
        <row r="49">
          <cell r="W49">
            <v>3737.57746461826</v>
          </cell>
        </row>
        <row r="49">
          <cell r="AB49" t="str">
            <v>WCU-4HP</v>
          </cell>
        </row>
        <row r="49">
          <cell r="AK49">
            <v>4714.26926904851</v>
          </cell>
          <cell r="AL49">
            <v>4617.79868081322</v>
          </cell>
          <cell r="AM49">
            <v>4328.02035237132</v>
          </cell>
        </row>
        <row r="50">
          <cell r="A50" t="str">
            <v>ALL086</v>
          </cell>
          <cell r="B50" t="str">
            <v>CR42K6M-TFM (3ph)</v>
          </cell>
        </row>
        <row r="50">
          <cell r="D50">
            <v>3.5</v>
          </cell>
          <cell r="E50" t="str">
            <v>1/2 , 5/8</v>
          </cell>
        </row>
        <row r="50">
          <cell r="G50" t="str">
            <v>MT40/TFH4540</v>
          </cell>
        </row>
        <row r="50">
          <cell r="O50">
            <v>1397.72727272727</v>
          </cell>
        </row>
        <row r="50">
          <cell r="T50" t="str">
            <v>CU - 50  QC</v>
          </cell>
        </row>
        <row r="50">
          <cell r="W50">
            <v>3961.16951691552</v>
          </cell>
        </row>
        <row r="50">
          <cell r="AB50" t="str">
            <v>WCU-4HP</v>
          </cell>
        </row>
        <row r="50">
          <cell r="AK50">
            <v>4783.26277554202</v>
          </cell>
          <cell r="AL50">
            <v>4686.79218730673</v>
          </cell>
          <cell r="AM50">
            <v>4299.34902369999</v>
          </cell>
        </row>
        <row r="51">
          <cell r="A51" t="str">
            <v>ALL087</v>
          </cell>
          <cell r="B51" t="str">
            <v>CR47KQM-TFD (3ph)</v>
          </cell>
        </row>
        <row r="51">
          <cell r="D51">
            <v>4</v>
          </cell>
          <cell r="E51" t="str">
            <v>1/2 , 3/4</v>
          </cell>
        </row>
        <row r="51">
          <cell r="G51" t="str">
            <v>MT50/TAG4546</v>
          </cell>
        </row>
        <row r="51">
          <cell r="O51">
            <v>1548.02052785924</v>
          </cell>
        </row>
        <row r="51">
          <cell r="T51" t="str">
            <v>CU - 64B QC</v>
          </cell>
        </row>
        <row r="51">
          <cell r="W51">
            <v>4589.23482032198</v>
          </cell>
        </row>
        <row r="51">
          <cell r="AB51" t="str">
            <v>LCU-05</v>
          </cell>
        </row>
        <row r="51">
          <cell r="AK51">
            <v>6242.01835710101</v>
          </cell>
          <cell r="AL51">
            <v>6145.54776886572</v>
          </cell>
          <cell r="AM51">
            <v>5758.10460525899</v>
          </cell>
        </row>
        <row r="52">
          <cell r="A52" t="str">
            <v>ALL088</v>
          </cell>
          <cell r="B52" t="str">
            <v>CR62KQM-TFD (3ph)</v>
          </cell>
        </row>
        <row r="52">
          <cell r="D52">
            <v>5</v>
          </cell>
          <cell r="E52" t="str">
            <v>1/2 , 7/8</v>
          </cell>
        </row>
        <row r="52">
          <cell r="G52" t="str">
            <v>MT64/TAG4561</v>
          </cell>
        </row>
        <row r="52">
          <cell r="O52">
            <v>1727.44755244755</v>
          </cell>
        </row>
        <row r="52">
          <cell r="T52" t="str">
            <v>CU - 72 QC</v>
          </cell>
        </row>
        <row r="52">
          <cell r="W52">
            <v>5383.51877530665</v>
          </cell>
        </row>
        <row r="52">
          <cell r="AB52" t="str">
            <v>LCU-06</v>
          </cell>
        </row>
        <row r="52">
          <cell r="AK52">
            <v>6885.62136322417</v>
          </cell>
          <cell r="AL52">
            <v>6789.15077498888</v>
          </cell>
          <cell r="AM52">
            <v>6401.70761138214</v>
          </cell>
        </row>
        <row r="53">
          <cell r="A53" t="str">
            <v>ALL089</v>
          </cell>
          <cell r="B53" t="str">
            <v>CR72KQM-TFM (3ph)</v>
          </cell>
        </row>
        <row r="53">
          <cell r="D53">
            <v>6</v>
          </cell>
          <cell r="E53" t="str">
            <v>1/2 , 7/8</v>
          </cell>
        </row>
        <row r="53">
          <cell r="G53" t="str">
            <v>MT72/TAG4573</v>
          </cell>
        </row>
        <row r="53">
          <cell r="O53">
            <v>2136.01398601399</v>
          </cell>
        </row>
        <row r="53">
          <cell r="T53" t="str">
            <v>CU - 90 QC</v>
          </cell>
        </row>
        <row r="53">
          <cell r="W53">
            <v>6082.61187807597</v>
          </cell>
        </row>
        <row r="53">
          <cell r="AB53" t="str">
            <v>LCU-08</v>
          </cell>
        </row>
        <row r="53">
          <cell r="AK53">
            <v>7731.19804392742</v>
          </cell>
          <cell r="AL53">
            <v>7634.72745569212</v>
          </cell>
          <cell r="AM53">
            <v>7247.28429208539</v>
          </cell>
        </row>
        <row r="54">
          <cell r="A54" t="str">
            <v>ALL090</v>
          </cell>
          <cell r="B54" t="str">
            <v>KCJ461CAL (1ph)</v>
          </cell>
        </row>
        <row r="54">
          <cell r="D54">
            <v>1</v>
          </cell>
          <cell r="E54" t="str">
            <v>3/8 , 1/2</v>
          </cell>
        </row>
        <row r="54">
          <cell r="G54" t="str">
            <v>WJ5510/CAJ4510Z</v>
          </cell>
        </row>
        <row r="54">
          <cell r="O54">
            <v>1017.83216783217</v>
          </cell>
        </row>
        <row r="54">
          <cell r="T54" t="str">
            <v>CU - 15 QC  </v>
          </cell>
        </row>
        <row r="54">
          <cell r="W54">
            <v>2953.4167072298</v>
          </cell>
        </row>
        <row r="54">
          <cell r="AB54" t="str">
            <v>WCU-1.5HP</v>
          </cell>
        </row>
        <row r="54">
          <cell r="AK54">
            <v>3410.3389163781</v>
          </cell>
          <cell r="AL54">
            <v>3313.8683281428</v>
          </cell>
          <cell r="AM54">
            <v>2926.42516453607</v>
          </cell>
        </row>
        <row r="55">
          <cell r="A55" t="str">
            <v>ALL091</v>
          </cell>
          <cell r="B55" t="str">
            <v>KCJ484CAL (1ph)</v>
          </cell>
        </row>
        <row r="55">
          <cell r="D55">
            <v>1.5</v>
          </cell>
          <cell r="E55" t="str">
            <v>3/8 , 1/2</v>
          </cell>
        </row>
        <row r="55">
          <cell r="G55" t="str">
            <v>WJ5515/CAJ4517Z</v>
          </cell>
        </row>
        <row r="55">
          <cell r="O55">
            <v>1118.18181818182</v>
          </cell>
        </row>
        <row r="55">
          <cell r="T55" t="str">
            <v>CU - 22  QC</v>
          </cell>
        </row>
        <row r="55">
          <cell r="W55">
            <v>3177.79844363685</v>
          </cell>
        </row>
        <row r="55">
          <cell r="AB55" t="str">
            <v>WCU-2HP</v>
          </cell>
        </row>
        <row r="55">
          <cell r="AK55">
            <v>3776.14041445808</v>
          </cell>
          <cell r="AL55">
            <v>3679.66982622278</v>
          </cell>
          <cell r="AM55">
            <v>3292.22666261605</v>
          </cell>
        </row>
        <row r="56">
          <cell r="A56" t="str">
            <v>ALL092</v>
          </cell>
          <cell r="B56" t="str">
            <v>KCM511CAL (1ph)</v>
          </cell>
        </row>
        <row r="56">
          <cell r="D56">
            <v>1.75</v>
          </cell>
          <cell r="E56" t="str">
            <v>3/8 , 1/2</v>
          </cell>
        </row>
        <row r="56">
          <cell r="G56" t="str">
            <v>MTZ22/CAJ4519Z</v>
          </cell>
        </row>
        <row r="56">
          <cell r="O56">
            <v>1458.65384615385</v>
          </cell>
        </row>
        <row r="56">
          <cell r="T56" t="str">
            <v>CU - 32  QC</v>
          </cell>
        </row>
        <row r="56">
          <cell r="W56" t="str">
            <v>~</v>
          </cell>
        </row>
        <row r="56">
          <cell r="AB56" t="str">
            <v>WCU-2HP</v>
          </cell>
        </row>
        <row r="56">
          <cell r="AK56">
            <v>4141.3237546473</v>
          </cell>
          <cell r="AL56">
            <v>4044.85316641201</v>
          </cell>
          <cell r="AM56">
            <v>3657.41000280527</v>
          </cell>
        </row>
        <row r="57">
          <cell r="A57" t="str">
            <v>ALL093</v>
          </cell>
          <cell r="B57" t="str">
            <v>KCM511CAL (3ph)</v>
          </cell>
        </row>
        <row r="57">
          <cell r="D57">
            <v>1.75</v>
          </cell>
          <cell r="E57" t="str">
            <v>3/8 , 1/2</v>
          </cell>
        </row>
        <row r="57">
          <cell r="G57" t="str">
            <v>MTZ22/TAJ4519Z</v>
          </cell>
        </row>
        <row r="57">
          <cell r="O57" t="str">
            <v>~</v>
          </cell>
        </row>
        <row r="57">
          <cell r="T57" t="str">
            <v>CU - 32  QC</v>
          </cell>
        </row>
        <row r="57">
          <cell r="W57" t="str">
            <v>~</v>
          </cell>
        </row>
        <row r="57">
          <cell r="AB57" t="str">
            <v>WCU-2HP</v>
          </cell>
        </row>
        <row r="57">
          <cell r="AK57">
            <v>4015.88669171024</v>
          </cell>
          <cell r="AL57">
            <v>3919.41610347494</v>
          </cell>
          <cell r="AM57">
            <v>3531.97293986821</v>
          </cell>
        </row>
        <row r="58">
          <cell r="A58" t="str">
            <v>ALL094</v>
          </cell>
          <cell r="B58" t="str">
            <v>KCM514CAL (1ph)</v>
          </cell>
        </row>
        <row r="58">
          <cell r="D58">
            <v>2</v>
          </cell>
          <cell r="E58" t="str">
            <v>3/8 , 5/8</v>
          </cell>
        </row>
        <row r="58">
          <cell r="G58" t="str">
            <v>MTZ28/FH4524Z</v>
          </cell>
        </row>
        <row r="58">
          <cell r="O58" t="str">
            <v>~</v>
          </cell>
        </row>
        <row r="58">
          <cell r="T58" t="str">
            <v>CU - 36  QC</v>
          </cell>
        </row>
        <row r="58">
          <cell r="W58" t="str">
            <v>~</v>
          </cell>
        </row>
        <row r="58">
          <cell r="AB58" t="str">
            <v>WCU-2HP</v>
          </cell>
        </row>
        <row r="58">
          <cell r="AK58">
            <v>4208.84473366828</v>
          </cell>
          <cell r="AL58">
            <v>4112.37414543298</v>
          </cell>
          <cell r="AM58">
            <v>3724.93098182625</v>
          </cell>
        </row>
        <row r="59">
          <cell r="A59" t="str">
            <v>ALL095</v>
          </cell>
          <cell r="B59" t="str">
            <v>KCM514CAL (3ph)</v>
          </cell>
        </row>
        <row r="59">
          <cell r="D59">
            <v>2</v>
          </cell>
          <cell r="E59" t="str">
            <v>3/8 , 7/8</v>
          </cell>
        </row>
        <row r="59">
          <cell r="G59" t="str">
            <v>MTZ28/TFH4524Z</v>
          </cell>
        </row>
        <row r="59">
          <cell r="O59" t="str">
            <v>~</v>
          </cell>
        </row>
        <row r="59">
          <cell r="T59" t="str">
            <v>CU - 36  QC</v>
          </cell>
        </row>
        <row r="59">
          <cell r="W59" t="str">
            <v>~</v>
          </cell>
        </row>
        <row r="59">
          <cell r="AB59" t="str">
            <v>WCU-2HP</v>
          </cell>
        </row>
        <row r="59">
          <cell r="AK59">
            <v>4058.89368471723</v>
          </cell>
          <cell r="AL59">
            <v>3962.42309648194</v>
          </cell>
          <cell r="AM59">
            <v>3574.9799328752</v>
          </cell>
        </row>
        <row r="60">
          <cell r="A60" t="str">
            <v>ALL096</v>
          </cell>
          <cell r="B60" t="str">
            <v>KCM519CAL (1ph)</v>
          </cell>
        </row>
        <row r="60">
          <cell r="D60">
            <v>3</v>
          </cell>
          <cell r="E60" t="str">
            <v>3/8 , 7/8</v>
          </cell>
        </row>
        <row r="60">
          <cell r="G60" t="str">
            <v>MTZ36</v>
          </cell>
        </row>
        <row r="60">
          <cell r="O60" t="str">
            <v>~</v>
          </cell>
        </row>
        <row r="60">
          <cell r="T60" t="str">
            <v>CU - 40  QC</v>
          </cell>
        </row>
        <row r="60">
          <cell r="W60" t="str">
            <v>~</v>
          </cell>
        </row>
        <row r="60">
          <cell r="AB60" t="str">
            <v>WCU-3HP</v>
          </cell>
        </row>
        <row r="60">
          <cell r="AK60">
            <v>4789.06530634455</v>
          </cell>
          <cell r="AL60">
            <v>4692.59471810926</v>
          </cell>
          <cell r="AM60">
            <v>4305.15155450252</v>
          </cell>
        </row>
        <row r="61">
          <cell r="A61" t="str">
            <v>ALL097</v>
          </cell>
          <cell r="B61" t="str">
            <v>KCM519CAL (3ph)</v>
          </cell>
        </row>
        <row r="61">
          <cell r="D61">
            <v>3</v>
          </cell>
          <cell r="E61" t="str">
            <v>3/8 , 7/8</v>
          </cell>
        </row>
        <row r="61">
          <cell r="G61" t="str">
            <v>MTZ36</v>
          </cell>
        </row>
        <row r="61">
          <cell r="O61">
            <v>1397.72727272727</v>
          </cell>
        </row>
        <row r="61">
          <cell r="T61" t="str">
            <v>CU - 40  QC</v>
          </cell>
        </row>
        <row r="61">
          <cell r="W61">
            <v>3773.41662545743</v>
          </cell>
        </row>
        <row r="61">
          <cell r="AB61" t="str">
            <v>WCU-3HP</v>
          </cell>
        </row>
        <row r="61">
          <cell r="AK61">
            <v>4660.04432732357</v>
          </cell>
          <cell r="AL61">
            <v>4563.57373908828</v>
          </cell>
          <cell r="AM61">
            <v>4176.13057548154</v>
          </cell>
        </row>
        <row r="62">
          <cell r="A62" t="str">
            <v>ALL098</v>
          </cell>
          <cell r="B62" t="str">
            <v>KCM522CAL (3ph)</v>
          </cell>
        </row>
        <row r="62">
          <cell r="D62">
            <v>3.5</v>
          </cell>
          <cell r="E62" t="str">
            <v>3/8 , 7/8</v>
          </cell>
        </row>
        <row r="62">
          <cell r="G62" t="str">
            <v>MTZ40/TFH4540Z</v>
          </cell>
        </row>
        <row r="62">
          <cell r="O62">
            <v>1536.78321678322</v>
          </cell>
        </row>
        <row r="62">
          <cell r="T62" t="str">
            <v>CU - 50  QC</v>
          </cell>
        </row>
        <row r="62">
          <cell r="W62">
            <v>4164.73595048195</v>
          </cell>
        </row>
        <row r="62">
          <cell r="AB62" t="str">
            <v>WCU-4HP</v>
          </cell>
        </row>
        <row r="62">
          <cell r="AK62">
            <v>4986.82920910845</v>
          </cell>
          <cell r="AL62">
            <v>4890.35862087316</v>
          </cell>
          <cell r="AM62">
            <v>4502.91545726642</v>
          </cell>
        </row>
        <row r="63">
          <cell r="A63" t="str">
            <v>ALL098.01</v>
          </cell>
          <cell r="B63" t="str">
            <v>CS11K6ME-PFZ-135 (1ph)</v>
          </cell>
        </row>
        <row r="63">
          <cell r="D63">
            <v>2</v>
          </cell>
          <cell r="E63" t="str">
            <v> (V01,09)</v>
          </cell>
        </row>
        <row r="63">
          <cell r="G63" t="str">
            <v>MTZ22/FH4524Z</v>
          </cell>
        </row>
        <row r="63">
          <cell r="O63">
            <v>1342.96055506993</v>
          </cell>
        </row>
        <row r="63">
          <cell r="T63" t="str">
            <v>CU - 32  QC</v>
          </cell>
        </row>
        <row r="63">
          <cell r="W63">
            <v>3479.45151958873</v>
          </cell>
        </row>
        <row r="63">
          <cell r="AB63" t="str">
            <v>WCU-2HP</v>
          </cell>
        </row>
        <row r="63">
          <cell r="AK63">
            <v>3662.89861217384</v>
          </cell>
          <cell r="AL63">
            <v>3566.42802393855</v>
          </cell>
          <cell r="AM63">
            <v>3664.09285910339</v>
          </cell>
        </row>
        <row r="64">
          <cell r="A64" t="str">
            <v>ALL098.02</v>
          </cell>
          <cell r="B64" t="str">
            <v>CS11K6ME-TFD-132 (3ph)</v>
          </cell>
        </row>
        <row r="64">
          <cell r="D64">
            <v>2</v>
          </cell>
          <cell r="E64" t="str">
            <v>(V01,09)</v>
          </cell>
        </row>
        <row r="64">
          <cell r="G64" t="str">
            <v>MTZ22/TFH4524Z</v>
          </cell>
        </row>
        <row r="64">
          <cell r="O64">
            <v>1342.96055506993</v>
          </cell>
        </row>
        <row r="64">
          <cell r="T64" t="str">
            <v>CU - 32  QC</v>
          </cell>
        </row>
        <row r="64">
          <cell r="W64">
            <v>3479.45151958873</v>
          </cell>
        </row>
        <row r="64">
          <cell r="AB64" t="str">
            <v>WCU-2HP</v>
          </cell>
        </row>
        <row r="64">
          <cell r="AK64">
            <v>3927.96562839855</v>
          </cell>
          <cell r="AL64">
            <v>3831.49504016325</v>
          </cell>
          <cell r="AM64">
            <v>3664.09285910339</v>
          </cell>
        </row>
        <row r="65">
          <cell r="A65" t="str">
            <v>ALL098.03</v>
          </cell>
          <cell r="B65" t="str">
            <v>CS13K6ME-PFZ-135 (1ph)</v>
          </cell>
        </row>
        <row r="65">
          <cell r="D65">
            <v>2.5</v>
          </cell>
          <cell r="E65" t="str">
            <v> (V06,09)</v>
          </cell>
        </row>
        <row r="65">
          <cell r="G65" t="str">
            <v>MTZ32/FH4531Z</v>
          </cell>
        </row>
        <row r="65">
          <cell r="O65">
            <v>1464.81370192308</v>
          </cell>
        </row>
        <row r="65">
          <cell r="T65" t="str">
            <v>CU - 36  QC</v>
          </cell>
        </row>
        <row r="65">
          <cell r="W65">
            <v>3744.19241495995</v>
          </cell>
        </row>
        <row r="65">
          <cell r="AB65" t="str">
            <v>WCU-2HP</v>
          </cell>
        </row>
        <row r="65">
          <cell r="AK65">
            <v>3784.75175902699</v>
          </cell>
          <cell r="AL65">
            <v>3688.2811707917</v>
          </cell>
          <cell r="AM65">
            <v>3785.94600595653</v>
          </cell>
        </row>
        <row r="66">
          <cell r="A66" t="str">
            <v>ALL098.04</v>
          </cell>
          <cell r="B66" t="str">
            <v>CS13K6ME-TFM-132 (3ph)</v>
          </cell>
        </row>
        <row r="66">
          <cell r="D66">
            <v>2.5</v>
          </cell>
          <cell r="E66" t="str">
            <v> (V06,09)</v>
          </cell>
        </row>
        <row r="66">
          <cell r="G66" t="str">
            <v>MTZ32/TFH4531Z</v>
          </cell>
        </row>
        <row r="66">
          <cell r="O66">
            <v>1378.79971590909</v>
          </cell>
        </row>
        <row r="66">
          <cell r="T66" t="str">
            <v>CU - 36  QC</v>
          </cell>
        </row>
        <row r="66">
          <cell r="W66">
            <v>3658.17842894596</v>
          </cell>
        </row>
        <row r="66">
          <cell r="AB66" t="str">
            <v>WCU-2HP</v>
          </cell>
        </row>
        <row r="66">
          <cell r="AK66">
            <v>3963.80478923771</v>
          </cell>
          <cell r="AL66">
            <v>3867.33420100242</v>
          </cell>
          <cell r="AM66">
            <v>3699.93201994255</v>
          </cell>
        </row>
        <row r="67">
          <cell r="A67" t="str">
            <v>ALL098.05</v>
          </cell>
          <cell r="B67" t="str">
            <v>CS17K6ME-PFZ-135 (1ph)</v>
          </cell>
        </row>
        <row r="67">
          <cell r="D67">
            <v>3</v>
          </cell>
          <cell r="E67" t="str">
            <v>(V06,09)</v>
          </cell>
        </row>
        <row r="67">
          <cell r="G67" t="str">
            <v>MTZ36</v>
          </cell>
        </row>
        <row r="67">
          <cell r="O67">
            <v>1550.82768793706</v>
          </cell>
        </row>
        <row r="67">
          <cell r="T67" t="str">
            <v>CU - 40  QC</v>
          </cell>
        </row>
        <row r="67">
          <cell r="W67">
            <v>3926.51704066721</v>
          </cell>
        </row>
        <row r="67">
          <cell r="AB67" t="str">
            <v>WCU-3HP</v>
          </cell>
        </row>
        <row r="67">
          <cell r="AK67">
            <v>4450.41289114382</v>
          </cell>
          <cell r="AL67">
            <v>4353.94230290852</v>
          </cell>
          <cell r="AM67">
            <v>4451.60713807336</v>
          </cell>
        </row>
        <row r="68">
          <cell r="A68" t="str">
            <v>ALL098.06</v>
          </cell>
          <cell r="B68" t="str">
            <v>CS17K6ME-TFM-132 (3ph)</v>
          </cell>
        </row>
        <row r="68">
          <cell r="D68">
            <v>3</v>
          </cell>
          <cell r="E68" t="str">
            <v>(V06,09)</v>
          </cell>
        </row>
        <row r="68">
          <cell r="G68" t="str">
            <v>MTZ36</v>
          </cell>
        </row>
        <row r="68">
          <cell r="O68">
            <v>1414.63887674825</v>
          </cell>
        </row>
        <row r="68">
          <cell r="T68" t="str">
            <v>CU - 40  QC</v>
          </cell>
        </row>
        <row r="68">
          <cell r="W68">
            <v>3790.3282294784</v>
          </cell>
        </row>
        <row r="68">
          <cell r="AB68" t="str">
            <v>WCU-3HP</v>
          </cell>
        </row>
        <row r="68">
          <cell r="AK68">
            <v>4579.29109617971</v>
          </cell>
          <cell r="AL68">
            <v>4482.82050794442</v>
          </cell>
          <cell r="AM68">
            <v>4315.41832688455</v>
          </cell>
        </row>
        <row r="69">
          <cell r="A69" t="str">
            <v>ALL098.061</v>
          </cell>
          <cell r="B69" t="str">
            <v>CS20K6ME-PFZ-137 (1ph)</v>
          </cell>
        </row>
        <row r="69">
          <cell r="D69">
            <v>3.5</v>
          </cell>
          <cell r="E69" t="str">
            <v>(V06,09)</v>
          </cell>
        </row>
        <row r="69">
          <cell r="G69" t="str">
            <v>MTZ40/FH4540Z</v>
          </cell>
        </row>
        <row r="69">
          <cell r="O69">
            <v>1937.890625</v>
          </cell>
        </row>
        <row r="69">
          <cell r="T69" t="str">
            <v>CU - 50  QC</v>
          </cell>
        </row>
        <row r="69">
          <cell r="W69">
            <v>4565.84335869873</v>
          </cell>
        </row>
        <row r="69">
          <cell r="AB69" t="str">
            <v>WCU-4HP</v>
          </cell>
        </row>
        <row r="69">
          <cell r="AK69">
            <v>5290.2717821604</v>
          </cell>
          <cell r="AL69">
            <v>5193.80119392511</v>
          </cell>
          <cell r="AM69">
            <v>5026.39901286524</v>
          </cell>
        </row>
        <row r="70">
          <cell r="A70" t="str">
            <v>ALL098.07</v>
          </cell>
          <cell r="B70" t="str">
            <v>CS20K6ME-TFD-132 (3ph)</v>
          </cell>
        </row>
        <row r="70">
          <cell r="D70">
            <v>3.5</v>
          </cell>
          <cell r="E70" t="str">
            <v>(V06,09)</v>
          </cell>
        </row>
        <row r="70">
          <cell r="G70" t="str">
            <v>MTZ40/TFH4540Z</v>
          </cell>
        </row>
        <row r="70">
          <cell r="O70">
            <v>1730.19831730769</v>
          </cell>
        </row>
        <row r="70">
          <cell r="T70" t="str">
            <v>CU - 50  QC</v>
          </cell>
        </row>
        <row r="70">
          <cell r="W70">
            <v>4358.15105100643</v>
          </cell>
        </row>
        <row r="70">
          <cell r="AB70" t="str">
            <v>WCU-4HP</v>
          </cell>
        </row>
        <row r="70">
          <cell r="AK70">
            <v>5180.24430963293</v>
          </cell>
          <cell r="AL70">
            <v>5083.77372139763</v>
          </cell>
          <cell r="AM70">
            <v>4818.70670517293</v>
          </cell>
        </row>
        <row r="71">
          <cell r="A71" t="str">
            <v>ALL098.08</v>
          </cell>
          <cell r="B71" t="str">
            <v>CS24KQME-TFD-233 (3ph)</v>
          </cell>
        </row>
        <row r="71">
          <cell r="D71">
            <v>3.7</v>
          </cell>
          <cell r="E71" t="str">
            <v> (V06,05)</v>
          </cell>
        </row>
        <row r="71">
          <cell r="G71" t="str">
            <v>MTZ44/TAG4546Z</v>
          </cell>
        </row>
        <row r="71">
          <cell r="O71">
            <v>1983.80954982517</v>
          </cell>
        </row>
        <row r="71">
          <cell r="T71" t="str">
            <v>CU - 64 QC</v>
          </cell>
        </row>
        <row r="71">
          <cell r="W71">
            <v>5389.36771636526</v>
          </cell>
        </row>
        <row r="71">
          <cell r="AB71" t="str">
            <v>WCU-4HP</v>
          </cell>
        </row>
        <row r="71">
          <cell r="AK71">
            <v>5604.99179880168</v>
          </cell>
          <cell r="AL71">
            <v>5508.52121056639</v>
          </cell>
          <cell r="AM71">
            <v>5243.45419434168</v>
          </cell>
        </row>
        <row r="72">
          <cell r="A72" t="str">
            <v>ALL098.081</v>
          </cell>
          <cell r="B72" t="str">
            <v>CS27KQME-TFD-233 (3ph)</v>
          </cell>
        </row>
        <row r="72">
          <cell r="D72">
            <v>4</v>
          </cell>
          <cell r="E72" t="str">
            <v> (V06,05)</v>
          </cell>
        </row>
        <row r="72">
          <cell r="G72" t="str">
            <v>MTZ50,TAG2516Z</v>
          </cell>
        </row>
        <row r="72">
          <cell r="O72">
            <v>2026.81654283217</v>
          </cell>
        </row>
        <row r="72">
          <cell r="T72" t="str">
            <v>CU - 64 QC</v>
          </cell>
        </row>
        <row r="72">
          <cell r="W72">
            <v>5432.37470937226</v>
          </cell>
        </row>
        <row r="72">
          <cell r="AB72" t="str">
            <v>LCU-05</v>
          </cell>
        </row>
        <row r="72">
          <cell r="AK72">
            <v>6792.26147335976</v>
          </cell>
          <cell r="AL72">
            <v>6695.79088512446</v>
          </cell>
          <cell r="AM72">
            <v>6430.72386889976</v>
          </cell>
        </row>
        <row r="73">
          <cell r="A73" t="str">
            <v>ALL098.09</v>
          </cell>
          <cell r="B73" t="str">
            <v>CS33KQME-TFD-233 (3ph)</v>
          </cell>
        </row>
        <row r="73">
          <cell r="D73">
            <v>5</v>
          </cell>
          <cell r="E73" t="str">
            <v>(V06,05)</v>
          </cell>
        </row>
        <row r="73">
          <cell r="G73" t="str">
            <v>MTZ64/TAG4561Z</v>
          </cell>
        </row>
        <row r="73">
          <cell r="O73">
            <v>2069.82353583916</v>
          </cell>
        </row>
        <row r="73">
          <cell r="T73" t="str">
            <v>CU - 72 QC</v>
          </cell>
        </row>
        <row r="73">
          <cell r="W73">
            <v>5725.89475869825</v>
          </cell>
        </row>
        <row r="73">
          <cell r="AB73" t="str">
            <v>LCU-06</v>
          </cell>
        </row>
        <row r="73">
          <cell r="AK73">
            <v>7227.99734661577</v>
          </cell>
          <cell r="AL73">
            <v>7131.52675838048</v>
          </cell>
          <cell r="AM73">
            <v>6866.45974215577</v>
          </cell>
        </row>
        <row r="74">
          <cell r="A74" t="str">
            <v>ALL098.10</v>
          </cell>
          <cell r="B74" t="str">
            <v>CF05K6ME-PFZ-135 (2hp 1ph)</v>
          </cell>
        </row>
        <row r="74">
          <cell r="D74">
            <v>2</v>
          </cell>
          <cell r="E74" t="str">
            <v> (V06,09)</v>
          </cell>
        </row>
        <row r="74">
          <cell r="G74" t="str">
            <v>FH2480Z 8000BTU</v>
          </cell>
        </row>
        <row r="74">
          <cell r="O74">
            <v>1758.6948208042</v>
          </cell>
        </row>
        <row r="74">
          <cell r="T74" t="str">
            <v>CU - 36  QC</v>
          </cell>
        </row>
        <row r="74">
          <cell r="W74">
            <v>4213.78252364644</v>
          </cell>
        </row>
        <row r="74">
          <cell r="AB74" t="str">
            <v>WCU-3HP</v>
          </cell>
        </row>
        <row r="74">
          <cell r="AK74">
            <v>5196.72086520587</v>
          </cell>
          <cell r="AL74">
            <v>5100.25027697058</v>
          </cell>
          <cell r="AM74">
            <v>4835.18326074587</v>
          </cell>
        </row>
        <row r="75">
          <cell r="A75" t="str">
            <v>ALL098.11</v>
          </cell>
          <cell r="B75" t="str">
            <v>CF05K6ME-TFM-132 (2hp 3ph)</v>
          </cell>
        </row>
        <row r="75">
          <cell r="D75">
            <v>2</v>
          </cell>
          <cell r="E75" t="str">
            <v> (V06,09)</v>
          </cell>
        </row>
        <row r="75">
          <cell r="G75" t="str">
            <v>TFH2480Z 8000BTU</v>
          </cell>
        </row>
        <row r="75">
          <cell r="O75">
            <v>1583.15461101399</v>
          </cell>
        </row>
        <row r="75">
          <cell r="T75" t="str">
            <v>CU - 36  QC</v>
          </cell>
        </row>
        <row r="75">
          <cell r="W75">
            <v>4038.24231385623</v>
          </cell>
        </row>
        <row r="75">
          <cell r="AB75" t="str">
            <v>WCU-3HP</v>
          </cell>
        </row>
        <row r="75">
          <cell r="AK75">
            <v>5021.18065541566</v>
          </cell>
          <cell r="AL75">
            <v>4924.71006718036</v>
          </cell>
          <cell r="AM75">
            <v>4659.64305095566</v>
          </cell>
        </row>
        <row r="76">
          <cell r="A76" t="str">
            <v>ALL098.13</v>
          </cell>
          <cell r="B76" t="str">
            <v>CF10K6ME-TFM-132 (3ph) 2.8hp</v>
          </cell>
        </row>
        <row r="76">
          <cell r="D76" t="str">
            <v>2.8 (5AMP)</v>
          </cell>
          <cell r="E76" t="str">
            <v> (V06,09)</v>
          </cell>
        </row>
        <row r="76">
          <cell r="G76" t="str">
            <v>TFH2511Z</v>
          </cell>
        </row>
        <row r="76">
          <cell r="O76">
            <v>1674.83118444056</v>
          </cell>
        </row>
        <row r="76">
          <cell r="T76" t="str">
            <v>CU - 40  QC</v>
          </cell>
        </row>
        <row r="76">
          <cell r="W76">
            <v>4226.22952697608</v>
          </cell>
        </row>
        <row r="76">
          <cell r="AB76" t="str">
            <v>WCU-3HP</v>
          </cell>
        </row>
        <row r="76">
          <cell r="AK76">
            <v>5112.85722884223</v>
          </cell>
          <cell r="AL76">
            <v>5016.38664060693</v>
          </cell>
          <cell r="AM76">
            <v>4751.31962438223</v>
          </cell>
        </row>
        <row r="77">
          <cell r="A77" t="str">
            <v>ALL098.14</v>
          </cell>
          <cell r="B77" t="str">
            <v>CF12K7ME-TFD (3ph) 3.5hp</v>
          </cell>
        </row>
        <row r="77">
          <cell r="D77">
            <v>3.5</v>
          </cell>
          <cell r="E77" t="str">
            <v> (V06,09)</v>
          </cell>
        </row>
        <row r="77">
          <cell r="G77" t="str">
            <v>TFH2513Z</v>
          </cell>
        </row>
        <row r="77">
          <cell r="O77">
            <v>1851.61570474482</v>
          </cell>
        </row>
        <row r="77">
          <cell r="T77" t="str">
            <v>CU - 50  QC</v>
          </cell>
        </row>
        <row r="77">
          <cell r="W77">
            <v>4427.38626458803</v>
          </cell>
        </row>
        <row r="77">
          <cell r="AB77" t="str">
            <v>WCU-4HP</v>
          </cell>
        </row>
        <row r="77">
          <cell r="AK77">
            <v>5249.47952321454</v>
          </cell>
          <cell r="AL77">
            <v>5153.00893497924</v>
          </cell>
          <cell r="AM77">
            <v>4887.94191875454</v>
          </cell>
        </row>
        <row r="78">
          <cell r="A78" t="str">
            <v>ALL098.15</v>
          </cell>
          <cell r="B78" t="str">
            <v>KCM475LAL-C3 (2HP 1ph)</v>
          </cell>
        </row>
        <row r="78">
          <cell r="D78">
            <v>2</v>
          </cell>
          <cell r="E78" t="str">
            <v>3/8 , 5/8</v>
          </cell>
        </row>
        <row r="78">
          <cell r="O78">
            <v>1574.31457431457</v>
          </cell>
        </row>
        <row r="78">
          <cell r="T78" t="str">
            <v>CU - 36  QC</v>
          </cell>
        </row>
        <row r="78">
          <cell r="W78">
            <v>3980.96182871637</v>
          </cell>
        </row>
        <row r="78">
          <cell r="AB78" t="str">
            <v>WCU-3HP</v>
          </cell>
        </row>
        <row r="78">
          <cell r="AK78">
            <v>4963.9001702758</v>
          </cell>
          <cell r="AL78">
            <v>4867.42958204051</v>
          </cell>
          <cell r="AM78">
            <v>4602.3625658158</v>
          </cell>
        </row>
        <row r="79">
          <cell r="A79" t="str">
            <v>ALL098.16</v>
          </cell>
          <cell r="B79" t="str">
            <v>KCM475LAL-E5 (2HP 3ph)</v>
          </cell>
        </row>
        <row r="79">
          <cell r="D79">
            <v>2</v>
          </cell>
          <cell r="E79" t="str">
            <v>3/8 , 5/8</v>
          </cell>
        </row>
        <row r="79">
          <cell r="G79" t="str">
            <v>TFH2480Z 8000BTU</v>
          </cell>
        </row>
        <row r="79">
          <cell r="O79">
            <v>1427.78592375367</v>
          </cell>
        </row>
        <row r="79">
          <cell r="T79" t="str">
            <v>CU - 36  QC</v>
          </cell>
        </row>
        <row r="79">
          <cell r="W79">
            <v>3816.97581473036</v>
          </cell>
        </row>
        <row r="79">
          <cell r="AB79" t="str">
            <v>WCU-3HP</v>
          </cell>
        </row>
        <row r="79">
          <cell r="AK79">
            <v>4799.91415628979</v>
          </cell>
          <cell r="AL79">
            <v>4703.44356805449</v>
          </cell>
          <cell r="AM79">
            <v>4438.37655182979</v>
          </cell>
        </row>
        <row r="80">
          <cell r="A80" t="str">
            <v>ALL099.01</v>
          </cell>
          <cell r="B80" t="str">
            <v>KCM512LAL (3HP 3ph)</v>
          </cell>
        </row>
        <row r="80">
          <cell r="D80">
            <v>3</v>
          </cell>
          <cell r="E80" t="str">
            <v>3/8 , 3/4</v>
          </cell>
        </row>
        <row r="80">
          <cell r="G80" t="str">
            <v>TFH2511Z</v>
          </cell>
        </row>
        <row r="80">
          <cell r="O80">
            <v>1502.15517241379</v>
          </cell>
        </row>
        <row r="80">
          <cell r="T80" t="str">
            <v>CU - 50  QC</v>
          </cell>
        </row>
        <row r="80">
          <cell r="W80">
            <v>4144.04633888872</v>
          </cell>
        </row>
        <row r="80">
          <cell r="AB80" t="str">
            <v>WCU-3HP</v>
          </cell>
        </row>
        <row r="80">
          <cell r="AK80">
            <v>4778.41065978629</v>
          </cell>
          <cell r="AL80">
            <v>4681.94007155099</v>
          </cell>
          <cell r="AM80">
            <v>4416.87305532629</v>
          </cell>
        </row>
        <row r="81">
          <cell r="A81" t="str">
            <v>ALL099</v>
          </cell>
          <cell r="B81" t="str">
            <v>KCM515LAL (3.5HP 3ph)</v>
          </cell>
        </row>
        <row r="81">
          <cell r="D81">
            <v>3.5</v>
          </cell>
          <cell r="E81" t="str">
            <v>3/8 , 3/4</v>
          </cell>
        </row>
        <row r="81">
          <cell r="G81" t="str">
            <v>TFH2513Z</v>
          </cell>
        </row>
        <row r="81">
          <cell r="O81">
            <v>1677.27272727273</v>
          </cell>
        </row>
        <row r="81">
          <cell r="T81" t="str">
            <v>CU - 64B QC</v>
          </cell>
        </row>
        <row r="81">
          <cell r="W81">
            <v>4536.46489613343</v>
          </cell>
        </row>
        <row r="81">
          <cell r="AB81" t="str">
            <v>WCU-4HP</v>
          </cell>
        </row>
        <row r="81">
          <cell r="AK81">
            <v>5044.98575136138</v>
          </cell>
          <cell r="AL81">
            <v>4948.51516312609</v>
          </cell>
          <cell r="AM81">
            <v>4683.44814690138</v>
          </cell>
        </row>
        <row r="82">
          <cell r="A82" t="str">
            <v>ALL099.02</v>
          </cell>
          <cell r="B82" t="str">
            <v>KCM517LAL (4HP)</v>
          </cell>
        </row>
        <row r="82">
          <cell r="D82">
            <v>4</v>
          </cell>
          <cell r="E82" t="str">
            <v>V06,V04(1/2,3/4) </v>
          </cell>
        </row>
        <row r="82">
          <cell r="G82" t="str">
            <v>TAG2516Z</v>
          </cell>
        </row>
        <row r="82">
          <cell r="O82">
            <v>1894.96563007305</v>
          </cell>
        </row>
        <row r="82">
          <cell r="T82" t="str">
            <v>CU - 64 QC</v>
          </cell>
        </row>
        <row r="82">
          <cell r="W82">
            <v>5245.19382954964</v>
          </cell>
        </row>
        <row r="82">
          <cell r="AB82" t="str">
            <v>LCU-05</v>
          </cell>
        </row>
        <row r="82">
          <cell r="AK82">
            <v>6605.08059353713</v>
          </cell>
          <cell r="AL82">
            <v>6508.61000530184</v>
          </cell>
          <cell r="AM82">
            <v>6243.54298907713</v>
          </cell>
          <cell r="AN82" t="str">
            <v>HTC-4</v>
          </cell>
        </row>
        <row r="82">
          <cell r="AQ82">
            <v>4920.94974366007</v>
          </cell>
        </row>
        <row r="83">
          <cell r="A83" t="str">
            <v>ALL099.03</v>
          </cell>
          <cell r="B83" t="str">
            <v>KCM520LAL (5HP)</v>
          </cell>
        </row>
        <row r="83">
          <cell r="D83">
            <v>5</v>
          </cell>
          <cell r="E83" t="str">
            <v>V06,V04(1/2,3/4) </v>
          </cell>
        </row>
        <row r="83">
          <cell r="G83" t="str">
            <v>TAG2522Z</v>
          </cell>
        </row>
        <row r="83">
          <cell r="O83">
            <v>2046.1815233705</v>
          </cell>
        </row>
        <row r="83">
          <cell r="T83" t="str">
            <v>CU - 72 QC</v>
          </cell>
        </row>
        <row r="83">
          <cell r="W83">
            <v>5531.54604670779</v>
          </cell>
        </row>
        <row r="83">
          <cell r="AB83" t="str">
            <v>LCU-06</v>
          </cell>
        </row>
        <row r="83">
          <cell r="AK83">
            <v>7033.64863462532</v>
          </cell>
          <cell r="AL83">
            <v>6937.17804639002</v>
          </cell>
          <cell r="AM83">
            <v>6672.11103016532</v>
          </cell>
          <cell r="AN83" t="str">
            <v>HTC-5</v>
          </cell>
        </row>
        <row r="83">
          <cell r="AQ83">
            <v>5150.50222047418</v>
          </cell>
        </row>
        <row r="84">
          <cell r="A84" t="str">
            <v>ALL099.1</v>
          </cell>
          <cell r="B84" t="str">
            <v>SM120S4VC equavelant SZ120</v>
          </cell>
        </row>
        <row r="84">
          <cell r="D84">
            <v>10</v>
          </cell>
          <cell r="E84" t="str">
            <v>7/8, 1 3/8</v>
          </cell>
        </row>
        <row r="84">
          <cell r="O84" t="str">
            <v>~</v>
          </cell>
        </row>
        <row r="84">
          <cell r="T84" t="str">
            <v>CU - 144 QC</v>
          </cell>
        </row>
        <row r="84">
          <cell r="W84" t="str">
            <v>~</v>
          </cell>
        </row>
        <row r="84">
          <cell r="AB84" t="str">
            <v>TCU - 120 </v>
          </cell>
        </row>
        <row r="84">
          <cell r="AK84">
            <v>14351.3998822202</v>
          </cell>
          <cell r="AL84">
            <v>14254.9292939849</v>
          </cell>
          <cell r="AM84">
            <v>13989.8622777602</v>
          </cell>
        </row>
        <row r="85">
          <cell r="A85" t="str">
            <v>ALL100</v>
          </cell>
          <cell r="B85" t="str">
            <v>SM124A4ALB</v>
          </cell>
        </row>
        <row r="85">
          <cell r="D85">
            <v>10</v>
          </cell>
          <cell r="E85" t="str">
            <v>7/8, 1 3/8</v>
          </cell>
        </row>
        <row r="85">
          <cell r="O85">
            <v>3727.27272727273</v>
          </cell>
        </row>
        <row r="85">
          <cell r="T85" t="str">
            <v>CU - 144 QC</v>
          </cell>
        </row>
        <row r="85">
          <cell r="W85">
            <v>9708.50336757466</v>
          </cell>
        </row>
        <row r="85">
          <cell r="AB85" t="str">
            <v>TCU - 120 </v>
          </cell>
        </row>
        <row r="85">
          <cell r="AK85">
            <v>12115.0362458566</v>
          </cell>
          <cell r="AL85">
            <v>12018.5656576213</v>
          </cell>
          <cell r="AM85">
            <v>11753.4986413966</v>
          </cell>
        </row>
        <row r="86">
          <cell r="A86" t="str">
            <v>ALL101</v>
          </cell>
          <cell r="B86" t="str">
            <v>SM147A4ALB</v>
          </cell>
        </row>
        <row r="86">
          <cell r="D86">
            <v>12</v>
          </cell>
          <cell r="E86" t="str">
            <v>7/8, 1 3/8</v>
          </cell>
        </row>
        <row r="86">
          <cell r="O86">
            <v>4272.02797202797</v>
          </cell>
        </row>
        <row r="86">
          <cell r="T86" t="str">
            <v>CU - 160 QC</v>
          </cell>
        </row>
        <row r="86">
          <cell r="W86">
            <v>10842.8798855714</v>
          </cell>
        </row>
        <row r="86">
          <cell r="AB86" t="str">
            <v>TCU - 120 </v>
          </cell>
        </row>
        <row r="86">
          <cell r="AK86">
            <v>12742.4302442632</v>
          </cell>
          <cell r="AL86">
            <v>12645.9596560279</v>
          </cell>
          <cell r="AM86">
            <v>12380.8926398032</v>
          </cell>
        </row>
        <row r="87">
          <cell r="A87" t="str">
            <v>ALL102</v>
          </cell>
          <cell r="B87" t="str">
            <v>SM161T4VC</v>
          </cell>
        </row>
        <row r="87">
          <cell r="D87">
            <v>13</v>
          </cell>
          <cell r="E87" t="str">
            <v>7/8, 1 3/8</v>
          </cell>
        </row>
        <row r="87">
          <cell r="O87">
            <v>5512.06293706294</v>
          </cell>
        </row>
        <row r="87">
          <cell r="T87" t="str">
            <v>CU - 160 QC</v>
          </cell>
        </row>
        <row r="87">
          <cell r="W87">
            <v>12122.793483085</v>
          </cell>
        </row>
        <row r="87">
          <cell r="AB87" t="str">
            <v>TCU - 150 </v>
          </cell>
        </row>
        <row r="87">
          <cell r="AK87">
            <v>14687.7122286642</v>
          </cell>
          <cell r="AL87">
            <v>14591.2416404289</v>
          </cell>
          <cell r="AM87">
            <v>14326.1746242042</v>
          </cell>
        </row>
        <row r="88">
          <cell r="A88" t="str">
            <v>ALL103</v>
          </cell>
          <cell r="B88" t="str">
            <v>SM185S4CC</v>
          </cell>
        </row>
        <row r="88">
          <cell r="D88">
            <v>15</v>
          </cell>
          <cell r="E88" t="str">
            <v>1 1/8, 1 5/8</v>
          </cell>
        </row>
        <row r="88">
          <cell r="O88">
            <v>6128.4965034965</v>
          </cell>
        </row>
        <row r="88">
          <cell r="T88" t="str">
            <v>CU - 200 QC</v>
          </cell>
        </row>
        <row r="88">
          <cell r="W88">
            <v>14032.35293629</v>
          </cell>
        </row>
        <row r="88">
          <cell r="AB88" t="str">
            <v>TCU - 150 </v>
          </cell>
        </row>
        <row r="88">
          <cell r="AK88">
            <v>15457.9919489439</v>
          </cell>
          <cell r="AL88">
            <v>15361.5213607086</v>
          </cell>
          <cell r="AM88">
            <v>15096.4543444839</v>
          </cell>
          <cell r="AN88" t="str">
            <v>HTC-20</v>
          </cell>
        </row>
        <row r="88">
          <cell r="AQ88">
            <v>12344.8096206977</v>
          </cell>
        </row>
        <row r="89">
          <cell r="A89" t="str">
            <v>ALL104</v>
          </cell>
          <cell r="B89" t="str">
            <v>SY240A4CBE</v>
          </cell>
        </row>
        <row r="89">
          <cell r="D89">
            <v>20</v>
          </cell>
          <cell r="E89" t="str">
            <v>1 1/8, 1 5/8</v>
          </cell>
        </row>
        <row r="89">
          <cell r="O89">
            <v>11181.8181818182</v>
          </cell>
        </row>
        <row r="89">
          <cell r="T89" t="str">
            <v>CU - 250 QC</v>
          </cell>
        </row>
        <row r="89">
          <cell r="W89">
            <v>21423.37443809</v>
          </cell>
        </row>
        <row r="89">
          <cell r="AB89" t="str">
            <v>TCU - 220</v>
          </cell>
        </row>
        <row r="89">
          <cell r="AK89">
            <v>23409.1707828124</v>
          </cell>
          <cell r="AL89">
            <v>23312.7001945771</v>
          </cell>
          <cell r="AM89">
            <v>23047.6331783524</v>
          </cell>
          <cell r="AN89" t="str">
            <v>HTC-25</v>
          </cell>
        </row>
        <row r="89">
          <cell r="AQ89">
            <v>18418.1289592752</v>
          </cell>
        </row>
        <row r="90">
          <cell r="A90" t="str">
            <v>ALL105</v>
          </cell>
          <cell r="B90" t="str">
            <v>SY300A4CBE</v>
          </cell>
        </row>
        <row r="90">
          <cell r="D90">
            <v>25</v>
          </cell>
          <cell r="E90" t="str">
            <v>1 1/8, 1 5/8</v>
          </cell>
        </row>
        <row r="90">
          <cell r="O90">
            <v>11536.7965367965</v>
          </cell>
        </row>
        <row r="90">
          <cell r="T90" t="str">
            <v>CU - 300 QC</v>
          </cell>
        </row>
        <row r="90">
          <cell r="W90">
            <v>23364.2216004049</v>
          </cell>
        </row>
        <row r="90">
          <cell r="AB90" t="str">
            <v>TCUV - 250</v>
          </cell>
        </row>
        <row r="90">
          <cell r="AK90">
            <v>29624.4034381356</v>
          </cell>
          <cell r="AL90">
            <v>29527.9328499003</v>
          </cell>
          <cell r="AM90">
            <v>29262.8658336756</v>
          </cell>
          <cell r="AN90" t="str">
            <v>HTC-30</v>
          </cell>
        </row>
        <row r="90">
          <cell r="AQ90">
            <v>19990.0203765066</v>
          </cell>
        </row>
        <row r="91">
          <cell r="A91" t="str">
            <v>ALL106</v>
          </cell>
          <cell r="B91" t="str">
            <v>SY380A4CBE</v>
          </cell>
        </row>
        <row r="91">
          <cell r="D91">
            <v>30</v>
          </cell>
          <cell r="E91" t="str">
            <v>1 3/8 ,2 1/8</v>
          </cell>
        </row>
        <row r="91">
          <cell r="O91" t="str">
            <v>~</v>
          </cell>
        </row>
        <row r="91">
          <cell r="T91" t="str">
            <v>CU - 350 QC</v>
          </cell>
        </row>
        <row r="91">
          <cell r="W91">
            <v>27958.7890170537</v>
          </cell>
        </row>
        <row r="91">
          <cell r="AB91" t="str">
            <v>TCUV - 350</v>
          </cell>
        </row>
        <row r="91">
          <cell r="AK91">
            <v>34699.038293827</v>
          </cell>
          <cell r="AL91">
            <v>34602.5677055918</v>
          </cell>
          <cell r="AM91">
            <v>34337.5006893671</v>
          </cell>
          <cell r="AN91" t="str">
            <v>HTC-35</v>
          </cell>
        </row>
        <row r="91">
          <cell r="AQ91">
            <v>24336.9691311157</v>
          </cell>
        </row>
        <row r="92">
          <cell r="A92" t="str">
            <v>ALL106.1</v>
          </cell>
          <cell r="B92" t="str">
            <v>SZ080A4VC</v>
          </cell>
        </row>
        <row r="92">
          <cell r="D92">
            <v>7</v>
          </cell>
        </row>
        <row r="92">
          <cell r="O92" t="str">
            <v>~</v>
          </cell>
        </row>
        <row r="92">
          <cell r="T92" t="str">
            <v>CU - 100 QC</v>
          </cell>
        </row>
        <row r="92">
          <cell r="W92" t="str">
            <v>~</v>
          </cell>
        </row>
        <row r="93">
          <cell r="A93" t="str">
            <v>ALL106.2</v>
          </cell>
          <cell r="B93" t="str">
            <v>SZ090S4VC</v>
          </cell>
        </row>
        <row r="93">
          <cell r="D93">
            <v>8</v>
          </cell>
        </row>
        <row r="93">
          <cell r="O93" t="str">
            <v>~</v>
          </cell>
        </row>
        <row r="93">
          <cell r="T93" t="str">
            <v>CU - 125 QC</v>
          </cell>
        </row>
        <row r="93">
          <cell r="W93" t="str">
            <v>~</v>
          </cell>
        </row>
        <row r="94">
          <cell r="A94" t="str">
            <v>ALL107</v>
          </cell>
          <cell r="B94" t="str">
            <v>SZ110S4VC</v>
          </cell>
        </row>
        <row r="94">
          <cell r="D94">
            <v>9</v>
          </cell>
        </row>
        <row r="94">
          <cell r="O94" t="str">
            <v>~</v>
          </cell>
        </row>
        <row r="94">
          <cell r="T94" t="str">
            <v>CU - 125 QC</v>
          </cell>
        </row>
        <row r="94">
          <cell r="W94" t="str">
            <v>~</v>
          </cell>
        </row>
        <row r="95">
          <cell r="A95" t="str">
            <v>ALL108</v>
          </cell>
          <cell r="B95" t="str">
            <v>SZ120S4VC</v>
          </cell>
        </row>
        <row r="95">
          <cell r="D95">
            <v>10</v>
          </cell>
        </row>
        <row r="95">
          <cell r="O95">
            <v>4594.58041958042</v>
          </cell>
        </row>
        <row r="95">
          <cell r="T95" t="str">
            <v>CU - 144 QC</v>
          </cell>
        </row>
        <row r="95">
          <cell r="W95">
            <v>10575.8110598824</v>
          </cell>
        </row>
        <row r="96">
          <cell r="A96" t="str">
            <v>ALL109</v>
          </cell>
          <cell r="B96" t="str">
            <v>SZ125S4CC</v>
          </cell>
        </row>
        <row r="96">
          <cell r="D96">
            <v>10</v>
          </cell>
        </row>
        <row r="96">
          <cell r="O96" t="str">
            <v>~</v>
          </cell>
        </row>
        <row r="96">
          <cell r="T96" t="str">
            <v>CU - 144 QC</v>
          </cell>
        </row>
        <row r="96">
          <cell r="W96" t="str">
            <v>~</v>
          </cell>
        </row>
        <row r="97">
          <cell r="A97" t="str">
            <v>ALL110</v>
          </cell>
          <cell r="B97" t="str">
            <v>SZ148T4VC</v>
          </cell>
        </row>
        <row r="97">
          <cell r="D97">
            <v>12</v>
          </cell>
        </row>
        <row r="97">
          <cell r="O97" t="str">
            <v>~</v>
          </cell>
        </row>
        <row r="97">
          <cell r="T97" t="str">
            <v>CU - 160 QC</v>
          </cell>
        </row>
        <row r="97">
          <cell r="W97" t="str">
            <v>~</v>
          </cell>
        </row>
        <row r="98">
          <cell r="A98" t="str">
            <v>ALL111</v>
          </cell>
          <cell r="B98" t="str">
            <v>SZ161T4VC</v>
          </cell>
        </row>
        <row r="98">
          <cell r="D98">
            <v>13</v>
          </cell>
        </row>
        <row r="98">
          <cell r="O98">
            <v>6371.99197860962</v>
          </cell>
        </row>
        <row r="98">
          <cell r="T98" t="str">
            <v>CU - 160 QC</v>
          </cell>
        </row>
        <row r="98">
          <cell r="W98">
            <v>13276.814462106</v>
          </cell>
        </row>
        <row r="99">
          <cell r="A99" t="str">
            <v>ALL112</v>
          </cell>
          <cell r="B99" t="str">
            <v>SZ185S4CC</v>
          </cell>
        </row>
        <row r="99">
          <cell r="D99">
            <v>15</v>
          </cell>
        </row>
        <row r="99">
          <cell r="O99">
            <v>6467.91443850267</v>
          </cell>
        </row>
        <row r="99">
          <cell r="T99" t="str">
            <v>CU - 200 QC</v>
          </cell>
        </row>
        <row r="99">
          <cell r="W99">
            <v>14516.443845381</v>
          </cell>
        </row>
        <row r="100">
          <cell r="A100" t="str">
            <v>ALL113</v>
          </cell>
          <cell r="B100" t="str">
            <v>SZ185 (ROTALOCK)</v>
          </cell>
        </row>
        <row r="100">
          <cell r="D100" t="str">
            <v>15 cw rotalock</v>
          </cell>
        </row>
        <row r="100">
          <cell r="O100" t="str">
            <v>~</v>
          </cell>
        </row>
        <row r="100">
          <cell r="T100" t="str">
            <v>CU - 200 QC</v>
          </cell>
        </row>
        <row r="100">
          <cell r="W100" t="str">
            <v>~</v>
          </cell>
        </row>
        <row r="101">
          <cell r="A101" t="str">
            <v>ALL113.1</v>
          </cell>
          <cell r="B101" t="str">
            <v>SZ240A4CBE</v>
          </cell>
        </row>
        <row r="101">
          <cell r="D101">
            <v>20</v>
          </cell>
        </row>
        <row r="101">
          <cell r="O101" t="str">
            <v>~</v>
          </cell>
        </row>
        <row r="101">
          <cell r="T101" t="str">
            <v>CU - 250 QC</v>
          </cell>
        </row>
        <row r="101">
          <cell r="W101" t="str">
            <v>~</v>
          </cell>
        </row>
        <row r="102">
          <cell r="A102" t="str">
            <v>ALL113.2</v>
          </cell>
          <cell r="B102" t="str">
            <v>SZ300A4CBE</v>
          </cell>
        </row>
        <row r="102">
          <cell r="D102">
            <v>25</v>
          </cell>
        </row>
        <row r="102">
          <cell r="O102" t="str">
            <v>~</v>
          </cell>
        </row>
        <row r="102">
          <cell r="T102" t="str">
            <v>CU - 300 QC</v>
          </cell>
        </row>
        <row r="102">
          <cell r="W102" t="str">
            <v>~</v>
          </cell>
        </row>
        <row r="103">
          <cell r="A103" t="str">
            <v>ALL113.3</v>
          </cell>
          <cell r="B103" t="str">
            <v>SZ380A4CBI</v>
          </cell>
        </row>
        <row r="103">
          <cell r="D103">
            <v>30</v>
          </cell>
        </row>
        <row r="103">
          <cell r="O103" t="str">
            <v>~</v>
          </cell>
        </row>
        <row r="103">
          <cell r="T103" t="str">
            <v>CU - 350 QC</v>
          </cell>
        </row>
        <row r="103">
          <cell r="W103" t="str">
            <v>~</v>
          </cell>
        </row>
        <row r="104">
          <cell r="A104" t="str">
            <v>ALL116</v>
          </cell>
          <cell r="B104" t="str">
            <v>SH090A4ALC</v>
          </cell>
        </row>
        <row r="104">
          <cell r="D104">
            <v>7.5</v>
          </cell>
        </row>
        <row r="104">
          <cell r="O104" t="str">
            <v>~</v>
          </cell>
        </row>
        <row r="104">
          <cell r="W104" t="str">
            <v>~</v>
          </cell>
        </row>
        <row r="105">
          <cell r="A105" t="str">
            <v>ALL116.1</v>
          </cell>
          <cell r="B105" t="str">
            <v>SH105A4ALC</v>
          </cell>
        </row>
        <row r="105">
          <cell r="D105">
            <v>9</v>
          </cell>
        </row>
        <row r="105">
          <cell r="O105" t="str">
            <v>~</v>
          </cell>
        </row>
        <row r="105">
          <cell r="W105" t="str">
            <v>~</v>
          </cell>
        </row>
        <row r="106">
          <cell r="A106" t="str">
            <v>ALL116.2</v>
          </cell>
          <cell r="B106" t="str">
            <v>SH120A4ALC</v>
          </cell>
        </row>
        <row r="106">
          <cell r="D106">
            <v>10</v>
          </cell>
        </row>
        <row r="106">
          <cell r="O106" t="str">
            <v>~</v>
          </cell>
        </row>
        <row r="106">
          <cell r="W106" t="str">
            <v>~</v>
          </cell>
        </row>
        <row r="107">
          <cell r="A107" t="str">
            <v>ALL116.3</v>
          </cell>
          <cell r="B107" t="str">
            <v>SH140A4ALC</v>
          </cell>
        </row>
        <row r="107">
          <cell r="D107">
            <v>12</v>
          </cell>
        </row>
        <row r="107">
          <cell r="O107" t="str">
            <v>~</v>
          </cell>
        </row>
        <row r="107">
          <cell r="W107" t="str">
            <v>~</v>
          </cell>
        </row>
        <row r="108">
          <cell r="A108" t="str">
            <v>ALL117</v>
          </cell>
          <cell r="B108" t="str">
            <v>SH161A4ALC</v>
          </cell>
        </row>
        <row r="108">
          <cell r="D108">
            <v>13</v>
          </cell>
        </row>
        <row r="108">
          <cell r="O108" t="str">
            <v>~</v>
          </cell>
        </row>
        <row r="108">
          <cell r="W108" t="str">
            <v>~</v>
          </cell>
        </row>
        <row r="109">
          <cell r="A109" t="str">
            <v>ALL117.1</v>
          </cell>
          <cell r="B109" t="str">
            <v>SH180B4ABE</v>
          </cell>
        </row>
        <row r="109">
          <cell r="D109">
            <v>15</v>
          </cell>
        </row>
        <row r="109">
          <cell r="O109" t="str">
            <v>~</v>
          </cell>
        </row>
        <row r="109">
          <cell r="W109" t="str">
            <v>~</v>
          </cell>
        </row>
        <row r="110">
          <cell r="A110" t="str">
            <v>ALL118</v>
          </cell>
          <cell r="B110" t="str">
            <v>SH184A4ALC</v>
          </cell>
        </row>
        <row r="110">
          <cell r="D110">
            <v>15</v>
          </cell>
        </row>
        <row r="110">
          <cell r="O110" t="str">
            <v>~</v>
          </cell>
        </row>
        <row r="110">
          <cell r="W110" t="str">
            <v>~</v>
          </cell>
        </row>
        <row r="111">
          <cell r="A111" t="str">
            <v>ALL119</v>
          </cell>
          <cell r="B111" t="str">
            <v>SH240A4ABE</v>
          </cell>
        </row>
        <row r="111">
          <cell r="D111">
            <v>20</v>
          </cell>
        </row>
        <row r="111">
          <cell r="O111" t="str">
            <v>~</v>
          </cell>
        </row>
        <row r="111">
          <cell r="W111" t="str">
            <v>~</v>
          </cell>
        </row>
        <row r="112">
          <cell r="A112" t="str">
            <v>ALL120</v>
          </cell>
          <cell r="B112" t="str">
            <v>CH290A4AB</v>
          </cell>
        </row>
        <row r="112">
          <cell r="D112">
            <v>25</v>
          </cell>
          <cell r="E112" t="str">
            <v>2UNIT</v>
          </cell>
        </row>
        <row r="112">
          <cell r="G112" t="str">
            <v>YORK</v>
          </cell>
        </row>
        <row r="112">
          <cell r="O112">
            <v>10995.4545454545</v>
          </cell>
        </row>
        <row r="112">
          <cell r="W112" t="str">
            <v>~</v>
          </cell>
        </row>
        <row r="113">
          <cell r="B113" t="str">
            <v>SH295A4BBA</v>
          </cell>
        </row>
        <row r="113">
          <cell r="D113">
            <v>25</v>
          </cell>
        </row>
        <row r="113">
          <cell r="O113" t="str">
            <v>~</v>
          </cell>
        </row>
        <row r="113">
          <cell r="W113" t="str">
            <v>~</v>
          </cell>
        </row>
        <row r="114">
          <cell r="B114" t="str">
            <v>SH380A4ABB</v>
          </cell>
        </row>
        <row r="114">
          <cell r="D114">
            <v>30</v>
          </cell>
        </row>
        <row r="114">
          <cell r="O114" t="str">
            <v>~</v>
          </cell>
        </row>
        <row r="114">
          <cell r="W114" t="str">
            <v>~</v>
          </cell>
        </row>
        <row r="115">
          <cell r="A115" t="str">
            <v>ALL121.2</v>
          </cell>
          <cell r="B115" t="str">
            <v>MLZ021T4LP9A</v>
          </cell>
        </row>
        <row r="115">
          <cell r="D115">
            <v>3</v>
          </cell>
        </row>
        <row r="115">
          <cell r="O115">
            <v>1626.4527972028</v>
          </cell>
        </row>
        <row r="115">
          <cell r="T115" t="str">
            <v>CU - 40  QC</v>
          </cell>
        </row>
        <row r="115">
          <cell r="W115">
            <v>4367.3832275915</v>
          </cell>
        </row>
        <row r="115">
          <cell r="AB115" t="str">
            <v>BCU - 50  </v>
          </cell>
        </row>
        <row r="115">
          <cell r="AK115">
            <v>5017.92362177158</v>
          </cell>
          <cell r="AL115">
            <v>4921.45303353629</v>
          </cell>
          <cell r="AM115">
            <v>4656.38601731158</v>
          </cell>
        </row>
        <row r="116">
          <cell r="A116" t="str">
            <v>ALL121.3</v>
          </cell>
          <cell r="B116" t="str">
            <v>MLZ030T4LC9A</v>
          </cell>
        </row>
        <row r="116">
          <cell r="D116">
            <v>4</v>
          </cell>
        </row>
        <row r="116">
          <cell r="O116">
            <v>2043.97902097902</v>
          </cell>
        </row>
        <row r="116">
          <cell r="T116" t="str">
            <v>CU - 64 QC</v>
          </cell>
        </row>
        <row r="116">
          <cell r="W116">
            <v>5836.16259242083</v>
          </cell>
        </row>
        <row r="116">
          <cell r="AB116" t="str">
            <v>BCU - 55</v>
          </cell>
        </row>
        <row r="116">
          <cell r="AK116">
            <v>5778.66361811012</v>
          </cell>
          <cell r="AL116">
            <v>5682.19302987483</v>
          </cell>
          <cell r="AM116">
            <v>5417.12601365012</v>
          </cell>
        </row>
        <row r="117">
          <cell r="A117" t="str">
            <v>ALL121.4</v>
          </cell>
          <cell r="B117" t="str">
            <v>MLZ038T4LC9A</v>
          </cell>
        </row>
        <row r="117">
          <cell r="D117">
            <v>5</v>
          </cell>
        </row>
        <row r="117">
          <cell r="O117">
            <v>2179.41026645768</v>
          </cell>
        </row>
        <row r="117">
          <cell r="T117" t="str">
            <v>CU - 72 QC</v>
          </cell>
        </row>
        <row r="117">
          <cell r="W117">
            <v>5931.2260329391</v>
          </cell>
        </row>
        <row r="117">
          <cell r="AB117" t="str">
            <v>BCU - 64  </v>
          </cell>
        </row>
        <row r="117">
          <cell r="AK117">
            <v>6233.07235468255</v>
          </cell>
          <cell r="AL117">
            <v>6136.60176644725</v>
          </cell>
          <cell r="AM117">
            <v>5871.53475022255</v>
          </cell>
        </row>
        <row r="118">
          <cell r="A118" t="str">
            <v>ALL121.5</v>
          </cell>
          <cell r="B118" t="str">
            <v>MLZ045T4LC9A</v>
          </cell>
        </row>
        <row r="118">
          <cell r="D118">
            <v>6</v>
          </cell>
        </row>
        <row r="118">
          <cell r="O118">
            <v>2427.45804195804</v>
          </cell>
        </row>
        <row r="118">
          <cell r="T118" t="str">
            <v>CU - 90 QC</v>
          </cell>
        </row>
        <row r="118">
          <cell r="W118">
            <v>6767.76847853429</v>
          </cell>
        </row>
        <row r="118">
          <cell r="AB118" t="str">
            <v>BCU - 72</v>
          </cell>
        </row>
        <row r="118">
          <cell r="AK118">
            <v>7076.33032561458</v>
          </cell>
          <cell r="AL118">
            <v>6979.85973737929</v>
          </cell>
          <cell r="AM118">
            <v>6714.79272115458</v>
          </cell>
        </row>
        <row r="119">
          <cell r="A119" t="str">
            <v>ALL121.6</v>
          </cell>
          <cell r="B119" t="str">
            <v>MLZ048T4LC9A</v>
          </cell>
        </row>
        <row r="119">
          <cell r="D119">
            <v>7</v>
          </cell>
        </row>
        <row r="119">
          <cell r="O119">
            <v>3278.78146853147</v>
          </cell>
        </row>
        <row r="119">
          <cell r="T119" t="str">
            <v>CU - 100 QC</v>
          </cell>
        </row>
        <row r="119">
          <cell r="W119">
            <v>7846.29086648389</v>
          </cell>
        </row>
        <row r="119">
          <cell r="AB119" t="str">
            <v>BCU - 100</v>
          </cell>
        </row>
        <row r="119">
          <cell r="AK119">
            <v>8150.2160000667</v>
          </cell>
          <cell r="AL119">
            <v>8053.74541183141</v>
          </cell>
          <cell r="AM119">
            <v>7788.6783956067</v>
          </cell>
        </row>
        <row r="120">
          <cell r="A120" t="str">
            <v>ALL121.7</v>
          </cell>
          <cell r="B120" t="str">
            <v>MLZ058T4LC9A</v>
          </cell>
        </row>
        <row r="120">
          <cell r="D120">
            <v>8</v>
          </cell>
        </row>
        <row r="120">
          <cell r="O120">
            <v>3923.02622377622</v>
          </cell>
        </row>
        <row r="120">
          <cell r="T120" t="str">
            <v>CU - 125 QC</v>
          </cell>
        </row>
        <row r="120">
          <cell r="W120">
            <v>9840.88290203603</v>
          </cell>
        </row>
        <row r="120">
          <cell r="AB120" t="str">
            <v>LCU-08</v>
          </cell>
        </row>
        <row r="120">
          <cell r="AK120">
            <v>10463.3586593595</v>
          </cell>
          <cell r="AL120">
            <v>10366.8880711242</v>
          </cell>
          <cell r="AM120">
            <v>10101.8210548995</v>
          </cell>
        </row>
        <row r="121">
          <cell r="A121" t="str">
            <v>ALL121.8</v>
          </cell>
          <cell r="B121" t="str">
            <v>MLZ066T4LC9A</v>
          </cell>
        </row>
        <row r="121">
          <cell r="D121">
            <v>9</v>
          </cell>
        </row>
        <row r="121">
          <cell r="O121">
            <v>4022.73076923077</v>
          </cell>
        </row>
        <row r="121">
          <cell r="T121" t="str">
            <v>CU - 144 QC</v>
          </cell>
        </row>
        <row r="121">
          <cell r="W121">
            <v>10742.1055641321</v>
          </cell>
        </row>
        <row r="121">
          <cell r="AB121" t="str">
            <v>LCU-10</v>
          </cell>
        </row>
        <row r="121">
          <cell r="AK121">
            <v>11433.4876827472</v>
          </cell>
          <cell r="AL121">
            <v>11337.0170945119</v>
          </cell>
          <cell r="AM121">
            <v>11071.9500782872</v>
          </cell>
        </row>
        <row r="122">
          <cell r="A122" t="str">
            <v>ALL121.9</v>
          </cell>
          <cell r="B122" t="str">
            <v>MLZ076T4LC9A</v>
          </cell>
        </row>
        <row r="122">
          <cell r="D122">
            <v>10</v>
          </cell>
        </row>
        <row r="122">
          <cell r="O122">
            <v>4466.2821969697</v>
          </cell>
        </row>
        <row r="122">
          <cell r="T122" t="str">
            <v>CU - 144 QC</v>
          </cell>
        </row>
        <row r="122">
          <cell r="W122">
            <v>10842.0968228734</v>
          </cell>
        </row>
        <row r="122">
          <cell r="AB122" t="str">
            <v>LCU-12</v>
          </cell>
        </row>
        <row r="122">
          <cell r="AK122">
            <v>12427.8679818619</v>
          </cell>
          <cell r="AL122">
            <v>12331.3973936267</v>
          </cell>
          <cell r="AM122">
            <v>12066.3303774019</v>
          </cell>
        </row>
        <row r="123">
          <cell r="A123" t="str">
            <v>ALL121.10</v>
          </cell>
          <cell r="B123" t="str">
            <v>MLZ090T4LC9</v>
          </cell>
        </row>
        <row r="123">
          <cell r="D123">
            <v>13</v>
          </cell>
        </row>
        <row r="123">
          <cell r="O123">
            <v>4833.89001623376</v>
          </cell>
        </row>
        <row r="123">
          <cell r="T123" t="str">
            <v>CU - 160 QC</v>
          </cell>
        </row>
        <row r="123">
          <cell r="W123">
            <v>11513.4568684537</v>
          </cell>
        </row>
        <row r="123">
          <cell r="AB123" t="str">
            <v>LCU-15</v>
          </cell>
        </row>
        <row r="123">
          <cell r="AK123">
            <v>13008.0534551791</v>
          </cell>
          <cell r="AL123">
            <v>12911.5828669438</v>
          </cell>
          <cell r="AM123">
            <v>12646.5158507191</v>
          </cell>
        </row>
        <row r="124">
          <cell r="A124" t="str">
            <v>ALL123</v>
          </cell>
          <cell r="B124" t="str">
            <v>ZB15KQE-TFD559</v>
          </cell>
        </row>
        <row r="124">
          <cell r="D124">
            <v>2</v>
          </cell>
          <cell r="E124" t="str">
            <v>V06,V04(1/2,3/4) </v>
          </cell>
        </row>
        <row r="124">
          <cell r="O124">
            <v>1783.11024912587</v>
          </cell>
        </row>
        <row r="124">
          <cell r="T124" t="str">
            <v>CU - 32  QC</v>
          </cell>
        </row>
        <row r="124">
          <cell r="W124">
            <v>4284.84229130323</v>
          </cell>
        </row>
        <row r="124">
          <cell r="AB124" t="str">
            <v>BCU - 36  </v>
          </cell>
        </row>
        <row r="124">
          <cell r="AK124">
            <v>4850.01112887154</v>
          </cell>
          <cell r="AL124">
            <v>4753.54054063625</v>
          </cell>
          <cell r="AM124">
            <v>4488.47352441155</v>
          </cell>
          <cell r="AN124" t="str">
            <v>2.5hp</v>
          </cell>
        </row>
        <row r="124">
          <cell r="AQ124">
            <v>4034.61757046969</v>
          </cell>
        </row>
        <row r="125">
          <cell r="A125" t="str">
            <v>ALL124</v>
          </cell>
          <cell r="B125" t="str">
            <v>ZB19KQE-TFD559</v>
          </cell>
        </row>
        <row r="125">
          <cell r="D125">
            <v>2.5</v>
          </cell>
          <cell r="E125" t="str">
            <v>V06,V04(1/2,3/4) </v>
          </cell>
        </row>
        <row r="125">
          <cell r="O125">
            <v>1804.61374562937</v>
          </cell>
        </row>
        <row r="125">
          <cell r="T125" t="str">
            <v>CU - 36  QC</v>
          </cell>
        </row>
        <row r="125">
          <cell r="W125">
            <v>4449.23353632478</v>
          </cell>
        </row>
        <row r="125">
          <cell r="AB125" t="str">
            <v>BCU - 40  </v>
          </cell>
        </row>
        <row r="125">
          <cell r="AK125">
            <v>5002.50178167865</v>
          </cell>
          <cell r="AL125">
            <v>4906.03119344335</v>
          </cell>
          <cell r="AM125">
            <v>4640.96417721865</v>
          </cell>
        </row>
        <row r="126">
          <cell r="A126" t="str">
            <v>ALL125</v>
          </cell>
          <cell r="B126" t="str">
            <v>ZB21KQE-TFD559</v>
          </cell>
        </row>
        <row r="126">
          <cell r="D126">
            <v>3</v>
          </cell>
          <cell r="E126" t="str">
            <v>V06,V04(1/2,3/4) </v>
          </cell>
        </row>
        <row r="126">
          <cell r="O126">
            <v>1847.62073863636</v>
          </cell>
        </row>
        <row r="126">
          <cell r="T126" t="str">
            <v>CU - 40  QC</v>
          </cell>
        </row>
        <row r="126">
          <cell r="W126">
            <v>4588.55116902507</v>
          </cell>
        </row>
        <row r="126">
          <cell r="AB126" t="str">
            <v>BCU - 50  </v>
          </cell>
        </row>
        <row r="126">
          <cell r="AK126">
            <v>5239.09156320515</v>
          </cell>
          <cell r="AL126">
            <v>5142.62097496985</v>
          </cell>
          <cell r="AM126">
            <v>4877.55395874515</v>
          </cell>
          <cell r="AN126" t="str">
            <v>HTC-3</v>
          </cell>
        </row>
        <row r="126">
          <cell r="AQ126">
            <v>4786.87791172737</v>
          </cell>
        </row>
        <row r="127">
          <cell r="A127" t="str">
            <v>ALL127</v>
          </cell>
          <cell r="B127" t="str">
            <v>ZB29KQE-TFD559</v>
          </cell>
        </row>
        <row r="127">
          <cell r="D127">
            <v>4</v>
          </cell>
          <cell r="E127" t="str">
            <v>V06,V05(1/2,7/8) </v>
          </cell>
        </row>
        <row r="127">
          <cell r="O127">
            <v>2206.01234702797</v>
          </cell>
        </row>
        <row r="127">
          <cell r="T127" t="str">
            <v>CU - 64 QC</v>
          </cell>
        </row>
        <row r="127">
          <cell r="W127">
            <v>5998.19591846978</v>
          </cell>
        </row>
        <row r="127">
          <cell r="Z127" t="str">
            <v>QC29M1-TFA-XX</v>
          </cell>
        </row>
        <row r="127">
          <cell r="AB127" t="str">
            <v>BCU - 55</v>
          </cell>
        </row>
        <row r="127">
          <cell r="AK127">
            <v>5940.69694415907</v>
          </cell>
          <cell r="AL127">
            <v>5844.22635592378</v>
          </cell>
          <cell r="AM127">
            <v>5579.15933969908</v>
          </cell>
        </row>
        <row r="128">
          <cell r="A128" t="str">
            <v>ALL128</v>
          </cell>
          <cell r="B128" t="str">
            <v>ZB38KQE-TFD559</v>
          </cell>
        </row>
        <row r="128">
          <cell r="D128">
            <v>5</v>
          </cell>
          <cell r="E128" t="str">
            <v>V06,V05(1/2,7/8) </v>
          </cell>
        </row>
        <row r="128">
          <cell r="O128">
            <v>2313.52982954545</v>
          </cell>
        </row>
        <row r="128">
          <cell r="T128" t="str">
            <v>CU - 72 QC</v>
          </cell>
        </row>
        <row r="128">
          <cell r="W128">
            <v>6300.05131703003</v>
          </cell>
        </row>
        <row r="128">
          <cell r="Z128" t="str">
            <v>QC38M1-TFA-XX</v>
          </cell>
        </row>
        <row r="128">
          <cell r="AB128" t="str">
            <v>BCU - 64  </v>
          </cell>
        </row>
        <row r="128">
          <cell r="AK128">
            <v>6601.89763877347</v>
          </cell>
          <cell r="AL128">
            <v>6505.42705053818</v>
          </cell>
          <cell r="AM128">
            <v>6240.36003431347</v>
          </cell>
        </row>
        <row r="129">
          <cell r="A129" t="str">
            <v>ALL129</v>
          </cell>
          <cell r="B129" t="str">
            <v>ZB45KQE-TFD559</v>
          </cell>
        </row>
        <row r="129">
          <cell r="D129">
            <v>6</v>
          </cell>
          <cell r="E129" t="str">
            <v>V06,V05(1/2,7/8) </v>
          </cell>
        </row>
        <row r="129">
          <cell r="O129">
            <v>2607.41094842657</v>
          </cell>
        </row>
        <row r="129">
          <cell r="T129" t="str">
            <v>CU - 90 QC</v>
          </cell>
        </row>
        <row r="129">
          <cell r="W129">
            <v>6947.72138500281</v>
          </cell>
        </row>
        <row r="129">
          <cell r="Z129" t="str">
            <v>QC45M1-TFA-XX</v>
          </cell>
        </row>
        <row r="129">
          <cell r="AB129" t="str">
            <v>BCU - 72</v>
          </cell>
        </row>
        <row r="129">
          <cell r="AK129">
            <v>7256.2832320831</v>
          </cell>
          <cell r="AL129">
            <v>7159.81264384781</v>
          </cell>
          <cell r="AM129">
            <v>6894.7456276231</v>
          </cell>
        </row>
        <row r="130">
          <cell r="A130" t="str">
            <v>ALL130</v>
          </cell>
          <cell r="B130" t="str">
            <v>ZB48KQE-TFD559</v>
          </cell>
        </row>
        <row r="130">
          <cell r="D130">
            <v>7</v>
          </cell>
          <cell r="E130" t="str">
            <v>V08,V05(5/8,7/8) </v>
          </cell>
        </row>
        <row r="130">
          <cell r="O130">
            <v>3419.61145104895</v>
          </cell>
        </row>
        <row r="130">
          <cell r="T130" t="str">
            <v>CU - 100 QC</v>
          </cell>
        </row>
        <row r="130">
          <cell r="W130">
            <v>7987.12084900138</v>
          </cell>
        </row>
        <row r="130">
          <cell r="Z130" t="str">
            <v>QC48M1-TFA-XX</v>
          </cell>
        </row>
        <row r="130">
          <cell r="AB130" t="str">
            <v>BCU - 100</v>
          </cell>
        </row>
        <row r="130">
          <cell r="AK130">
            <v>8291.0459825842</v>
          </cell>
          <cell r="AL130">
            <v>8194.5753943489</v>
          </cell>
          <cell r="AM130">
            <v>7929.5083781242</v>
          </cell>
        </row>
        <row r="131">
          <cell r="A131" t="str">
            <v>ALL131</v>
          </cell>
          <cell r="B131" t="str">
            <v>ZB58KQE-TFD559</v>
          </cell>
        </row>
        <row r="131">
          <cell r="D131">
            <v>8</v>
          </cell>
          <cell r="E131" t="str">
            <v>218 (7/8,11/8)</v>
          </cell>
        </row>
        <row r="131">
          <cell r="O131">
            <v>4159.13013548951</v>
          </cell>
        </row>
        <row r="131">
          <cell r="T131" t="str">
            <v>CU - 125 QC</v>
          </cell>
        </row>
        <row r="131">
          <cell r="W131">
            <v>10076.9868137493</v>
          </cell>
        </row>
        <row r="131">
          <cell r="Z131" t="str">
            <v>QC58M1-TFA-XX</v>
          </cell>
        </row>
        <row r="131">
          <cell r="AB131" t="str">
            <v>LCU-10</v>
          </cell>
        </row>
        <row r="131">
          <cell r="AK131">
            <v>11379.5930247277</v>
          </cell>
          <cell r="AL131">
            <v>11283.1224364924</v>
          </cell>
          <cell r="AM131">
            <v>11018.0554202677</v>
          </cell>
        </row>
        <row r="132">
          <cell r="A132" t="str">
            <v>ALL132</v>
          </cell>
          <cell r="B132" t="str">
            <v>ZB66KQE-TFD559</v>
          </cell>
        </row>
        <row r="132">
          <cell r="D132">
            <v>9</v>
          </cell>
          <cell r="E132" t="str">
            <v>272 (7/8,13/8)</v>
          </cell>
        </row>
        <row r="132">
          <cell r="O132">
            <v>4323.09877622378</v>
          </cell>
        </row>
        <row r="132">
          <cell r="T132" t="str">
            <v>CU - 144 QC</v>
          </cell>
        </row>
        <row r="132">
          <cell r="W132">
            <v>11042.4735711251</v>
          </cell>
        </row>
        <row r="132">
          <cell r="Z132" t="str">
            <v>QC66M1-TFA-XX</v>
          </cell>
        </row>
        <row r="132">
          <cell r="AB132" t="str">
            <v>LCU-10</v>
          </cell>
        </row>
        <row r="132">
          <cell r="AK132">
            <v>11733.8556897402</v>
          </cell>
          <cell r="AL132">
            <v>11637.3851015049</v>
          </cell>
          <cell r="AM132">
            <v>11372.3180852802</v>
          </cell>
        </row>
        <row r="133">
          <cell r="A133" t="str">
            <v>ALL133</v>
          </cell>
          <cell r="B133" t="str">
            <v>ZB76KQE-TFD559</v>
          </cell>
        </row>
        <row r="133">
          <cell r="D133">
            <v>10</v>
          </cell>
          <cell r="E133" t="str">
            <v>272 (7/8,13/8)</v>
          </cell>
        </row>
        <row r="133">
          <cell r="O133">
            <v>4208.41346153846</v>
          </cell>
        </row>
        <row r="133">
          <cell r="T133" t="str">
            <v>CU - 144 QC</v>
          </cell>
        </row>
        <row r="133">
          <cell r="W133">
            <v>10927.7882564398</v>
          </cell>
        </row>
        <row r="133">
          <cell r="Z133" t="str">
            <v>QC76M1-TFA-XX</v>
          </cell>
        </row>
        <row r="133">
          <cell r="AB133" t="str">
            <v>LCU-12</v>
          </cell>
        </row>
        <row r="133">
          <cell r="AK133">
            <v>12513.5594154284</v>
          </cell>
          <cell r="AL133">
            <v>12417.0888271931</v>
          </cell>
          <cell r="AM133">
            <v>12152.0218109684</v>
          </cell>
          <cell r="AN133" t="str">
            <v>HTC-12</v>
          </cell>
        </row>
        <row r="133">
          <cell r="AQ133">
            <v>10122.9990876555</v>
          </cell>
        </row>
        <row r="134">
          <cell r="A134" t="str">
            <v>ALL133.01</v>
          </cell>
          <cell r="B134" t="str">
            <v>ZB88KQE-TFD559</v>
          </cell>
        </row>
        <row r="134">
          <cell r="D134">
            <v>12</v>
          </cell>
          <cell r="E134" t="str">
            <v>273 (7/8,13/8)</v>
          </cell>
        </row>
        <row r="134">
          <cell r="O134">
            <v>4909.72504058442</v>
          </cell>
        </row>
        <row r="134">
          <cell r="T134" t="str">
            <v>CU - 160 QC</v>
          </cell>
        </row>
        <row r="134">
          <cell r="W134">
            <v>11538.9130261849</v>
          </cell>
        </row>
        <row r="134">
          <cell r="Z134" t="str">
            <v>QC88M1-TFA-XX</v>
          </cell>
        </row>
        <row r="134">
          <cell r="AB134" t="str">
            <v>LCU-15</v>
          </cell>
        </row>
        <row r="134">
          <cell r="AK134">
            <v>13033.5096129102</v>
          </cell>
          <cell r="AL134">
            <v>12937.0390246749</v>
          </cell>
          <cell r="AM134">
            <v>12671.9720084502</v>
          </cell>
        </row>
        <row r="135">
          <cell r="A135" t="str">
            <v>ALL134</v>
          </cell>
          <cell r="B135" t="str">
            <v>ZB95KQE-TFD559</v>
          </cell>
        </row>
        <row r="135">
          <cell r="D135">
            <v>13</v>
          </cell>
          <cell r="E135" t="str">
            <v>273 (7/8,13/8)</v>
          </cell>
        </row>
        <row r="135">
          <cell r="O135">
            <v>5197.5743006993</v>
          </cell>
        </row>
        <row r="135">
          <cell r="T135" t="str">
            <v>CU - 160 QC</v>
          </cell>
        </row>
        <row r="135">
          <cell r="W135">
            <v>12546.4490013208</v>
          </cell>
        </row>
        <row r="135">
          <cell r="Z135" t="str">
            <v>QC95M1-TFA-XX</v>
          </cell>
        </row>
        <row r="135">
          <cell r="AB135" t="str">
            <v>LCU-15</v>
          </cell>
        </row>
        <row r="135">
          <cell r="AK135">
            <v>14041.0455880462</v>
          </cell>
          <cell r="AL135">
            <v>13944.5749998109</v>
          </cell>
          <cell r="AM135">
            <v>13679.5079835862</v>
          </cell>
        </row>
        <row r="136">
          <cell r="A136" t="str">
            <v>ALL135</v>
          </cell>
          <cell r="B136" t="str">
            <v>ZB114KQE-TFD559</v>
          </cell>
        </row>
        <row r="136">
          <cell r="D136">
            <v>15</v>
          </cell>
          <cell r="E136" t="str">
            <v>273 (7/8,13/8)</v>
          </cell>
        </row>
        <row r="136">
          <cell r="O136">
            <v>6335.82604895105</v>
          </cell>
        </row>
        <row r="136">
          <cell r="T136" t="str">
            <v>CU - 200 QC</v>
          </cell>
        </row>
        <row r="136">
          <cell r="W136">
            <v>14977.826636344</v>
          </cell>
        </row>
        <row r="136">
          <cell r="Z136" t="str">
            <v>QC114M1-TFA-XX</v>
          </cell>
        </row>
        <row r="136">
          <cell r="AB136" t="str">
            <v>LCU-20</v>
          </cell>
        </row>
        <row r="136">
          <cell r="AK136">
            <v>15737.1180250901</v>
          </cell>
          <cell r="AL136">
            <v>15640.6474368548</v>
          </cell>
          <cell r="AM136">
            <v>15375.5804206301</v>
          </cell>
        </row>
        <row r="137">
          <cell r="A137" t="str">
            <v>ALL135.01</v>
          </cell>
          <cell r="B137" t="str">
            <v>ZB130KQE-TFD551</v>
          </cell>
        </row>
        <row r="137">
          <cell r="D137">
            <v>20</v>
          </cell>
          <cell r="E137" t="str">
            <v>274 (1 1/8,15/8)</v>
          </cell>
        </row>
        <row r="137">
          <cell r="O137">
            <v>6629.06564685315</v>
          </cell>
        </row>
        <row r="137">
          <cell r="T137" t="str">
            <v>CU - 250 QC</v>
          </cell>
        </row>
        <row r="137">
          <cell r="W137">
            <v>17724.2269879223</v>
          </cell>
        </row>
        <row r="137">
          <cell r="Z137" t="str">
            <v>QC130M1-TFA-XX</v>
          </cell>
        </row>
        <row r="137">
          <cell r="AB137" t="str">
            <v>TCUV - 250</v>
          </cell>
        </row>
        <row r="137">
          <cell r="AK137">
            <v>25356.0538645652</v>
          </cell>
          <cell r="AL137">
            <v>25259.5832763299</v>
          </cell>
          <cell r="AM137">
            <v>24994.5162601052</v>
          </cell>
        </row>
        <row r="138">
          <cell r="A138" t="str">
            <v>ALL135.02</v>
          </cell>
          <cell r="B138" t="str">
            <v>ZB150KQE-TFD552</v>
          </cell>
        </row>
        <row r="138">
          <cell r="D138">
            <v>22</v>
          </cell>
        </row>
        <row r="138">
          <cell r="O138" t="str">
            <v>~</v>
          </cell>
        </row>
        <row r="138">
          <cell r="T138" t="str">
            <v>CU - 250B QC </v>
          </cell>
        </row>
        <row r="138">
          <cell r="W138" t="str">
            <v>~</v>
          </cell>
        </row>
        <row r="138">
          <cell r="Z138" t="str">
            <v>QC130M2-TFA-XX</v>
          </cell>
        </row>
        <row r="138">
          <cell r="AB138" t="str">
            <v>TCUV - 250</v>
          </cell>
        </row>
        <row r="138">
          <cell r="AK138" t="str">
            <v>~</v>
          </cell>
          <cell r="AL138" t="str">
            <v>~</v>
          </cell>
          <cell r="AM138" t="str">
            <v>~</v>
          </cell>
        </row>
        <row r="139">
          <cell r="A139" t="str">
            <v>ALL135.03</v>
          </cell>
          <cell r="B139" t="str">
            <v>ZB190KQE-TWD-523 </v>
          </cell>
        </row>
        <row r="139">
          <cell r="D139">
            <v>25</v>
          </cell>
          <cell r="E139" t="str">
            <v>276 (1 3/8,15/8)</v>
          </cell>
        </row>
        <row r="139">
          <cell r="O139">
            <v>10472.0540646853</v>
          </cell>
        </row>
        <row r="139">
          <cell r="T139" t="str">
            <v>CU - 300 QC</v>
          </cell>
        </row>
        <row r="139">
          <cell r="W139">
            <v>23560.3219598404</v>
          </cell>
        </row>
        <row r="139">
          <cell r="Z139" t="str">
            <v>QC190M1-TFA-XX</v>
          </cell>
        </row>
        <row r="139">
          <cell r="AB139" t="str">
            <v>TCUV - 300</v>
          </cell>
        </row>
        <row r="139">
          <cell r="AK139">
            <v>30365.3176335243</v>
          </cell>
          <cell r="AL139">
            <v>30268.847045289</v>
          </cell>
          <cell r="AM139">
            <v>30003.7800290643</v>
          </cell>
        </row>
        <row r="140">
          <cell r="A140" t="str">
            <v>ALL135.04</v>
          </cell>
          <cell r="B140" t="str">
            <v>ZB220KQE-TWD-523</v>
          </cell>
        </row>
        <row r="140">
          <cell r="D140">
            <v>30</v>
          </cell>
          <cell r="E140" t="str">
            <v>277 (1 3/8,15/8)</v>
          </cell>
        </row>
        <row r="140">
          <cell r="O140">
            <v>12708.417701049</v>
          </cell>
        </row>
        <row r="140">
          <cell r="T140" t="str">
            <v>CU - 350 QC</v>
          </cell>
        </row>
        <row r="140">
          <cell r="W140">
            <v>27391.7874086897</v>
          </cell>
        </row>
        <row r="140">
          <cell r="Z140" t="str">
            <v>QC220M1-TFA-XX</v>
          </cell>
        </row>
        <row r="140">
          <cell r="AB140" t="str">
            <v>TCUV - 350</v>
          </cell>
        </row>
        <row r="140">
          <cell r="AK140">
            <v>34132.036685463</v>
          </cell>
          <cell r="AL140">
            <v>34035.5660972277</v>
          </cell>
          <cell r="AM140">
            <v>33770.499081003</v>
          </cell>
        </row>
        <row r="141">
          <cell r="A141" t="str">
            <v>ALL135.06</v>
          </cell>
          <cell r="B141" t="str">
            <v>ZFI23KQE-TFD552</v>
          </cell>
        </row>
        <row r="141">
          <cell r="D141">
            <v>5</v>
          </cell>
          <cell r="E141" t="str">
            <v>V06,V05(1/2,7/8) </v>
          </cell>
        </row>
        <row r="141">
          <cell r="G141" t="str">
            <v>23000btu (4DES5Y)</v>
          </cell>
        </row>
        <row r="141">
          <cell r="O141">
            <v>3548.50251311189</v>
          </cell>
        </row>
        <row r="141">
          <cell r="T141" t="str">
            <v>CU - 72 QC</v>
          </cell>
        </row>
        <row r="141">
          <cell r="W141">
            <v>7535.02400059646</v>
          </cell>
        </row>
        <row r="141">
          <cell r="Z141" t="str">
            <v>QC23L1-TFA-XX</v>
          </cell>
        </row>
        <row r="141">
          <cell r="AB141" t="str">
            <v>LCU-06</v>
          </cell>
        </row>
        <row r="141">
          <cell r="AK141">
            <v>9037.12658851398</v>
          </cell>
          <cell r="AL141">
            <v>8940.65600027869</v>
          </cell>
          <cell r="AM141">
            <v>8675.58898405398</v>
          </cell>
        </row>
        <row r="143">
          <cell r="A143" t="str">
            <v>ALL135.071</v>
          </cell>
          <cell r="B143" t="str">
            <v>ZFI30KNE-TFD657</v>
          </cell>
        </row>
        <row r="143">
          <cell r="D143">
            <v>7</v>
          </cell>
          <cell r="E143" t="str">
            <v>V05,V04 (7/8,3/4)</v>
          </cell>
        </row>
        <row r="143">
          <cell r="G143" t="str">
            <v>31000btu (4VES7Y)</v>
          </cell>
        </row>
        <row r="143">
          <cell r="O143">
            <v>4174.78191911182</v>
          </cell>
        </row>
        <row r="143">
          <cell r="T143" t="str">
            <v>CU - 100 QC</v>
          </cell>
        </row>
        <row r="143">
          <cell r="W143">
            <v>9176.61871648489</v>
          </cell>
        </row>
        <row r="143">
          <cell r="Z143" t="str">
            <v>QC30L1-TFA-XX</v>
          </cell>
        </row>
        <row r="143">
          <cell r="AB143" t="str">
            <v>LCU-08</v>
          </cell>
        </row>
        <row r="143">
          <cell r="AK143">
            <v>10598.0059209602</v>
          </cell>
          <cell r="AL143">
            <v>10501.5353327249</v>
          </cell>
          <cell r="AM143">
            <v>10236.4683165002</v>
          </cell>
        </row>
        <row r="144">
          <cell r="A144" t="str">
            <v>ALL135.08</v>
          </cell>
          <cell r="B144" t="str">
            <v>ZFI36KQE-TFD552</v>
          </cell>
        </row>
        <row r="144">
          <cell r="D144">
            <v>8</v>
          </cell>
          <cell r="E144" t="str">
            <v>V05,V04 (7/8,3/4)</v>
          </cell>
        </row>
        <row r="144">
          <cell r="G144" t="str">
            <v>36000btu (4TES9Y)</v>
          </cell>
        </row>
        <row r="144">
          <cell r="O144">
            <v>4490.91564685315</v>
          </cell>
        </row>
        <row r="144">
          <cell r="T144" t="str">
            <v>CU - 125 QC</v>
          </cell>
        </row>
        <row r="144">
          <cell r="W144">
            <v>10291.663891378</v>
          </cell>
        </row>
        <row r="144">
          <cell r="Z144" t="str">
            <v>QC36L1-TFA-XX</v>
          </cell>
        </row>
        <row r="144">
          <cell r="AB144" t="str">
            <v>LCU-08</v>
          </cell>
        </row>
        <row r="144">
          <cell r="AK144">
            <v>10914.1396487015</v>
          </cell>
          <cell r="AL144">
            <v>10817.6690604662</v>
          </cell>
          <cell r="AM144">
            <v>10552.6020442415</v>
          </cell>
        </row>
        <row r="145">
          <cell r="A145" t="str">
            <v>ALL135.09</v>
          </cell>
          <cell r="B145" t="str">
            <v>ZFI39KQE-TFD552</v>
          </cell>
        </row>
        <row r="145">
          <cell r="D145">
            <v>10</v>
          </cell>
          <cell r="E145" t="str">
            <v>V05,V04 (7/8,3/4)</v>
          </cell>
        </row>
        <row r="145">
          <cell r="G145" t="str">
            <v>42000btu (4PES12Y)</v>
          </cell>
        </row>
        <row r="145">
          <cell r="O145">
            <v>4800.5659965035</v>
          </cell>
        </row>
        <row r="145">
          <cell r="T145" t="str">
            <v>CU - 144 QC</v>
          </cell>
        </row>
        <row r="145">
          <cell r="W145">
            <v>11397.0503790291</v>
          </cell>
        </row>
        <row r="145">
          <cell r="Z145" t="str">
            <v>QC39L1-TFA-XX</v>
          </cell>
        </row>
        <row r="145">
          <cell r="AB145" t="str">
            <v>LCU-10</v>
          </cell>
        </row>
        <row r="145">
          <cell r="AK145">
            <v>12088.4324976442</v>
          </cell>
          <cell r="AL145">
            <v>11991.9619094089</v>
          </cell>
          <cell r="AM145">
            <v>11726.8948931842</v>
          </cell>
          <cell r="AN145" t="str">
            <v>HTC-10</v>
          </cell>
        </row>
        <row r="145">
          <cell r="AQ145">
            <v>10176.0887806314</v>
          </cell>
        </row>
        <row r="146">
          <cell r="A146" t="str">
            <v>ALL135.10</v>
          </cell>
          <cell r="B146" t="str">
            <v>ZFI50KQE-TFD564</v>
          </cell>
        </row>
        <row r="146">
          <cell r="D146">
            <v>12</v>
          </cell>
          <cell r="E146" t="str">
            <v>V05,V03 (7/8,13/8)</v>
          </cell>
        </row>
        <row r="146">
          <cell r="G146" t="str">
            <v>49000btu (4NES14Y)</v>
          </cell>
        </row>
        <row r="146">
          <cell r="O146">
            <v>5126.76955856643</v>
          </cell>
        </row>
        <row r="146">
          <cell r="T146" t="str">
            <v>CU - 160 QC</v>
          </cell>
        </row>
        <row r="146">
          <cell r="W146">
            <v>12435.7656267093</v>
          </cell>
        </row>
        <row r="146">
          <cell r="Z146" t="str">
            <v>QC50L1-TFA-XX</v>
          </cell>
        </row>
        <row r="146">
          <cell r="AB146" t="str">
            <v>LCU-12</v>
          </cell>
        </row>
        <row r="146">
          <cell r="AK146">
            <v>13431.9155124564</v>
          </cell>
          <cell r="AL146">
            <v>13335.4449242211</v>
          </cell>
          <cell r="AM146">
            <v>13070.3779079964</v>
          </cell>
          <cell r="AN146" t="str">
            <v>HTC-12</v>
          </cell>
        </row>
        <row r="146">
          <cell r="AQ146">
            <v>11041.3551846835</v>
          </cell>
        </row>
        <row r="147">
          <cell r="A147" t="str">
            <v>ALL135.11</v>
          </cell>
          <cell r="B147" t="str">
            <v>ZFI59KQE-TFD564</v>
          </cell>
        </row>
        <row r="147">
          <cell r="D147">
            <v>15</v>
          </cell>
          <cell r="E147" t="str">
            <v>V05,V03 (7/8,13/8)</v>
          </cell>
        </row>
        <row r="147">
          <cell r="G147" t="str">
            <v>59000btu (4JE15Y)</v>
          </cell>
        </row>
        <row r="147">
          <cell r="O147">
            <v>6376.83948863636</v>
          </cell>
        </row>
        <row r="147">
          <cell r="T147" t="str">
            <v>CU - 200 QC</v>
          </cell>
        </row>
        <row r="147">
          <cell r="W147">
            <v>14864.9939221832</v>
          </cell>
        </row>
        <row r="147">
          <cell r="Z147" t="str">
            <v>QC59L1-TFA-XX</v>
          </cell>
        </row>
        <row r="147">
          <cell r="AB147" t="str">
            <v>LCU-15</v>
          </cell>
        </row>
        <row r="147">
          <cell r="AK147">
            <v>15220.3107759833</v>
          </cell>
          <cell r="AL147">
            <v>15123.840187748</v>
          </cell>
          <cell r="AM147">
            <v>14858.7731715233</v>
          </cell>
          <cell r="AN147" t="str">
            <v>HTC-15</v>
          </cell>
        </row>
        <row r="147">
          <cell r="AQ147">
            <v>12719.6285026455</v>
          </cell>
        </row>
        <row r="148">
          <cell r="A148" t="str">
            <v>ALL135.12</v>
          </cell>
          <cell r="B148" t="str">
            <v>ZFI68KQE-TFD564</v>
          </cell>
        </row>
        <row r="148">
          <cell r="D148">
            <v>18</v>
          </cell>
          <cell r="E148" t="str">
            <v>V05,V03 (7/8,13/8)</v>
          </cell>
        </row>
        <row r="148">
          <cell r="G148" t="str">
            <v>68000btu (4HE18Y)</v>
          </cell>
        </row>
        <row r="148">
          <cell r="O148">
            <v>7419.04228583916</v>
          </cell>
        </row>
        <row r="148">
          <cell r="T148" t="str">
            <v>CU - 200 QC</v>
          </cell>
        </row>
        <row r="148">
          <cell r="W148">
            <v>16061.0428732321</v>
          </cell>
        </row>
        <row r="148">
          <cell r="Z148" t="str">
            <v>QC68L1-TFA-XX</v>
          </cell>
        </row>
        <row r="148">
          <cell r="AB148" t="str">
            <v>LCU-20</v>
          </cell>
        </row>
        <row r="148">
          <cell r="AK148">
            <v>16820.3342619782</v>
          </cell>
          <cell r="AL148">
            <v>16723.8636737429</v>
          </cell>
          <cell r="AM148">
            <v>16458.7966575182</v>
          </cell>
          <cell r="AN148" t="str">
            <v>HTC-20</v>
          </cell>
        </row>
        <row r="148">
          <cell r="AQ148">
            <v>14373.4995576397</v>
          </cell>
        </row>
        <row r="149">
          <cell r="A149" t="str">
            <v>ALL135.13</v>
          </cell>
          <cell r="B149" t="str">
            <v>ZFI81KQE-TFD564</v>
          </cell>
        </row>
        <row r="149">
          <cell r="D149">
            <v>20</v>
          </cell>
          <cell r="E149" t="str">
            <v>V05,V03 (7/8,13/8)</v>
          </cell>
        </row>
        <row r="149">
          <cell r="G149" t="str">
            <v>81000btu (4GE23Y)</v>
          </cell>
        </row>
        <row r="149">
          <cell r="O149">
            <v>8623.23809003496</v>
          </cell>
        </row>
        <row r="149">
          <cell r="T149" t="str">
            <v>CU - 250 QC</v>
          </cell>
        </row>
        <row r="149">
          <cell r="W149">
            <v>19718.3994311042</v>
          </cell>
        </row>
        <row r="149">
          <cell r="Z149" t="str">
            <v>QC81L1-TFA-XX</v>
          </cell>
        </row>
        <row r="149">
          <cell r="AB149" t="str">
            <v>TCU - 200</v>
          </cell>
        </row>
        <row r="149">
          <cell r="AK149">
            <v>20975.072578349</v>
          </cell>
          <cell r="AL149">
            <v>20878.6019901137</v>
          </cell>
          <cell r="AM149">
            <v>20613.534973889</v>
          </cell>
          <cell r="AN149" t="str">
            <v>HTC-25</v>
          </cell>
        </row>
        <row r="149">
          <cell r="AQ149">
            <v>16713.1539522894</v>
          </cell>
        </row>
        <row r="150">
          <cell r="A150" t="str">
            <v>ALL135.14</v>
          </cell>
          <cell r="B150" t="str">
            <v>ZFI96KQE-TFD523</v>
          </cell>
        </row>
        <row r="150">
          <cell r="D150">
            <v>25</v>
          </cell>
          <cell r="E150" t="str">
            <v>V03,V38 (1 3/8,1 5/8)</v>
          </cell>
        </row>
        <row r="150">
          <cell r="G150" t="str">
            <v>96000btu (6HE28Y)</v>
          </cell>
        </row>
        <row r="150">
          <cell r="O150">
            <v>13364.9463286713</v>
          </cell>
        </row>
        <row r="150">
          <cell r="T150" t="str">
            <v>CU - 300 QC</v>
          </cell>
        </row>
        <row r="150">
          <cell r="W150">
            <v>26453.2142238264</v>
          </cell>
        </row>
        <row r="150">
          <cell r="Z150" t="str">
            <v>QC96L1-TFA-XX</v>
          </cell>
        </row>
        <row r="150">
          <cell r="AB150" t="str">
            <v>TCUV - 250</v>
          </cell>
        </row>
        <row r="150">
          <cell r="AK150">
            <v>32713.3960615572</v>
          </cell>
          <cell r="AL150">
            <v>32616.9254733219</v>
          </cell>
          <cell r="AM150">
            <v>32351.8584570972</v>
          </cell>
          <cell r="AN150" t="str">
            <v>HTC-30</v>
          </cell>
        </row>
        <row r="150">
          <cell r="AQ150">
            <v>23079.0129999281</v>
          </cell>
        </row>
        <row r="151">
          <cell r="A151" t="str">
            <v>ALL135.20</v>
          </cell>
          <cell r="B151" t="str">
            <v>ZFI122KQE-TED523</v>
          </cell>
        </row>
        <row r="151">
          <cell r="D151">
            <v>30</v>
          </cell>
          <cell r="E151" t="str">
            <v>V03,V38 (1 3/8,1 5/8)</v>
          </cell>
        </row>
        <row r="151">
          <cell r="G151" t="str">
            <v>122000btu (6GE34Y)</v>
          </cell>
        </row>
        <row r="151">
          <cell r="O151">
            <v>13683.9148601399</v>
          </cell>
        </row>
        <row r="151">
          <cell r="T151" t="str">
            <v>CU - 350 QC</v>
          </cell>
        </row>
        <row r="151">
          <cell r="W151">
            <v>28367.2845677806</v>
          </cell>
        </row>
        <row r="151">
          <cell r="Z151" t="str">
            <v>QC122L1-TFA-XX</v>
          </cell>
        </row>
        <row r="151">
          <cell r="AB151" t="str">
            <v>TCUV - 350</v>
          </cell>
        </row>
        <row r="151">
          <cell r="AK151">
            <v>35107.5338445539</v>
          </cell>
          <cell r="AL151">
            <v>35011.0632563186</v>
          </cell>
          <cell r="AM151">
            <v>34745.9962400939</v>
          </cell>
          <cell r="AN151" t="str">
            <v>HTC-35</v>
          </cell>
        </row>
        <row r="151">
          <cell r="AQ151">
            <v>24745.4646818425</v>
          </cell>
        </row>
        <row r="152">
          <cell r="A152" t="str">
            <v>ALL135.21</v>
          </cell>
          <cell r="B152" t="str">
            <v>ZFI140KQE-TED523</v>
          </cell>
        </row>
        <row r="152">
          <cell r="O152">
            <v>15038.6351398601</v>
          </cell>
        </row>
        <row r="153">
          <cell r="A153" t="str">
            <v>ALL135.22</v>
          </cell>
          <cell r="B153" t="str">
            <v>CORE SENSE (562-0291-01) ZFI23-26</v>
          </cell>
        </row>
        <row r="153">
          <cell r="O153">
            <v>669.666666666667</v>
          </cell>
        </row>
        <row r="154">
          <cell r="A154" t="str">
            <v>ALL135.23</v>
          </cell>
          <cell r="B154" t="str">
            <v>CORE SENSE (562-0291-02) ZFI36-59</v>
          </cell>
        </row>
        <row r="154">
          <cell r="O154">
            <v>669.666666666667</v>
          </cell>
        </row>
        <row r="155">
          <cell r="A155" t="str">
            <v>ALL135.24</v>
          </cell>
          <cell r="B155" t="str">
            <v>CORE SENSE (562-0291-03) ZFI68-81</v>
          </cell>
        </row>
        <row r="155">
          <cell r="O155">
            <v>669.666666666667</v>
          </cell>
        </row>
        <row r="156">
          <cell r="A156" t="str">
            <v>ALL135.25</v>
          </cell>
          <cell r="B156" t="str">
            <v>CORE SENSE (562-0291-06) ZFI96-140</v>
          </cell>
        </row>
        <row r="156">
          <cell r="O156">
            <v>669.666666666667</v>
          </cell>
        </row>
        <row r="157">
          <cell r="A157" t="str">
            <v>ALL135.251</v>
          </cell>
          <cell r="B157" t="str">
            <v>571-0064-06 MODULE-CORESENSE ASSM</v>
          </cell>
        </row>
        <row r="157">
          <cell r="O157">
            <v>645.613333333333</v>
          </cell>
        </row>
        <row r="158">
          <cell r="A158" t="str">
            <v>ALL135.252</v>
          </cell>
          <cell r="B158" t="str">
            <v>043-0210-00 (ZFI23-ZFI81) SENSOR-VAPOR IN</v>
          </cell>
        </row>
        <row r="158">
          <cell r="O158">
            <v>27.8510101010101</v>
          </cell>
        </row>
        <row r="159">
          <cell r="A159" t="str">
            <v>ALL135.253</v>
          </cell>
          <cell r="B159" t="str">
            <v>043-0210-02 (ZFI23-ZFI81) SENSOR-VAPOR OUT</v>
          </cell>
        </row>
        <row r="159">
          <cell r="O159">
            <v>27.8510101010101</v>
          </cell>
        </row>
        <row r="160">
          <cell r="A160" t="str">
            <v>ALL135.254</v>
          </cell>
          <cell r="B160" t="str">
            <v>043-0277-00 (ZFI23-ZFI140) SENSOR-DLT</v>
          </cell>
        </row>
        <row r="160">
          <cell r="O160">
            <v>22.260101010101</v>
          </cell>
        </row>
        <row r="161">
          <cell r="A161" t="str">
            <v>ALL135.255</v>
          </cell>
          <cell r="B161" t="str">
            <v>043-0285-00 (ZFI96,ZFI122,ZFI140) SENSOR-VAPOR IN/OUT</v>
          </cell>
        </row>
        <row r="161">
          <cell r="O161">
            <v>45.7626262626263</v>
          </cell>
        </row>
        <row r="162">
          <cell r="A162" t="str">
            <v>ALL135.256</v>
          </cell>
          <cell r="B162" t="str">
            <v>PLATE HEAT BX4THX14 (ZFI20-ZFI39)</v>
          </cell>
        </row>
        <row r="162">
          <cell r="O162">
            <v>309.777777777778</v>
          </cell>
        </row>
        <row r="163">
          <cell r="A163" t="str">
            <v>ALL135.257</v>
          </cell>
          <cell r="B163" t="str">
            <v>PLATE HEAT BX4THX20 (ZFI50-ZFI59)</v>
          </cell>
        </row>
        <row r="163">
          <cell r="O163">
            <v>372.727272727273</v>
          </cell>
        </row>
        <row r="164">
          <cell r="A164" t="str">
            <v>ALL135.258</v>
          </cell>
          <cell r="B164" t="str">
            <v>PLATE HEAT BX4THX24 (ZFI68-ZFI81)</v>
          </cell>
        </row>
        <row r="165">
          <cell r="A165" t="str">
            <v>ALL135.259</v>
          </cell>
          <cell r="B165" t="str">
            <v>PLATE HEAT BX4THX24 (ZFI96-ZFI40)</v>
          </cell>
        </row>
        <row r="166">
          <cell r="A166" t="str">
            <v>ALL135.26</v>
          </cell>
          <cell r="B166" t="str">
            <v>Jacket ZFI50 &amp; ZFI59</v>
          </cell>
        </row>
        <row r="166">
          <cell r="O166">
            <v>264.923076923077</v>
          </cell>
        </row>
        <row r="167">
          <cell r="A167" t="str">
            <v>ALL135.27</v>
          </cell>
          <cell r="B167" t="str">
            <v>Jacket ZFI68 &amp; ZFI81</v>
          </cell>
        </row>
        <row r="167">
          <cell r="O167">
            <v>313.724696356275</v>
          </cell>
        </row>
        <row r="168">
          <cell r="A168" t="str">
            <v>ALL135.28</v>
          </cell>
          <cell r="B168" t="str">
            <v>Jacket ZFI96,ZFI122 &amp; ZFI140</v>
          </cell>
        </row>
        <row r="168">
          <cell r="O168">
            <v>404.356275303644</v>
          </cell>
        </row>
        <row r="169">
          <cell r="A169" t="str">
            <v>ALL135.29</v>
          </cell>
          <cell r="B169" t="str">
            <v>ZB15KQE-TFD558 (W)</v>
          </cell>
        </row>
        <row r="169">
          <cell r="O169">
            <v>1741.78321678322</v>
          </cell>
        </row>
        <row r="170">
          <cell r="A170" t="str">
            <v>ALL135.30</v>
          </cell>
          <cell r="B170" t="str">
            <v>ZB19KQE-TFD558 (W)</v>
          </cell>
        </row>
        <row r="170">
          <cell r="O170">
            <v>1807.58391608392</v>
          </cell>
        </row>
        <row r="171">
          <cell r="A171" t="str">
            <v>ALL135.31</v>
          </cell>
          <cell r="B171" t="str">
            <v>ZB21KQE-TFD558 (W)</v>
          </cell>
        </row>
        <row r="171">
          <cell r="O171">
            <v>1720.3513986014</v>
          </cell>
        </row>
        <row r="172">
          <cell r="A172" t="str">
            <v>ALL135.32</v>
          </cell>
          <cell r="B172" t="str">
            <v>ZB29KQE-TFD558 (W)</v>
          </cell>
        </row>
        <row r="172">
          <cell r="O172">
            <v>2082.97202797203</v>
          </cell>
        </row>
        <row r="173">
          <cell r="A173" t="str">
            <v>ALL135.33</v>
          </cell>
          <cell r="B173" t="str">
            <v>ZB38KQE-TFD558 (W)</v>
          </cell>
        </row>
        <row r="173">
          <cell r="O173">
            <v>2194.93356643357</v>
          </cell>
        </row>
        <row r="174">
          <cell r="A174" t="str">
            <v>ALL135.34</v>
          </cell>
          <cell r="B174" t="str">
            <v>ZB45KQE-TFD558 (W)</v>
          </cell>
        </row>
        <row r="174">
          <cell r="O174">
            <v>2527.87937062937</v>
          </cell>
        </row>
        <row r="175">
          <cell r="A175" t="str">
            <v>ALL135.35</v>
          </cell>
          <cell r="B175" t="str">
            <v>ZB48KQE-TFD558 (W)</v>
          </cell>
        </row>
        <row r="175">
          <cell r="O175">
            <v>3355.54895104895</v>
          </cell>
        </row>
        <row r="176">
          <cell r="A176" t="str">
            <v>ALL135.36</v>
          </cell>
          <cell r="B176" t="str">
            <v>ZB58KQE-TFD550 (W)</v>
          </cell>
        </row>
        <row r="176">
          <cell r="O176">
            <v>3933.20454545454</v>
          </cell>
        </row>
        <row r="177">
          <cell r="A177" t="str">
            <v>ALL135.37</v>
          </cell>
          <cell r="B177" t="str">
            <v>ZB66KQE-TFD550 (W)</v>
          </cell>
        </row>
        <row r="177">
          <cell r="O177">
            <v>4291.23776223776</v>
          </cell>
        </row>
        <row r="178">
          <cell r="A178" t="str">
            <v>ALL135.38</v>
          </cell>
          <cell r="B178" t="str">
            <v>ZB76KQE-TFD550 (W)</v>
          </cell>
        </row>
        <row r="178">
          <cell r="O178">
            <v>4652.42482517482</v>
          </cell>
        </row>
        <row r="179">
          <cell r="A179" t="str">
            <v>ALL135.40</v>
          </cell>
          <cell r="B179" t="str">
            <v>ZB95KQE-TFD550 (W)</v>
          </cell>
        </row>
        <row r="179">
          <cell r="O179">
            <v>5273.15909090909</v>
          </cell>
        </row>
        <row r="180">
          <cell r="A180" t="str">
            <v>ALL135.41</v>
          </cell>
          <cell r="B180" t="str">
            <v>ZB114KQE-TFD550 (W)</v>
          </cell>
        </row>
        <row r="180">
          <cell r="O180">
            <v>6227.41258741259</v>
          </cell>
        </row>
        <row r="181">
          <cell r="A181" t="str">
            <v>ALL135.42</v>
          </cell>
          <cell r="B181" t="str">
            <v>ZB130KQE-TFD550 (W)</v>
          </cell>
        </row>
        <row r="181">
          <cell r="O181">
            <v>6445.31468531468</v>
          </cell>
        </row>
        <row r="182">
          <cell r="A182" t="str">
            <v>ALL135.43</v>
          </cell>
          <cell r="B182" t="str">
            <v>ZB190KQE-TWD-522 (W)</v>
          </cell>
        </row>
        <row r="182">
          <cell r="O182">
            <v>10680.0699300699</v>
          </cell>
        </row>
        <row r="183">
          <cell r="A183" t="str">
            <v>ALL135.44</v>
          </cell>
          <cell r="B183" t="str">
            <v>ZB220KQE-TWD-522 (W)</v>
          </cell>
        </row>
        <row r="183">
          <cell r="O183">
            <v>12747.2727272727</v>
          </cell>
        </row>
        <row r="184">
          <cell r="A184" t="str">
            <v>ALL135.46</v>
          </cell>
          <cell r="B184" t="str">
            <v>ZFI26KQE-TFD550 (W)</v>
          </cell>
        </row>
        <row r="184">
          <cell r="O184">
            <v>3588.93356643357</v>
          </cell>
        </row>
        <row r="185">
          <cell r="A185" t="str">
            <v>ALL135.47</v>
          </cell>
          <cell r="B185" t="str">
            <v>ZFI36KQE-TFD550 (W)</v>
          </cell>
        </row>
        <row r="185">
          <cell r="O185">
            <v>4387.43006993007</v>
          </cell>
        </row>
        <row r="186">
          <cell r="A186" t="str">
            <v>ALL135.48</v>
          </cell>
          <cell r="B186" t="str">
            <v>ZFI39KQE-TFD550 (W)</v>
          </cell>
        </row>
        <row r="187">
          <cell r="A187" t="str">
            <v>ALL135.49</v>
          </cell>
          <cell r="B187" t="str">
            <v>ZFI50KQE-TFD554 (W)</v>
          </cell>
        </row>
        <row r="188">
          <cell r="A188" t="str">
            <v>ALL135.50</v>
          </cell>
          <cell r="B188" t="str">
            <v>ZFI59KQE-TFD554 (W)</v>
          </cell>
        </row>
        <row r="189">
          <cell r="A189" t="str">
            <v>ALL135.51</v>
          </cell>
          <cell r="B189" t="str">
            <v>ZFI68KQE-TFD554 (W)</v>
          </cell>
        </row>
        <row r="190">
          <cell r="A190" t="str">
            <v>ALL135.52</v>
          </cell>
          <cell r="B190" t="str">
            <v>ZFI81KQE-TFD554 (W)</v>
          </cell>
        </row>
        <row r="199">
          <cell r="B199" t="str">
            <v>ZB48KNE-TFD-558</v>
          </cell>
        </row>
        <row r="200">
          <cell r="B200" t="str">
            <v>ZB38KQE X 2</v>
          </cell>
        </row>
        <row r="200">
          <cell r="D200">
            <v>10</v>
          </cell>
        </row>
        <row r="200">
          <cell r="T200" t="str">
            <v>TCU - 120 </v>
          </cell>
        </row>
        <row r="200">
          <cell r="W200">
            <v>24251.2028406121</v>
          </cell>
        </row>
        <row r="201">
          <cell r="B201" t="str">
            <v>ZB45KQE X 2</v>
          </cell>
        </row>
        <row r="201">
          <cell r="D201">
            <v>12</v>
          </cell>
        </row>
        <row r="201">
          <cell r="T201" t="str">
            <v>TCU - 150 </v>
          </cell>
        </row>
        <row r="201">
          <cell r="W201">
            <v>25747.7403431939</v>
          </cell>
        </row>
        <row r="202">
          <cell r="B202" t="str">
            <v>ZB48KQE X 2</v>
          </cell>
        </row>
        <row r="202">
          <cell r="D202">
            <v>14</v>
          </cell>
        </row>
        <row r="202">
          <cell r="T202" t="str">
            <v>TCU - 150 </v>
          </cell>
        </row>
        <row r="202">
          <cell r="W202">
            <v>27403.0795040331</v>
          </cell>
        </row>
        <row r="203">
          <cell r="B203" t="str">
            <v>ZB58KQE X 2</v>
          </cell>
        </row>
        <row r="203">
          <cell r="D203">
            <v>16</v>
          </cell>
        </row>
        <row r="203">
          <cell r="T203" t="str">
            <v>TCU - 200</v>
          </cell>
        </row>
        <row r="203">
          <cell r="W203">
            <v>30358.0522088566</v>
          </cell>
        </row>
        <row r="204">
          <cell r="B204" t="str">
            <v>ZB66KQE X 2</v>
          </cell>
        </row>
        <row r="204">
          <cell r="D204">
            <v>18</v>
          </cell>
        </row>
        <row r="204">
          <cell r="T204" t="str">
            <v>TCU - 200</v>
          </cell>
        </row>
        <row r="204">
          <cell r="W204">
            <v>33392.7507002132</v>
          </cell>
        </row>
        <row r="205">
          <cell r="B205" t="str">
            <v>ZB76KQE X 2</v>
          </cell>
        </row>
        <row r="205">
          <cell r="D205">
            <v>20</v>
          </cell>
        </row>
        <row r="205">
          <cell r="T205" t="str">
            <v>TCU - 220</v>
          </cell>
        </row>
        <row r="205">
          <cell r="W205">
            <v>34844.248023565</v>
          </cell>
        </row>
        <row r="206">
          <cell r="B206" t="str">
            <v>ZB88KQE X 2</v>
          </cell>
        </row>
        <row r="206">
          <cell r="D206">
            <v>24</v>
          </cell>
        </row>
        <row r="206">
          <cell r="T206" t="str">
            <v>TCUV - 250</v>
          </cell>
        </row>
        <row r="206">
          <cell r="W206">
            <v>40770.8979683358</v>
          </cell>
        </row>
        <row r="207">
          <cell r="B207" t="str">
            <v>ZB95KQE X 2</v>
          </cell>
        </row>
        <row r="207">
          <cell r="D207">
            <v>26</v>
          </cell>
        </row>
        <row r="207">
          <cell r="T207" t="str">
            <v>TCUV - 250</v>
          </cell>
        </row>
        <row r="207">
          <cell r="W207">
            <v>42857.3822340701</v>
          </cell>
        </row>
        <row r="208">
          <cell r="B208" t="str">
            <v>ZB114KQE X 2</v>
          </cell>
        </row>
        <row r="208">
          <cell r="D208">
            <v>30</v>
          </cell>
        </row>
        <row r="208">
          <cell r="T208" t="str">
            <v>TCUV - 300</v>
          </cell>
        </row>
        <row r="208">
          <cell r="W208">
            <v>45458.3726348377</v>
          </cell>
        </row>
        <row r="209">
          <cell r="B209" t="str">
            <v>ZB130KQE X 2</v>
          </cell>
        </row>
        <row r="209">
          <cell r="D209">
            <v>40</v>
          </cell>
        </row>
        <row r="209">
          <cell r="T209" t="str">
            <v>TCUV - 400</v>
          </cell>
        </row>
        <row r="209">
          <cell r="W209">
            <v>49759.0865194702</v>
          </cell>
        </row>
        <row r="210">
          <cell r="B210" t="str">
            <v>ZB58KQE X 3</v>
          </cell>
        </row>
        <row r="210">
          <cell r="D210">
            <v>24</v>
          </cell>
        </row>
        <row r="210">
          <cell r="T210" t="str">
            <v>TCUV - 300</v>
          </cell>
        </row>
        <row r="210">
          <cell r="W210">
            <v>51271.0092718499</v>
          </cell>
        </row>
        <row r="211">
          <cell r="B211" t="str">
            <v>ZB66KQE X 3</v>
          </cell>
        </row>
        <row r="211">
          <cell r="D211">
            <v>27</v>
          </cell>
        </row>
        <row r="211">
          <cell r="T211" t="str">
            <v>TCUV - 350</v>
          </cell>
        </row>
        <row r="211">
          <cell r="W211">
            <v>53546.1853100991</v>
          </cell>
        </row>
        <row r="212">
          <cell r="B212" t="str">
            <v>ZB76KQE X 3</v>
          </cell>
        </row>
        <row r="212">
          <cell r="D212">
            <v>30</v>
          </cell>
        </row>
        <row r="212">
          <cell r="T212" t="str">
            <v>TCUV - 350</v>
          </cell>
        </row>
        <row r="212">
          <cell r="W212">
            <v>54629.7464989103</v>
          </cell>
        </row>
        <row r="213">
          <cell r="B213" t="str">
            <v>ZB88KQE X 3</v>
          </cell>
        </row>
        <row r="213">
          <cell r="D213">
            <v>36</v>
          </cell>
        </row>
        <row r="213">
          <cell r="T213" t="str">
            <v>TCUV - 400</v>
          </cell>
        </row>
        <row r="213">
          <cell r="W213">
            <v>56170.4419278257</v>
          </cell>
        </row>
        <row r="214">
          <cell r="B214" t="str">
            <v>ZB95KQE X 3</v>
          </cell>
        </row>
        <row r="214">
          <cell r="D214">
            <v>39</v>
          </cell>
        </row>
        <row r="214">
          <cell r="T214" t="str">
            <v>TCUV - 400</v>
          </cell>
        </row>
        <row r="214">
          <cell r="W214">
            <v>59300.1683264271</v>
          </cell>
        </row>
        <row r="215">
          <cell r="B215" t="str">
            <v>ZFI23KQE X 2</v>
          </cell>
        </row>
        <row r="215">
          <cell r="D215">
            <v>10</v>
          </cell>
        </row>
        <row r="215">
          <cell r="T215" t="str">
            <v>TCU - 120 </v>
          </cell>
        </row>
        <row r="215">
          <cell r="W215">
            <v>27172.8022724303</v>
          </cell>
        </row>
        <row r="216">
          <cell r="B216" t="str">
            <v>ZFI26KQE X 2</v>
          </cell>
        </row>
        <row r="216">
          <cell r="D216">
            <v>12</v>
          </cell>
        </row>
        <row r="216">
          <cell r="T216" t="str">
            <v>TCU - 150 </v>
          </cell>
        </row>
        <row r="216">
          <cell r="W216">
            <v>28297.9027120751</v>
          </cell>
        </row>
        <row r="217">
          <cell r="B217" t="str">
            <v>ZFI36KQE X 2</v>
          </cell>
        </row>
        <row r="217">
          <cell r="D217">
            <v>16</v>
          </cell>
        </row>
        <row r="217">
          <cell r="T217" t="str">
            <v>TCU - 200</v>
          </cell>
        </row>
        <row r="217">
          <cell r="W217">
            <v>34221.0295463671</v>
          </cell>
        </row>
        <row r="218">
          <cell r="B218" t="str">
            <v>ZFI39KQE X 2</v>
          </cell>
        </row>
        <row r="218">
          <cell r="D218">
            <v>20</v>
          </cell>
        </row>
        <row r="218">
          <cell r="T218" t="str">
            <v>TCU - 220</v>
          </cell>
        </row>
        <row r="218">
          <cell r="W218">
            <v>35569.4534431454</v>
          </cell>
        </row>
        <row r="219">
          <cell r="B219" t="str">
            <v>ZFI50KQE X 2</v>
          </cell>
        </row>
        <row r="219">
          <cell r="D219">
            <v>24</v>
          </cell>
        </row>
        <row r="219">
          <cell r="T219" t="str">
            <v>TCUV - 250</v>
          </cell>
        </row>
        <row r="219">
          <cell r="W219">
            <v>43080.6870854686</v>
          </cell>
        </row>
        <row r="220">
          <cell r="B220" t="str">
            <v>ZFI59KQE X 2</v>
          </cell>
        </row>
        <row r="220">
          <cell r="D220">
            <v>30</v>
          </cell>
        </row>
        <row r="220">
          <cell r="T220" t="str">
            <v>TCUV - 300</v>
          </cell>
        </row>
        <row r="220">
          <cell r="W220">
            <v>46273.3103533691</v>
          </cell>
        </row>
        <row r="221">
          <cell r="B221" t="str">
            <v>ZFI68KQE X 2</v>
          </cell>
        </row>
        <row r="221">
          <cell r="D221">
            <v>36</v>
          </cell>
        </row>
        <row r="221">
          <cell r="T221" t="str">
            <v>TCUV - 350</v>
          </cell>
        </row>
        <row r="221">
          <cell r="W221">
            <v>50108.5959457189</v>
          </cell>
        </row>
        <row r="222">
          <cell r="B222" t="str">
            <v>ZFI81KQE X 2</v>
          </cell>
        </row>
        <row r="222">
          <cell r="D222">
            <v>40</v>
          </cell>
        </row>
        <row r="222">
          <cell r="T222" t="str">
            <v>TCUV - 400</v>
          </cell>
        </row>
        <row r="222">
          <cell r="W222">
            <v>54631.0172449948</v>
          </cell>
        </row>
        <row r="223">
          <cell r="B223" t="str">
            <v>ZFI96KQE X 2</v>
          </cell>
        </row>
        <row r="223">
          <cell r="D223">
            <v>50</v>
          </cell>
        </row>
        <row r="223">
          <cell r="T223" t="str">
            <v>TCUV - 500</v>
          </cell>
        </row>
        <row r="223">
          <cell r="W223">
            <v>67928.4641334865</v>
          </cell>
        </row>
        <row r="224">
          <cell r="B224" t="str">
            <v>ZFI122KQE X 2</v>
          </cell>
        </row>
        <row r="224">
          <cell r="D224">
            <v>60</v>
          </cell>
        </row>
        <row r="224">
          <cell r="T224" t="str">
            <v>TCUV- 600</v>
          </cell>
        </row>
        <row r="224">
          <cell r="W224">
            <v>83107.0767944738</v>
          </cell>
        </row>
        <row r="225">
          <cell r="B225" t="str">
            <v>ZFI36KQE X 3</v>
          </cell>
        </row>
        <row r="225">
          <cell r="D225">
            <v>24</v>
          </cell>
        </row>
        <row r="225">
          <cell r="T225" t="str">
            <v>TCUV - 250</v>
          </cell>
        </row>
        <row r="225">
          <cell r="W225">
            <v>49693.7743833865</v>
          </cell>
        </row>
        <row r="226">
          <cell r="B226" t="str">
            <v>ZFI39KQE X 3</v>
          </cell>
        </row>
        <row r="226">
          <cell r="D226">
            <v>30</v>
          </cell>
        </row>
        <row r="226">
          <cell r="T226" t="str">
            <v>TCUV - 300</v>
          </cell>
        </row>
        <row r="226">
          <cell r="W226">
            <v>51167.5392682907</v>
          </cell>
        </row>
        <row r="227">
          <cell r="B227" t="str">
            <v>ZFI50KQE X 3</v>
          </cell>
        </row>
        <row r="227">
          <cell r="D227">
            <v>36</v>
          </cell>
        </row>
        <row r="227">
          <cell r="T227" t="str">
            <v>TCUV - 400</v>
          </cell>
        </row>
        <row r="227">
          <cell r="W227">
            <v>56677.702886361</v>
          </cell>
        </row>
        <row r="228">
          <cell r="B228" t="str">
            <v>ZFI59KQE X 3</v>
          </cell>
        </row>
        <row r="228">
          <cell r="D228">
            <v>45</v>
          </cell>
        </row>
        <row r="228">
          <cell r="T228" t="str">
            <v>TCUV - 500</v>
          </cell>
        </row>
        <row r="228">
          <cell r="W228">
            <v>61795.3241781898</v>
          </cell>
        </row>
        <row r="229">
          <cell r="A229" t="str">
            <v>ALL136</v>
          </cell>
          <cell r="B229" t="str">
            <v>C-SB261H5A (1PH)</v>
          </cell>
        </row>
        <row r="229">
          <cell r="D229">
            <v>3.5</v>
          </cell>
          <cell r="E229" t="str">
            <v>(1/2,7/8) </v>
          </cell>
        </row>
        <row r="229">
          <cell r="G229" t="str">
            <v>11200btu</v>
          </cell>
        </row>
        <row r="229">
          <cell r="O229">
            <v>1302.96610169492</v>
          </cell>
        </row>
        <row r="229">
          <cell r="T229" t="str">
            <v>CU - 50  QC</v>
          </cell>
        </row>
        <row r="229">
          <cell r="W229">
            <v>3742.2763839815</v>
          </cell>
        </row>
        <row r="230">
          <cell r="A230" t="str">
            <v>ALL138</v>
          </cell>
          <cell r="B230" t="str">
            <v>C-SB303H8A</v>
          </cell>
        </row>
        <row r="230">
          <cell r="D230">
            <v>4</v>
          </cell>
          <cell r="E230" t="str">
            <v>(1/2,7/8) </v>
          </cell>
        </row>
        <row r="230">
          <cell r="G230" t="str">
            <v>14200btu</v>
          </cell>
        </row>
        <row r="230">
          <cell r="O230">
            <v>1219.39655172414</v>
          </cell>
        </row>
        <row r="230">
          <cell r="T230" t="str">
            <v>CU - 64B QC</v>
          </cell>
        </row>
        <row r="230">
          <cell r="W230">
            <v>3807.38724891851</v>
          </cell>
        </row>
        <row r="231">
          <cell r="A231" t="str">
            <v>ALL139</v>
          </cell>
          <cell r="B231" t="str">
            <v>C-SB373H8A</v>
          </cell>
        </row>
        <row r="231">
          <cell r="D231">
            <v>5</v>
          </cell>
          <cell r="E231" t="str">
            <v>(1/2,7/8) </v>
          </cell>
        </row>
        <row r="231">
          <cell r="G231" t="str">
            <v>18100btu</v>
          </cell>
        </row>
        <row r="231">
          <cell r="O231">
            <v>1285.26645768025</v>
          </cell>
        </row>
        <row r="231">
          <cell r="T231" t="str">
            <v>CU - 72 QC</v>
          </cell>
        </row>
        <row r="231">
          <cell r="W231">
            <v>4545.91874542347</v>
          </cell>
        </row>
        <row r="232">
          <cell r="A232" t="str">
            <v>ALL141</v>
          </cell>
          <cell r="B232" t="str">
            <v>C-SB453H8A</v>
          </cell>
        </row>
        <row r="232">
          <cell r="D232">
            <v>6</v>
          </cell>
          <cell r="E232" t="str">
            <v>(1/2,7/8) </v>
          </cell>
        </row>
        <row r="232">
          <cell r="O232">
            <v>1594.53369905956</v>
          </cell>
        </row>
        <row r="232">
          <cell r="T232" t="str">
            <v>CU - 90 QC</v>
          </cell>
        </row>
        <row r="232">
          <cell r="W232">
            <v>5112.4069530879</v>
          </cell>
        </row>
        <row r="233">
          <cell r="A233" t="str">
            <v>ALL142</v>
          </cell>
          <cell r="B233" t="str">
            <v>C-SBR235H38A</v>
          </cell>
        </row>
        <row r="233">
          <cell r="D233">
            <v>7</v>
          </cell>
          <cell r="E233" t="str">
            <v>(1/2,7/8) </v>
          </cell>
        </row>
        <row r="233">
          <cell r="G233" t="str">
            <v>22000btu</v>
          </cell>
        </row>
        <row r="233">
          <cell r="O233">
            <v>1903.12018489985</v>
          </cell>
        </row>
        <row r="233">
          <cell r="T233" t="str">
            <v>CU - 100 QC</v>
          </cell>
        </row>
        <row r="233">
          <cell r="W233">
            <v>5644.23878159696</v>
          </cell>
        </row>
        <row r="234">
          <cell r="A234" t="str">
            <v>ALL143</v>
          </cell>
          <cell r="B234" t="str">
            <v>C-SC603H8H</v>
          </cell>
        </row>
        <row r="234">
          <cell r="D234">
            <v>8</v>
          </cell>
          <cell r="E234" t="str">
            <v>(3/4,1 1/8) </v>
          </cell>
        </row>
        <row r="234">
          <cell r="O234">
            <v>2771.35579937304</v>
          </cell>
        </row>
        <row r="234">
          <cell r="T234" t="str">
            <v>CU - 125 QC</v>
          </cell>
        </row>
        <row r="234">
          <cell r="W234">
            <v>7842.90864584069</v>
          </cell>
        </row>
        <row r="235">
          <cell r="A235" t="str">
            <v>ALL144</v>
          </cell>
          <cell r="B235" t="str">
            <v>C-SC673H8H</v>
          </cell>
        </row>
        <row r="235">
          <cell r="D235">
            <v>9</v>
          </cell>
          <cell r="E235" t="str">
            <v>(3/4,1 1/8) </v>
          </cell>
        </row>
        <row r="235">
          <cell r="G235" t="str">
            <v>30717btu</v>
          </cell>
        </row>
        <row r="235">
          <cell r="O235">
            <v>2819.55329153605</v>
          </cell>
        </row>
        <row r="235">
          <cell r="T235" t="str">
            <v>CU - 144 QC</v>
          </cell>
        </row>
        <row r="235">
          <cell r="W235">
            <v>8497.13973121103</v>
          </cell>
        </row>
        <row r="236">
          <cell r="A236" t="str">
            <v>ALL145</v>
          </cell>
          <cell r="B236" t="str">
            <v>C-SC753H8H</v>
          </cell>
        </row>
        <row r="236">
          <cell r="D236">
            <v>10</v>
          </cell>
          <cell r="E236" t="str">
            <v>(3/4,1 1/8) </v>
          </cell>
        </row>
        <row r="236">
          <cell r="G236" t="str">
            <v>36177btu</v>
          </cell>
        </row>
        <row r="236">
          <cell r="O236">
            <v>2856.44628099173</v>
          </cell>
        </row>
        <row r="236">
          <cell r="T236" t="str">
            <v>CU - 144 QC</v>
          </cell>
        </row>
        <row r="236">
          <cell r="W236">
            <v>9377.50147413994</v>
          </cell>
        </row>
        <row r="236">
          <cell r="AB236" t="str">
            <v>TCU - 120 </v>
          </cell>
        </row>
        <row r="236">
          <cell r="AK236">
            <v>10993.9885341923</v>
          </cell>
          <cell r="AL236">
            <v>10897.517945957</v>
          </cell>
          <cell r="AM236">
            <v>10632.4509297323</v>
          </cell>
        </row>
        <row r="237">
          <cell r="A237" t="str">
            <v>ALL146</v>
          </cell>
          <cell r="B237" t="str">
            <v>C-SC903H8H</v>
          </cell>
        </row>
        <row r="237">
          <cell r="D237">
            <v>12</v>
          </cell>
          <cell r="E237" t="str">
            <v>(3/4,1 1/8) </v>
          </cell>
        </row>
        <row r="237">
          <cell r="G237" t="str">
            <v>40956btu</v>
          </cell>
        </row>
        <row r="237">
          <cell r="O237">
            <v>3032.64462809917</v>
          </cell>
        </row>
        <row r="237">
          <cell r="T237" t="str">
            <v>CU - 160 QC</v>
          </cell>
        </row>
        <row r="237">
          <cell r="W237">
            <v>9136.93582962738</v>
          </cell>
        </row>
        <row r="237">
          <cell r="AB237" t="str">
            <v>TCU - 120 </v>
          </cell>
        </row>
        <row r="237">
          <cell r="AK237">
            <v>11036.4861883192</v>
          </cell>
          <cell r="AL237">
            <v>10940.0156000839</v>
          </cell>
          <cell r="AM237">
            <v>10674.9485838592</v>
          </cell>
        </row>
        <row r="238">
          <cell r="A238" t="str">
            <v>ALL147</v>
          </cell>
          <cell r="B238" t="str">
            <v>C-SBN263H8A </v>
          </cell>
        </row>
        <row r="238">
          <cell r="D238">
            <v>3.5</v>
          </cell>
          <cell r="E238" t="str">
            <v>(1/2,7/8) </v>
          </cell>
        </row>
        <row r="238">
          <cell r="G238" t="str">
            <v>11200btu</v>
          </cell>
        </row>
        <row r="238">
          <cell r="O238">
            <v>1413.25757575758</v>
          </cell>
        </row>
        <row r="238">
          <cell r="T238" t="str">
            <v>CU - 50  QC</v>
          </cell>
        </row>
        <row r="238">
          <cell r="W238">
            <v>4148.16081312592</v>
          </cell>
        </row>
        <row r="238">
          <cell r="AB238" t="str">
            <v>BCU - 50  </v>
          </cell>
        </row>
        <row r="238">
          <cell r="AK238">
            <v>4546.43782633742</v>
          </cell>
          <cell r="AL238">
            <v>4449.96723810212</v>
          </cell>
          <cell r="AM238">
            <v>4184.90022187742</v>
          </cell>
          <cell r="AN238" t="str">
            <v>HTC-3</v>
          </cell>
        </row>
        <row r="238">
          <cell r="AQ238">
            <v>4094.22417485963</v>
          </cell>
        </row>
        <row r="239">
          <cell r="A239" t="str">
            <v>ALL148</v>
          </cell>
          <cell r="B239" t="str">
            <v>C-SBN303H8G </v>
          </cell>
        </row>
        <row r="239">
          <cell r="D239">
            <v>4</v>
          </cell>
          <cell r="E239" t="str">
            <v>(1/2,7/8) </v>
          </cell>
        </row>
        <row r="239">
          <cell r="G239" t="str">
            <v>14200btu</v>
          </cell>
        </row>
        <row r="239">
          <cell r="O239">
            <v>1475.37878787879</v>
          </cell>
        </row>
        <row r="239">
          <cell r="T239" t="str">
            <v>CU - 64B QC</v>
          </cell>
        </row>
        <row r="239">
          <cell r="W239">
            <v>4711.59645776157</v>
          </cell>
        </row>
        <row r="239">
          <cell r="AB239" t="str">
            <v>BCU - 55</v>
          </cell>
        </row>
        <row r="239">
          <cell r="AK239">
            <v>4946.9942562424</v>
          </cell>
          <cell r="AL239">
            <v>4850.52366800711</v>
          </cell>
          <cell r="AM239">
            <v>4585.4566517824</v>
          </cell>
          <cell r="AN239" t="str">
            <v>HTC-4</v>
          </cell>
        </row>
        <row r="239">
          <cell r="AQ239">
            <v>4680.24914466354</v>
          </cell>
        </row>
        <row r="240">
          <cell r="A240" t="str">
            <v>ALL149</v>
          </cell>
          <cell r="B240" t="str">
            <v>C-SBN373H8G </v>
          </cell>
        </row>
        <row r="240">
          <cell r="D240">
            <v>5</v>
          </cell>
          <cell r="E240" t="str">
            <v>(1/2,7/8) </v>
          </cell>
        </row>
        <row r="240">
          <cell r="G240" t="str">
            <v>18100btu</v>
          </cell>
        </row>
        <row r="240">
          <cell r="O240">
            <v>1550.3526645768</v>
          </cell>
        </row>
        <row r="240">
          <cell r="T240" t="str">
            <v>CU - 72 QC</v>
          </cell>
        </row>
        <row r="240">
          <cell r="W240">
            <v>5220.33464309936</v>
          </cell>
        </row>
        <row r="240">
          <cell r="AB240" t="str">
            <v>BCU - 64  </v>
          </cell>
        </row>
        <row r="240">
          <cell r="AK240">
            <v>5522.1809648428</v>
          </cell>
          <cell r="AL240">
            <v>5425.71037660751</v>
          </cell>
          <cell r="AM240">
            <v>5160.6433603828</v>
          </cell>
          <cell r="AN240" t="str">
            <v>HTC-5</v>
          </cell>
        </row>
        <row r="240">
          <cell r="AQ240">
            <v>4839.29081686574</v>
          </cell>
        </row>
        <row r="241">
          <cell r="A241" t="str">
            <v>ALL150</v>
          </cell>
          <cell r="B241" t="str">
            <v>C-SBN453H8G </v>
          </cell>
        </row>
        <row r="241">
          <cell r="D241">
            <v>6</v>
          </cell>
          <cell r="E241" t="str">
            <v>(1/2,7/8) </v>
          </cell>
        </row>
        <row r="241">
          <cell r="G241" t="str">
            <v>20600btu</v>
          </cell>
        </row>
        <row r="241">
          <cell r="O241">
            <v>1879.16666666667</v>
          </cell>
        </row>
        <row r="241">
          <cell r="T241" t="str">
            <v>CU - 90 QC</v>
          </cell>
        </row>
        <row r="241">
          <cell r="W241">
            <v>5925.34736841481</v>
          </cell>
        </row>
        <row r="241">
          <cell r="AB241" t="str">
            <v>BCU - 72</v>
          </cell>
        </row>
        <row r="241">
          <cell r="AK241">
            <v>6233.9092154951</v>
          </cell>
          <cell r="AL241">
            <v>6137.43862725981</v>
          </cell>
          <cell r="AM241">
            <v>5872.3716110351</v>
          </cell>
          <cell r="AN241" t="str">
            <v>HTC-8</v>
          </cell>
        </row>
        <row r="241">
          <cell r="AQ241">
            <v>5831.68178618635</v>
          </cell>
        </row>
        <row r="242">
          <cell r="A242" t="str">
            <v>ALL151</v>
          </cell>
          <cell r="B242" t="str">
            <v>C-SBS235H38B </v>
          </cell>
        </row>
        <row r="242">
          <cell r="D242">
            <v>7</v>
          </cell>
          <cell r="E242" t="str">
            <v>(1/2,7/8) </v>
          </cell>
        </row>
        <row r="242">
          <cell r="G242" t="str">
            <v>22000btu</v>
          </cell>
        </row>
        <row r="242">
          <cell r="O242">
            <v>2119.88636363636</v>
          </cell>
        </row>
        <row r="242">
          <cell r="T242" t="str">
            <v>CU - 100 QC</v>
          </cell>
        </row>
        <row r="242">
          <cell r="W242">
            <v>6374.7491269938</v>
          </cell>
        </row>
        <row r="242">
          <cell r="AB242" t="str">
            <v>BCU - 100</v>
          </cell>
        </row>
        <row r="242">
          <cell r="AK242">
            <v>6678.67426057661</v>
          </cell>
          <cell r="AL242">
            <v>6582.20367234131</v>
          </cell>
          <cell r="AM242">
            <v>6317.13665611661</v>
          </cell>
          <cell r="AN242" t="str">
            <v>HTC-8</v>
          </cell>
        </row>
        <row r="242">
          <cell r="AQ242">
            <v>6053.88458338915</v>
          </cell>
        </row>
        <row r="243">
          <cell r="A243" t="str">
            <v>ALL152</v>
          </cell>
          <cell r="B243" t="str">
            <v>C-SCN603H8T</v>
          </cell>
        </row>
        <row r="243">
          <cell r="D243">
            <v>8</v>
          </cell>
          <cell r="E243" t="str">
            <v>(3/4,1 1/8) </v>
          </cell>
        </row>
        <row r="243">
          <cell r="G243" t="str">
            <v>30717btu</v>
          </cell>
        </row>
        <row r="243">
          <cell r="O243">
            <v>2911.93181818182</v>
          </cell>
        </row>
        <row r="243">
          <cell r="T243" t="str">
            <v>CU - 125 QC</v>
          </cell>
        </row>
        <row r="243">
          <cell r="W243">
            <v>8475.68712927184</v>
          </cell>
        </row>
        <row r="243">
          <cell r="AB243" t="str">
            <v>LCU-08</v>
          </cell>
        </row>
        <row r="243">
          <cell r="AK243">
            <v>8774.00456345222</v>
          </cell>
          <cell r="AL243">
            <v>8677.53397521693</v>
          </cell>
          <cell r="AM243">
            <v>8412.46695899223</v>
          </cell>
          <cell r="AN243" t="str">
            <v>HTC-10</v>
          </cell>
        </row>
        <row r="243">
          <cell r="AQ243">
            <v>7865.94962323743</v>
          </cell>
        </row>
        <row r="244">
          <cell r="A244" t="str">
            <v>ALL152.1</v>
          </cell>
          <cell r="B244" t="str">
            <v>3CC149LA0M</v>
          </cell>
        </row>
        <row r="244">
          <cell r="D244">
            <v>9</v>
          </cell>
          <cell r="E244" t="str">
            <v>(3/4,1 1/8) </v>
          </cell>
        </row>
        <row r="244">
          <cell r="O244">
            <v>3403.7987012987</v>
          </cell>
        </row>
        <row r="244">
          <cell r="T244" t="str">
            <v>CU - 125 QC</v>
          </cell>
        </row>
        <row r="244">
          <cell r="W244">
            <v>9643.67346124237</v>
          </cell>
        </row>
        <row r="244">
          <cell r="AB244" t="str">
            <v>LCU-10</v>
          </cell>
        </row>
        <row r="244">
          <cell r="AK244">
            <v>10616.3393704369</v>
          </cell>
          <cell r="AL244">
            <v>10519.8687822016</v>
          </cell>
          <cell r="AM244">
            <v>10254.8017659769</v>
          </cell>
        </row>
        <row r="244">
          <cell r="AQ244">
            <v>0</v>
          </cell>
        </row>
        <row r="245">
          <cell r="A245" t="str">
            <v>ALL153</v>
          </cell>
          <cell r="B245" t="str">
            <v>C-SCN753H8T </v>
          </cell>
        </row>
        <row r="245">
          <cell r="D245">
            <v>10</v>
          </cell>
          <cell r="E245" t="str">
            <v>(3/4,1 1/8) </v>
          </cell>
        </row>
        <row r="245">
          <cell r="G245" t="str">
            <v>36177btu</v>
          </cell>
        </row>
        <row r="245">
          <cell r="O245">
            <v>2904.16666666667</v>
          </cell>
        </row>
        <row r="245">
          <cell r="T245" t="str">
            <v>CU - 144 QC</v>
          </cell>
        </row>
        <row r="245">
          <cell r="W245">
            <v>9270.03741374557</v>
          </cell>
        </row>
        <row r="245">
          <cell r="AB245" t="str">
            <v>LCU-10</v>
          </cell>
        </row>
        <row r="245">
          <cell r="AK245">
            <v>9631.47923057677</v>
          </cell>
          <cell r="AL245">
            <v>9535.00864234147</v>
          </cell>
          <cell r="AM245">
            <v>9269.94162611677</v>
          </cell>
          <cell r="AN245" t="str">
            <v>HTC-12</v>
          </cell>
        </row>
        <row r="245">
          <cell r="AQ245">
            <v>8465.24824496128</v>
          </cell>
        </row>
        <row r="246">
          <cell r="A246" t="str">
            <v>ALL154</v>
          </cell>
          <cell r="B246" t="str">
            <v>C-SCN903H8T </v>
          </cell>
        </row>
        <row r="246">
          <cell r="D246">
            <v>12</v>
          </cell>
          <cell r="E246" t="str">
            <v>(3/4,1 1/8) </v>
          </cell>
        </row>
        <row r="246">
          <cell r="G246" t="str">
            <v>40956btu</v>
          </cell>
        </row>
        <row r="246">
          <cell r="O246">
            <v>3092.6724137931</v>
          </cell>
        </row>
        <row r="246">
          <cell r="T246" t="str">
            <v>CU - 160 QC</v>
          </cell>
        </row>
        <row r="246">
          <cell r="W246">
            <v>9938.50484083325</v>
          </cell>
        </row>
        <row r="246">
          <cell r="AB246" t="str">
            <v>LCU-12</v>
          </cell>
        </row>
        <row r="246">
          <cell r="AK246">
            <v>10604.7144247964</v>
          </cell>
          <cell r="AL246">
            <v>10508.2438365611</v>
          </cell>
          <cell r="AM246">
            <v>10243.1768203364</v>
          </cell>
          <cell r="AN246" t="str">
            <v>HTC-15</v>
          </cell>
        </row>
        <row r="246">
          <cell r="AQ246">
            <v>8932.4191542208</v>
          </cell>
        </row>
        <row r="247">
          <cell r="A247" t="str">
            <v>ALL155</v>
          </cell>
          <cell r="B247" t="str">
            <v>C-SBN303L8A (4hp LT)</v>
          </cell>
        </row>
        <row r="247">
          <cell r="D247">
            <v>4</v>
          </cell>
          <cell r="E247" t="str">
            <v>(1/2,7/8) inx2203(0.26-20)</v>
          </cell>
        </row>
        <row r="247">
          <cell r="G247" t="str">
            <v>14500btu</v>
          </cell>
        </row>
        <row r="247">
          <cell r="O247">
            <v>1997.8813559322</v>
          </cell>
        </row>
        <row r="247">
          <cell r="T247" t="str">
            <v>CU - 64 QC</v>
          </cell>
        </row>
        <row r="247">
          <cell r="W247">
            <v>5756.90131671982</v>
          </cell>
        </row>
        <row r="247">
          <cell r="AB247" t="str">
            <v>BCU - 55</v>
          </cell>
        </row>
        <row r="247">
          <cell r="AK247">
            <v>5906.45223181725</v>
          </cell>
          <cell r="AL247">
            <v>5809.98164358195</v>
          </cell>
          <cell r="AM247">
            <v>5544.91462735725</v>
          </cell>
        </row>
        <row r="247">
          <cell r="AQ247">
            <v>0</v>
          </cell>
        </row>
        <row r="248">
          <cell r="A248" t="str">
            <v>ALL156</v>
          </cell>
          <cell r="B248" t="str">
            <v>C-SBN373L8A (5hp LT)</v>
          </cell>
        </row>
        <row r="248">
          <cell r="D248">
            <v>5</v>
          </cell>
          <cell r="E248" t="str">
            <v>(1/2,7/8) inx2203(0.26-20)</v>
          </cell>
        </row>
        <row r="248">
          <cell r="G248" t="str">
            <v>20200btu</v>
          </cell>
        </row>
        <row r="248">
          <cell r="O248">
            <v>2108.43605546995</v>
          </cell>
        </row>
        <row r="248">
          <cell r="T248" t="str">
            <v>CU - 72 QC</v>
          </cell>
        </row>
        <row r="248">
          <cell r="W248">
            <v>6051.58888311221</v>
          </cell>
        </row>
        <row r="248">
          <cell r="AB248" t="str">
            <v>BCU - 64  </v>
          </cell>
        </row>
        <row r="248">
          <cell r="AK248">
            <v>6560.4850942638</v>
          </cell>
          <cell r="AL248">
            <v>6464.0145060285</v>
          </cell>
          <cell r="AM248">
            <v>6198.9474898038</v>
          </cell>
        </row>
        <row r="248">
          <cell r="AQ248">
            <v>0</v>
          </cell>
        </row>
        <row r="249">
          <cell r="A249" t="str">
            <v>ALL157</v>
          </cell>
          <cell r="B249" t="str">
            <v>C-SBN453L8A (6hp LT)</v>
          </cell>
        </row>
        <row r="249">
          <cell r="D249">
            <v>6</v>
          </cell>
          <cell r="E249" t="str">
            <v>(1/2,7/8) inx2203(0.42-40)</v>
          </cell>
        </row>
        <row r="249">
          <cell r="G249" t="str">
            <v>24000btu</v>
          </cell>
        </row>
        <row r="249">
          <cell r="O249">
            <v>2282.16486902928</v>
          </cell>
        </row>
        <row r="249">
          <cell r="T249" t="str">
            <v>CU - 90 QC</v>
          </cell>
        </row>
        <row r="249">
          <cell r="W249">
            <v>6563.0701398962</v>
          </cell>
        </row>
        <row r="249">
          <cell r="AB249" t="str">
            <v>BCU - 72</v>
          </cell>
        </row>
        <row r="249">
          <cell r="AK249">
            <v>7141.94415627342</v>
          </cell>
          <cell r="AL249">
            <v>7045.47356803812</v>
          </cell>
          <cell r="AM249">
            <v>6780.40655181342</v>
          </cell>
          <cell r="AN249" t="str">
            <v>HTC-8</v>
          </cell>
        </row>
        <row r="249">
          <cell r="AQ249">
            <v>6469.40455766774</v>
          </cell>
        </row>
        <row r="250">
          <cell r="A250" t="str">
            <v>ALL158</v>
          </cell>
          <cell r="B250" t="str">
            <v>C-SCN523L8H (7hp LT) 3CC120SA03</v>
          </cell>
        </row>
        <row r="250">
          <cell r="D250">
            <v>7</v>
          </cell>
          <cell r="E250" t="str">
            <v>(3/4,1 1/8) inx2208(0.42-40)</v>
          </cell>
        </row>
        <row r="250">
          <cell r="G250" t="str">
            <v>28000btu</v>
          </cell>
        </row>
        <row r="250">
          <cell r="O250">
            <v>4027.34976887519</v>
          </cell>
        </row>
        <row r="250">
          <cell r="T250" t="str">
            <v>CU - 100 QC</v>
          </cell>
        </row>
        <row r="250">
          <cell r="W250">
            <v>8945.26768437066</v>
          </cell>
        </row>
        <row r="250">
          <cell r="AB250" t="str">
            <v>LCU-08</v>
          </cell>
        </row>
        <row r="250">
          <cell r="AK250">
            <v>10366.6548888459</v>
          </cell>
          <cell r="AL250">
            <v>10270.1843006106</v>
          </cell>
          <cell r="AM250">
            <v>10005.1172843859</v>
          </cell>
        </row>
        <row r="250">
          <cell r="AQ250">
            <v>0</v>
          </cell>
        </row>
        <row r="251">
          <cell r="A251" t="str">
            <v>ALL159</v>
          </cell>
          <cell r="B251" t="str">
            <v>3CC137SA03 (8hpLT) Panasonic</v>
          </cell>
        </row>
        <row r="251">
          <cell r="D251">
            <v>8</v>
          </cell>
          <cell r="E251" t="str">
            <v>(3/4,1 1/8) inx2208(0.49-40)</v>
          </cell>
        </row>
        <row r="251">
          <cell r="G251" t="str">
            <v>32000btu</v>
          </cell>
        </row>
        <row r="251">
          <cell r="O251">
            <v>4074.66108452951</v>
          </cell>
        </row>
        <row r="251">
          <cell r="T251" t="str">
            <v>CU - 125 QC</v>
          </cell>
        </row>
        <row r="251">
          <cell r="W251">
            <v>9852.04308587062</v>
          </cell>
        </row>
        <row r="251">
          <cell r="AB251" t="str">
            <v>LCU-08</v>
          </cell>
        </row>
        <row r="251">
          <cell r="AK251">
            <v>10474.5188431941</v>
          </cell>
          <cell r="AL251">
            <v>10378.0482549588</v>
          </cell>
          <cell r="AM251">
            <v>10112.9812387341</v>
          </cell>
          <cell r="AN251" t="str">
            <v>HTC-10</v>
          </cell>
        </row>
        <row r="251">
          <cell r="AQ251">
            <v>9242.30557983621</v>
          </cell>
        </row>
        <row r="252">
          <cell r="A252" t="str">
            <v>ALL160</v>
          </cell>
          <cell r="B252" t="str">
            <v>C- SCN753L8H (10HP LT)</v>
          </cell>
        </row>
        <row r="252">
          <cell r="D252">
            <v>10</v>
          </cell>
          <cell r="E252" t="str">
            <v>(3/4,1 1/8) inx2208(0.49-40)</v>
          </cell>
        </row>
        <row r="252">
          <cell r="G252" t="str">
            <v>38000btu</v>
          </cell>
        </row>
        <row r="252">
          <cell r="O252">
            <v>4269.1985645933</v>
          </cell>
        </row>
        <row r="252">
          <cell r="T252" t="str">
            <v>CU - 144 QC</v>
          </cell>
        </row>
        <row r="252">
          <cell r="W252">
            <v>10633.8615838284</v>
          </cell>
        </row>
        <row r="252">
          <cell r="AB252" t="str">
            <v>LCU-10</v>
          </cell>
        </row>
        <row r="252">
          <cell r="AK252">
            <v>11325.2437024434</v>
          </cell>
          <cell r="AL252">
            <v>11228.7731142081</v>
          </cell>
          <cell r="AM252">
            <v>10963.7060979834</v>
          </cell>
        </row>
        <row r="252">
          <cell r="AQ252">
            <v>0</v>
          </cell>
        </row>
        <row r="253">
          <cell r="A253" t="str">
            <v>ALL160.1</v>
          </cell>
          <cell r="B253" t="str">
            <v>3CC216SA03 (12.5HP LT)</v>
          </cell>
        </row>
        <row r="253">
          <cell r="D253">
            <v>12.5</v>
          </cell>
          <cell r="E253" t="str">
            <v>(3/4,1 1/8) inx2208(0.49-40)</v>
          </cell>
        </row>
        <row r="253">
          <cell r="O253">
            <v>4479.2663476874</v>
          </cell>
        </row>
        <row r="253">
          <cell r="T253" t="str">
            <v>CU - 160 QC</v>
          </cell>
        </row>
        <row r="253">
          <cell r="W253">
            <v>11407.6961437832</v>
          </cell>
        </row>
        <row r="254">
          <cell r="A254" t="str">
            <v>ALL161</v>
          </cell>
          <cell r="B254" t="str">
            <v>C-SBN373H8D</v>
          </cell>
        </row>
        <row r="254">
          <cell r="D254">
            <v>5</v>
          </cell>
        </row>
        <row r="254">
          <cell r="O254">
            <v>1336.38257575758</v>
          </cell>
        </row>
        <row r="254">
          <cell r="W254" t="str">
            <v>~</v>
          </cell>
        </row>
        <row r="255">
          <cell r="A255" t="str">
            <v>ALL162</v>
          </cell>
          <cell r="B255" t="str">
            <v>C-SBN453H8D</v>
          </cell>
        </row>
        <row r="255">
          <cell r="D255">
            <v>6</v>
          </cell>
        </row>
        <row r="255">
          <cell r="O255">
            <v>1721.53409090909</v>
          </cell>
        </row>
        <row r="255">
          <cell r="W255" t="str">
            <v>~</v>
          </cell>
        </row>
        <row r="256">
          <cell r="A256" t="str">
            <v>ALL162.01</v>
          </cell>
          <cell r="B256" t="str">
            <v>C-SCP270H38A</v>
          </cell>
        </row>
        <row r="256">
          <cell r="D256">
            <v>8</v>
          </cell>
        </row>
        <row r="256">
          <cell r="O256">
            <v>2888.63636363636</v>
          </cell>
        </row>
        <row r="256">
          <cell r="W256" t="str">
            <v>~</v>
          </cell>
        </row>
        <row r="257">
          <cell r="A257" t="str">
            <v>ALL162.02</v>
          </cell>
          <cell r="B257" t="str">
            <v>C-SCP315H38A</v>
          </cell>
        </row>
        <row r="257">
          <cell r="D257">
            <v>10</v>
          </cell>
        </row>
        <row r="257">
          <cell r="O257">
            <v>2927.46212121212</v>
          </cell>
        </row>
        <row r="257">
          <cell r="W257" t="str">
            <v>~</v>
          </cell>
        </row>
        <row r="258">
          <cell r="A258" t="str">
            <v>ALL162.03</v>
          </cell>
          <cell r="B258" t="str">
            <v>C-SCP400H38A</v>
          </cell>
        </row>
        <row r="258">
          <cell r="D258">
            <v>12</v>
          </cell>
        </row>
        <row r="258">
          <cell r="O258">
            <v>2989.58333333333</v>
          </cell>
        </row>
        <row r="258">
          <cell r="W258" t="str">
            <v>~</v>
          </cell>
        </row>
        <row r="259">
          <cell r="A259" t="str">
            <v>ALL162.04</v>
          </cell>
          <cell r="B259" t="str">
            <v>C-SCP435H38B</v>
          </cell>
        </row>
        <row r="259">
          <cell r="D259">
            <v>13</v>
          </cell>
        </row>
        <row r="259">
          <cell r="O259">
            <v>4102.0256916996</v>
          </cell>
        </row>
        <row r="260">
          <cell r="A260" t="str">
            <v>ALL162.05</v>
          </cell>
          <cell r="B260" t="str">
            <v>C-SCP510H38B</v>
          </cell>
        </row>
        <row r="260">
          <cell r="D260">
            <v>15</v>
          </cell>
        </row>
        <row r="260">
          <cell r="O260">
            <v>5324.67532467532</v>
          </cell>
        </row>
        <row r="260">
          <cell r="W260" t="str">
            <v>~</v>
          </cell>
        </row>
        <row r="261">
          <cell r="A261" t="str">
            <v>ALL163</v>
          </cell>
          <cell r="B261" t="str">
            <v>JT95GABY1L</v>
          </cell>
        </row>
        <row r="261">
          <cell r="D261">
            <v>3</v>
          </cell>
        </row>
        <row r="261">
          <cell r="G261" t="str">
            <v>31400btu</v>
          </cell>
        </row>
        <row r="261">
          <cell r="O261" t="str">
            <v>~</v>
          </cell>
        </row>
        <row r="261">
          <cell r="T261" t="str">
            <v>CU - 40  QC</v>
          </cell>
        </row>
        <row r="261">
          <cell r="W261">
            <v>3479.52349252341</v>
          </cell>
        </row>
        <row r="262">
          <cell r="A262" t="str">
            <v>ALL164</v>
          </cell>
          <cell r="B262" t="str">
            <v>JT125GABY1</v>
          </cell>
        </row>
        <row r="262">
          <cell r="D262">
            <v>4</v>
          </cell>
        </row>
        <row r="262">
          <cell r="G262" t="str">
            <v>40620btu</v>
          </cell>
        </row>
        <row r="262">
          <cell r="O262">
            <v>1514.20454545455</v>
          </cell>
        </row>
        <row r="262">
          <cell r="T262" t="str">
            <v>CU - 64 QC</v>
          </cell>
        </row>
        <row r="262">
          <cell r="W262">
            <v>4602.45495525485</v>
          </cell>
        </row>
        <row r="263">
          <cell r="A263" t="str">
            <v>ALL165</v>
          </cell>
          <cell r="B263" t="str">
            <v>JT160GABY1 (4 mounting)</v>
          </cell>
        </row>
        <row r="263">
          <cell r="D263">
            <v>5</v>
          </cell>
        </row>
        <row r="263">
          <cell r="G263" t="str">
            <v>51200btu</v>
          </cell>
        </row>
        <row r="263">
          <cell r="O263">
            <v>1421.02272727273</v>
          </cell>
        </row>
        <row r="263">
          <cell r="T263" t="str">
            <v>CU - 72 QC</v>
          </cell>
        </row>
        <row r="263">
          <cell r="W263">
            <v>4710.77888528361</v>
          </cell>
        </row>
        <row r="264">
          <cell r="A264" t="str">
            <v>ALL166</v>
          </cell>
          <cell r="B264" t="str">
            <v>JT160GA-Y1 (3 mounting)</v>
          </cell>
        </row>
        <row r="264">
          <cell r="D264">
            <v>5</v>
          </cell>
        </row>
        <row r="264">
          <cell r="G264" t="str">
            <v>51200btu</v>
          </cell>
        </row>
        <row r="264">
          <cell r="O264" t="str">
            <v>~</v>
          </cell>
        </row>
        <row r="264">
          <cell r="T264" t="str">
            <v>CU - 72 QC</v>
          </cell>
        </row>
        <row r="265">
          <cell r="B265" t="str">
            <v>JT212D-Y1L</v>
          </cell>
        </row>
        <row r="265">
          <cell r="D265">
            <v>7</v>
          </cell>
        </row>
        <row r="265">
          <cell r="G265" t="str">
            <v>73390btu</v>
          </cell>
        </row>
        <row r="265">
          <cell r="O265" t="str">
            <v>~</v>
          </cell>
        </row>
        <row r="265">
          <cell r="T265" t="str">
            <v>CU - 100 QC</v>
          </cell>
        </row>
        <row r="265">
          <cell r="W265" t="str">
            <v>~</v>
          </cell>
        </row>
        <row r="266">
          <cell r="B266" t="str">
            <v>JT300D-Y1L</v>
          </cell>
        </row>
        <row r="266">
          <cell r="D266">
            <v>10</v>
          </cell>
        </row>
        <row r="266">
          <cell r="G266" t="str">
            <v>102050btu</v>
          </cell>
        </row>
        <row r="266">
          <cell r="O266" t="str">
            <v>~</v>
          </cell>
        </row>
        <row r="266">
          <cell r="T266" t="str">
            <v>CU - 144 QC</v>
          </cell>
        </row>
        <row r="266">
          <cell r="W266" t="str">
            <v>~</v>
          </cell>
        </row>
        <row r="267">
          <cell r="B267" t="str">
            <v>JT335D-Y1L</v>
          </cell>
        </row>
        <row r="267">
          <cell r="D267">
            <v>12</v>
          </cell>
        </row>
        <row r="267">
          <cell r="G267" t="str">
            <v>116050btu</v>
          </cell>
        </row>
        <row r="267">
          <cell r="O267" t="str">
            <v>~</v>
          </cell>
        </row>
        <row r="267">
          <cell r="T267" t="str">
            <v>CU - 160 QC</v>
          </cell>
        </row>
        <row r="267">
          <cell r="W267" t="str">
            <v>~</v>
          </cell>
        </row>
        <row r="268">
          <cell r="A268" t="str">
            <v>ALL168</v>
          </cell>
          <cell r="B268" t="str">
            <v>JT160G-P8Y1 R410A DAIKIN COMP</v>
          </cell>
        </row>
        <row r="268">
          <cell r="D268">
            <v>5</v>
          </cell>
        </row>
        <row r="268">
          <cell r="O268" t="str">
            <v>~</v>
          </cell>
        </row>
        <row r="268">
          <cell r="W268" t="str">
            <v>~</v>
          </cell>
        </row>
        <row r="269">
          <cell r="A269" t="str">
            <v>ALL170</v>
          </cell>
          <cell r="B269" t="str">
            <v>ZP42KUE-TFM-52E</v>
          </cell>
        </row>
        <row r="269">
          <cell r="D269">
            <v>4</v>
          </cell>
        </row>
        <row r="269">
          <cell r="O269" t="str">
            <v>~</v>
          </cell>
        </row>
        <row r="269">
          <cell r="W269" t="str">
            <v>~</v>
          </cell>
        </row>
        <row r="270">
          <cell r="B270" t="str">
            <v>ZP54K3E-TFP-522</v>
          </cell>
        </row>
        <row r="270">
          <cell r="D270">
            <v>5</v>
          </cell>
        </row>
        <row r="270">
          <cell r="O270" t="str">
            <v>~</v>
          </cell>
        </row>
        <row r="270">
          <cell r="W270" t="str">
            <v>~</v>
          </cell>
        </row>
        <row r="271">
          <cell r="B271" t="str">
            <v>ZP154KCE-TFD-522</v>
          </cell>
        </row>
        <row r="271">
          <cell r="D271">
            <v>13</v>
          </cell>
        </row>
        <row r="271">
          <cell r="O271" t="str">
            <v>~</v>
          </cell>
        </row>
        <row r="271">
          <cell r="W271" t="str">
            <v>~</v>
          </cell>
        </row>
        <row r="272">
          <cell r="B272" t="str">
            <v>ZP182KCE-TFD-522</v>
          </cell>
        </row>
        <row r="272">
          <cell r="D272">
            <v>15</v>
          </cell>
        </row>
        <row r="272">
          <cell r="O272" t="str">
            <v>~</v>
          </cell>
        </row>
        <row r="272">
          <cell r="W272" t="str">
            <v>~</v>
          </cell>
        </row>
        <row r="273">
          <cell r="B273" t="str">
            <v>ZP385KCE-TFD-522</v>
          </cell>
        </row>
        <row r="273">
          <cell r="D273">
            <v>32</v>
          </cell>
        </row>
        <row r="273">
          <cell r="O273" t="str">
            <v>~</v>
          </cell>
        </row>
        <row r="273">
          <cell r="W273" t="str">
            <v>~</v>
          </cell>
        </row>
        <row r="274">
          <cell r="A274" t="str">
            <v>ALL174</v>
          </cell>
          <cell r="B274" t="str">
            <v>ZR61KCE</v>
          </cell>
        </row>
        <row r="274">
          <cell r="D274">
            <v>5</v>
          </cell>
        </row>
        <row r="274">
          <cell r="O274" t="str">
            <v>~</v>
          </cell>
        </row>
        <row r="274">
          <cell r="T274" t="str">
            <v>CU - 72 QC</v>
          </cell>
        </row>
        <row r="274">
          <cell r="W274" t="str">
            <v>~</v>
          </cell>
        </row>
        <row r="274">
          <cell r="AB274" t="str">
            <v>BCU - 64  </v>
          </cell>
        </row>
        <row r="275">
          <cell r="A275" t="str">
            <v>ALL175</v>
          </cell>
          <cell r="B275" t="str">
            <v>ZR72KCE</v>
          </cell>
        </row>
        <row r="275">
          <cell r="D275">
            <v>6</v>
          </cell>
        </row>
        <row r="275">
          <cell r="O275" t="str">
            <v>~</v>
          </cell>
        </row>
        <row r="275">
          <cell r="T275" t="str">
            <v>CU - 100 QC</v>
          </cell>
        </row>
        <row r="275">
          <cell r="W275" t="str">
            <v>~</v>
          </cell>
        </row>
        <row r="275">
          <cell r="AB275" t="str">
            <v>BCU - 72</v>
          </cell>
        </row>
        <row r="276">
          <cell r="A276" t="str">
            <v>ALL176</v>
          </cell>
          <cell r="B276" t="str">
            <v>ZR94KCE</v>
          </cell>
        </row>
        <row r="276">
          <cell r="D276">
            <v>7.5</v>
          </cell>
        </row>
        <row r="276">
          <cell r="O276" t="str">
            <v>~</v>
          </cell>
        </row>
        <row r="276">
          <cell r="T276" t="str">
            <v>CU - 125 QC</v>
          </cell>
        </row>
        <row r="276">
          <cell r="W276" t="str">
            <v>~</v>
          </cell>
        </row>
        <row r="276">
          <cell r="AB276" t="str">
            <v>TCU - 100B</v>
          </cell>
        </row>
        <row r="277">
          <cell r="A277" t="str">
            <v>ALL177</v>
          </cell>
          <cell r="B277" t="str">
            <v>ZR108KCE</v>
          </cell>
        </row>
        <row r="277">
          <cell r="D277">
            <v>9</v>
          </cell>
        </row>
        <row r="277">
          <cell r="O277" t="str">
            <v>~</v>
          </cell>
        </row>
        <row r="277">
          <cell r="T277" t="str">
            <v>CU - 144 QC</v>
          </cell>
        </row>
        <row r="277">
          <cell r="W277" t="str">
            <v>~</v>
          </cell>
        </row>
        <row r="277">
          <cell r="AB277" t="str">
            <v>TCU - 120 </v>
          </cell>
        </row>
        <row r="278">
          <cell r="A278" t="str">
            <v>ALL178</v>
          </cell>
          <cell r="B278" t="str">
            <v>ZR125KCE</v>
          </cell>
        </row>
        <row r="278">
          <cell r="D278">
            <v>10</v>
          </cell>
        </row>
        <row r="278">
          <cell r="O278" t="str">
            <v>~</v>
          </cell>
        </row>
        <row r="278">
          <cell r="T278" t="str">
            <v>CU - 144 QC</v>
          </cell>
        </row>
        <row r="278">
          <cell r="W278" t="str">
            <v>~</v>
          </cell>
        </row>
        <row r="278">
          <cell r="AB278" t="str">
            <v>TCU - 120 </v>
          </cell>
        </row>
        <row r="279">
          <cell r="A279" t="str">
            <v>ALL179</v>
          </cell>
          <cell r="B279" t="str">
            <v>ZR144KCE</v>
          </cell>
        </row>
        <row r="279">
          <cell r="D279">
            <v>12.5</v>
          </cell>
        </row>
        <row r="279">
          <cell r="O279">
            <v>4506.00649350649</v>
          </cell>
        </row>
        <row r="279">
          <cell r="T279" t="str">
            <v>CU - 160 QC</v>
          </cell>
        </row>
        <row r="279">
          <cell r="W279" t="str">
            <v>~</v>
          </cell>
        </row>
        <row r="279">
          <cell r="AB279" t="str">
            <v>TCU - 120 </v>
          </cell>
        </row>
        <row r="280">
          <cell r="A280" t="str">
            <v>ALL180</v>
          </cell>
          <cell r="B280" t="str">
            <v>ZR190KCE</v>
          </cell>
        </row>
        <row r="280">
          <cell r="D280">
            <v>15</v>
          </cell>
        </row>
        <row r="280">
          <cell r="O280">
            <v>6279.6442687747</v>
          </cell>
        </row>
        <row r="280">
          <cell r="T280" t="str">
            <v>CU - 200 QC</v>
          </cell>
        </row>
        <row r="280">
          <cell r="W280">
            <v>14569.9403488775</v>
          </cell>
        </row>
        <row r="280">
          <cell r="AB280" t="str">
            <v>TCU - 150 </v>
          </cell>
        </row>
        <row r="281">
          <cell r="A281" t="str">
            <v>ALL181</v>
          </cell>
          <cell r="B281" t="str">
            <v>ZR250KCE</v>
          </cell>
        </row>
        <row r="281">
          <cell r="D281">
            <v>20</v>
          </cell>
        </row>
        <row r="281">
          <cell r="O281">
            <v>10191.7613636364</v>
          </cell>
        </row>
        <row r="281">
          <cell r="T281" t="str">
            <v>CU - 250 QC</v>
          </cell>
        </row>
        <row r="281">
          <cell r="W281">
            <v>20276.5212912368</v>
          </cell>
        </row>
        <row r="281">
          <cell r="AB281" t="str">
            <v>TCU - 220</v>
          </cell>
        </row>
        <row r="282">
          <cell r="A282" t="str">
            <v>ALL182</v>
          </cell>
          <cell r="B282" t="str">
            <v>ZR310KCE</v>
          </cell>
        </row>
        <row r="282">
          <cell r="D282">
            <v>25</v>
          </cell>
        </row>
        <row r="282">
          <cell r="O282">
            <v>10410.15625</v>
          </cell>
        </row>
        <row r="282">
          <cell r="T282" t="str">
            <v>CU - 300 QC</v>
          </cell>
        </row>
        <row r="282">
          <cell r="W282">
            <v>22432.4034185867</v>
          </cell>
        </row>
        <row r="282">
          <cell r="AB282" t="str">
            <v>TCUV - 250</v>
          </cell>
        </row>
        <row r="283">
          <cell r="A283" t="str">
            <v>ALL183</v>
          </cell>
          <cell r="B283" t="str">
            <v>ZR380KCE</v>
          </cell>
        </row>
        <row r="283">
          <cell r="D283">
            <v>30</v>
          </cell>
        </row>
        <row r="283">
          <cell r="O283">
            <v>13777.5974025974</v>
          </cell>
        </row>
        <row r="283">
          <cell r="T283" t="str">
            <v>CU - 350 QC</v>
          </cell>
        </row>
        <row r="283">
          <cell r="W283">
            <v>28353.0197862845</v>
          </cell>
        </row>
        <row r="284">
          <cell r="A284" t="str">
            <v>ALL184</v>
          </cell>
          <cell r="B284" t="str">
            <v>403DH-64C2</v>
          </cell>
        </row>
        <row r="284">
          <cell r="D284">
            <v>4.5</v>
          </cell>
        </row>
        <row r="284">
          <cell r="O284">
            <v>1153.84615384615</v>
          </cell>
        </row>
        <row r="285">
          <cell r="A285" t="str">
            <v>ALL185</v>
          </cell>
          <cell r="B285" t="str">
            <v>401DHV-64D2Y</v>
          </cell>
        </row>
        <row r="285">
          <cell r="D285">
            <v>6</v>
          </cell>
        </row>
        <row r="285">
          <cell r="O285">
            <v>1384.61538461538</v>
          </cell>
        </row>
        <row r="286">
          <cell r="A286" t="str">
            <v>ALL186</v>
          </cell>
          <cell r="B286" t="str">
            <v>NS350DH-64D2YG </v>
          </cell>
        </row>
        <row r="286">
          <cell r="D286" t="str">
            <v>3.5 med temp</v>
          </cell>
        </row>
        <row r="286">
          <cell r="O286">
            <v>1669.50757575758</v>
          </cell>
        </row>
        <row r="286">
          <cell r="T286" t="str">
            <v>CU - 50  QC</v>
          </cell>
        </row>
        <row r="286">
          <cell r="W286">
            <v>4384.69927466439</v>
          </cell>
        </row>
        <row r="286">
          <cell r="AB286" t="str">
            <v>BCU - 55</v>
          </cell>
        </row>
        <row r="286">
          <cell r="AK286">
            <v>4933.66947654376</v>
          </cell>
          <cell r="AL286">
            <v>4837.19888830847</v>
          </cell>
          <cell r="AM286">
            <v>4572.13187208376</v>
          </cell>
        </row>
        <row r="287">
          <cell r="A287" t="str">
            <v>ALL187</v>
          </cell>
          <cell r="B287" t="str">
            <v>NS500DH-83D2YG </v>
          </cell>
        </row>
        <row r="287">
          <cell r="D287" t="str">
            <v>5 med temp</v>
          </cell>
        </row>
        <row r="287">
          <cell r="O287">
            <v>1700.56818181818</v>
          </cell>
        </row>
        <row r="287">
          <cell r="T287" t="str">
            <v>CU - 72 QC</v>
          </cell>
        </row>
        <row r="287">
          <cell r="W287">
            <v>5406.69827946299</v>
          </cell>
        </row>
        <row r="287">
          <cell r="AB287" t="str">
            <v>BCU - 64  </v>
          </cell>
        </row>
        <row r="287">
          <cell r="AK287">
            <v>5708.54460120644</v>
          </cell>
          <cell r="AL287">
            <v>5612.07401297114</v>
          </cell>
          <cell r="AM287">
            <v>5347.00699674644</v>
          </cell>
        </row>
        <row r="288">
          <cell r="A288" t="str">
            <v>ALL188</v>
          </cell>
          <cell r="B288" t="str">
            <v>NS600DH-95D2YG </v>
          </cell>
        </row>
        <row r="288">
          <cell r="D288" t="str">
            <v>6 med temp</v>
          </cell>
        </row>
        <row r="288">
          <cell r="O288">
            <v>2003.40909090909</v>
          </cell>
        </row>
        <row r="288">
          <cell r="T288" t="str">
            <v>CU - 90 QC</v>
          </cell>
        </row>
        <row r="288">
          <cell r="W288">
            <v>6040.03268310012</v>
          </cell>
        </row>
        <row r="288">
          <cell r="AB288" t="str">
            <v>BCU - 72</v>
          </cell>
        </row>
        <row r="288">
          <cell r="AK288">
            <v>6348.59453018041</v>
          </cell>
          <cell r="AL288">
            <v>6252.12394194511</v>
          </cell>
          <cell r="AM288">
            <v>5987.05692572041</v>
          </cell>
        </row>
        <row r="289">
          <cell r="A289" t="str">
            <v>ALL189</v>
          </cell>
          <cell r="B289" t="str">
            <v>LS350DH-64D2YG </v>
          </cell>
        </row>
        <row r="289">
          <cell r="D289" t="str">
            <v>3.5 low temp</v>
          </cell>
          <cell r="E289" t="str">
            <v>0.031*24",(0.051*24")</v>
          </cell>
        </row>
        <row r="289">
          <cell r="O289">
            <v>1677.27272727273</v>
          </cell>
        </row>
        <row r="289">
          <cell r="T289" t="str">
            <v>CU - 50  QC</v>
          </cell>
        </row>
        <row r="289">
          <cell r="W289">
            <v>4563.68078740451</v>
          </cell>
        </row>
        <row r="289">
          <cell r="AB289" t="str">
            <v>BCU - 55</v>
          </cell>
        </row>
        <row r="289">
          <cell r="AK289">
            <v>5112.65098928389</v>
          </cell>
          <cell r="AL289">
            <v>5016.18040104859</v>
          </cell>
          <cell r="AM289">
            <v>4751.11338482389</v>
          </cell>
        </row>
        <row r="290">
          <cell r="A290" t="str">
            <v>ALL190</v>
          </cell>
          <cell r="B290" t="str">
            <v>LS500DH-83D2YG </v>
          </cell>
        </row>
        <row r="290">
          <cell r="D290" t="str">
            <v>5 low temp</v>
          </cell>
          <cell r="E290" t="str">
            <v>0.039*32" ,(0.051*20")</v>
          </cell>
        </row>
        <row r="290">
          <cell r="O290">
            <v>1939.87603305785</v>
          </cell>
        </row>
        <row r="290">
          <cell r="T290" t="str">
            <v>CU - 72 QC</v>
          </cell>
        </row>
        <row r="290">
          <cell r="W290">
            <v>5779.2112607346</v>
          </cell>
        </row>
        <row r="290">
          <cell r="AB290" t="str">
            <v>BCU - 64  </v>
          </cell>
        </row>
        <row r="290">
          <cell r="AK290">
            <v>6081.05758247804</v>
          </cell>
          <cell r="AL290">
            <v>5984.58699424275</v>
          </cell>
          <cell r="AM290">
            <v>5719.51997801804</v>
          </cell>
        </row>
        <row r="291">
          <cell r="A291" t="str">
            <v>ALL191</v>
          </cell>
          <cell r="B291" t="str">
            <v>LS600DH-95D2YG </v>
          </cell>
        </row>
        <row r="291">
          <cell r="D291" t="str">
            <v>6 low temp</v>
          </cell>
          <cell r="E291" t="str">
            <v>0.042*40" ,(0.051*16")</v>
          </cell>
        </row>
        <row r="291">
          <cell r="O291">
            <v>2261.77685950413</v>
          </cell>
        </row>
        <row r="291">
          <cell r="T291" t="str">
            <v>CU - 90 QC</v>
          </cell>
        </row>
        <row r="291">
          <cell r="W291">
            <v>6405.37783220389</v>
          </cell>
        </row>
        <row r="291">
          <cell r="AB291" t="str">
            <v>BCU - 72</v>
          </cell>
        </row>
        <row r="291">
          <cell r="AK291">
            <v>6777.20195917297</v>
          </cell>
          <cell r="AL291">
            <v>6680.73137093767</v>
          </cell>
          <cell r="AM291">
            <v>6415.66435471297</v>
          </cell>
        </row>
        <row r="292">
          <cell r="A292" t="str">
            <v>ALL192</v>
          </cell>
          <cell r="B292" t="str">
            <v>CGC27L-30BP-Z-2P</v>
          </cell>
        </row>
        <row r="292">
          <cell r="D292" t="str">
            <v>2 R507</v>
          </cell>
          <cell r="E292" t="str">
            <v>R507</v>
          </cell>
        </row>
        <row r="292">
          <cell r="O292">
            <v>1341.34932863746</v>
          </cell>
        </row>
        <row r="292">
          <cell r="T292" t="str">
            <v>CU - 32  QC</v>
          </cell>
        </row>
        <row r="292">
          <cell r="W292">
            <v>3569.686056933</v>
          </cell>
        </row>
        <row r="292">
          <cell r="AB292" t="str">
            <v>BCU - 36  </v>
          </cell>
        </row>
        <row r="292">
          <cell r="AK292">
            <v>4111.07723718018</v>
          </cell>
          <cell r="AL292">
            <v>4014.60664894489</v>
          </cell>
          <cell r="AM292">
            <v>3749.53963272018</v>
          </cell>
        </row>
        <row r="293">
          <cell r="A293" t="str">
            <v>ALL193</v>
          </cell>
          <cell r="B293" t="str">
            <v>CGC34L-38BP-Z-2.5P</v>
          </cell>
        </row>
        <row r="293">
          <cell r="D293" t="str">
            <v>2.5 R507</v>
          </cell>
          <cell r="E293" t="str">
            <v>R507</v>
          </cell>
        </row>
        <row r="293">
          <cell r="O293">
            <v>1490.38814293052</v>
          </cell>
        </row>
        <row r="293">
          <cell r="T293" t="str">
            <v>CU - 36  QC</v>
          </cell>
        </row>
        <row r="293">
          <cell r="W293">
            <v>3847.85519073245</v>
          </cell>
        </row>
        <row r="293">
          <cell r="AB293" t="str">
            <v>BCU - 40  </v>
          </cell>
        </row>
        <row r="293">
          <cell r="AK293">
            <v>4377.34577876518</v>
          </cell>
          <cell r="AL293">
            <v>4280.87519052988</v>
          </cell>
          <cell r="AM293">
            <v>4015.80817430518</v>
          </cell>
        </row>
        <row r="294">
          <cell r="A294" t="str">
            <v>ALL194</v>
          </cell>
          <cell r="B294" t="str">
            <v>CGC39L-43BP-Z-3P</v>
          </cell>
        </row>
        <row r="294">
          <cell r="D294" t="str">
            <v>3 R507</v>
          </cell>
          <cell r="E294" t="str">
            <v>R507</v>
          </cell>
        </row>
        <row r="294">
          <cell r="O294">
            <v>1605.0333846944</v>
          </cell>
        </row>
        <row r="294">
          <cell r="T294" t="str">
            <v>CU - 40  QC</v>
          </cell>
        </row>
        <row r="294">
          <cell r="W294">
            <v>4048.22843448834</v>
          </cell>
        </row>
        <row r="294">
          <cell r="AB294" t="str">
            <v>BCU - 50  </v>
          </cell>
        </row>
        <row r="294">
          <cell r="AK294">
            <v>4674.99117134728</v>
          </cell>
          <cell r="AL294">
            <v>4578.52058311199</v>
          </cell>
          <cell r="AM294">
            <v>4313.45356688728</v>
          </cell>
        </row>
        <row r="295">
          <cell r="A295" t="str">
            <v>ALL195</v>
          </cell>
          <cell r="B295" t="str">
            <v>CGE61L-66BP-Z-4P</v>
          </cell>
        </row>
        <row r="295">
          <cell r="D295" t="str">
            <v>4 R507</v>
          </cell>
          <cell r="E295" t="str">
            <v>R507</v>
          </cell>
        </row>
        <row r="295">
          <cell r="O295">
            <v>1605.0333846944</v>
          </cell>
        </row>
        <row r="295">
          <cell r="T295" t="str">
            <v>CU - 64 QC</v>
          </cell>
        </row>
        <row r="295">
          <cell r="W295">
            <v>5099.48157554145</v>
          </cell>
        </row>
        <row r="295">
          <cell r="AB295" t="str">
            <v>BCU - 55</v>
          </cell>
        </row>
        <row r="295">
          <cell r="AK295">
            <v>5041.98260123074</v>
          </cell>
          <cell r="AL295">
            <v>4945.51201299545</v>
          </cell>
          <cell r="AM295">
            <v>4680.44499677075</v>
          </cell>
        </row>
        <row r="296">
          <cell r="A296" t="str">
            <v>ALL196</v>
          </cell>
          <cell r="B296" t="str">
            <v>CGE77L-83BP-Z-5P</v>
          </cell>
        </row>
        <row r="296">
          <cell r="D296" t="str">
            <v>5 R507</v>
          </cell>
          <cell r="E296" t="str">
            <v>R507</v>
          </cell>
        </row>
        <row r="296">
          <cell r="O296">
            <v>1719.67862645829</v>
          </cell>
        </row>
        <row r="296">
          <cell r="T296" t="str">
            <v>CU - 72 QC</v>
          </cell>
        </row>
        <row r="296">
          <cell r="W296">
            <v>5397.88209564681</v>
          </cell>
        </row>
        <row r="296">
          <cell r="AB296" t="str">
            <v>BCU - 64  </v>
          </cell>
        </row>
        <row r="296">
          <cell r="AK296">
            <v>5699.72841739026</v>
          </cell>
          <cell r="AL296">
            <v>5603.25782915496</v>
          </cell>
          <cell r="AM296">
            <v>5338.19081293026</v>
          </cell>
        </row>
        <row r="297">
          <cell r="A297" t="str">
            <v>ALL197</v>
          </cell>
          <cell r="B297" t="str">
            <v>CGE91L-98BP-Z-6P</v>
          </cell>
        </row>
        <row r="297">
          <cell r="D297" t="str">
            <v>6 R507</v>
          </cell>
          <cell r="E297" t="str">
            <v>R507</v>
          </cell>
        </row>
        <row r="297">
          <cell r="O297">
            <v>1834.32386822217</v>
          </cell>
        </row>
        <row r="297">
          <cell r="T297" t="str">
            <v>CU - 90 QC</v>
          </cell>
        </row>
        <row r="297">
          <cell r="W297">
            <v>5855.73364880109</v>
          </cell>
        </row>
        <row r="297">
          <cell r="AB297" t="str">
            <v>BCU - 72</v>
          </cell>
        </row>
        <row r="297">
          <cell r="AK297">
            <v>6164.29549588138</v>
          </cell>
          <cell r="AL297">
            <v>6067.82490764608</v>
          </cell>
          <cell r="AM297">
            <v>5802.75789142138</v>
          </cell>
        </row>
        <row r="298">
          <cell r="A298" t="str">
            <v>ALL198</v>
          </cell>
          <cell r="B298" t="str">
            <v>CGE77LD-66BP-6PDC</v>
          </cell>
        </row>
        <row r="298">
          <cell r="D298" t="str">
            <v>6 DC INV R507</v>
          </cell>
          <cell r="E298" t="str">
            <v>R507</v>
          </cell>
        </row>
        <row r="298">
          <cell r="O298">
            <v>2866.13104409715</v>
          </cell>
        </row>
        <row r="298">
          <cell r="T298" t="str">
            <v>CU - 90 QC</v>
          </cell>
        </row>
        <row r="298">
          <cell r="W298">
            <v>6792.29708536453</v>
          </cell>
        </row>
        <row r="298">
          <cell r="AB298" t="str">
            <v>LCU-06</v>
          </cell>
        </row>
        <row r="298">
          <cell r="AK298">
            <v>8003.87300407917</v>
          </cell>
          <cell r="AL298">
            <v>7907.40241584387</v>
          </cell>
          <cell r="AM298">
            <v>7642.33539961917</v>
          </cell>
        </row>
        <row r="299">
          <cell r="A299" t="str">
            <v>ALL199</v>
          </cell>
          <cell r="B299" t="str">
            <v>CGE85LD-73BP-7PDC</v>
          </cell>
        </row>
        <row r="299">
          <cell r="D299" t="str">
            <v>7 DC INV R507</v>
          </cell>
          <cell r="E299" t="str">
            <v>R507</v>
          </cell>
        </row>
        <row r="299">
          <cell r="O299">
            <v>2980.77628586103</v>
          </cell>
        </row>
        <row r="299">
          <cell r="T299" t="str">
            <v>CU - 100 QC</v>
          </cell>
        </row>
        <row r="299">
          <cell r="W299">
            <v>7123.55865080332</v>
          </cell>
        </row>
        <row r="299">
          <cell r="AB299" t="str">
            <v>LCU-08</v>
          </cell>
        </row>
        <row r="299">
          <cell r="AK299">
            <v>8544.94585527858</v>
          </cell>
          <cell r="AL299">
            <v>8448.47526704329</v>
          </cell>
          <cell r="AM299">
            <v>8183.40825081858</v>
          </cell>
        </row>
        <row r="300">
          <cell r="A300" t="str">
            <v>ALL200</v>
          </cell>
          <cell r="B300" t="str">
            <v>CGE96LD-83BP-8PDC</v>
          </cell>
        </row>
        <row r="300">
          <cell r="D300" t="str">
            <v>8 DC INV R507</v>
          </cell>
          <cell r="E300" t="str">
            <v>R507</v>
          </cell>
        </row>
        <row r="300">
          <cell r="O300">
            <v>3210.0667693888</v>
          </cell>
        </row>
        <row r="300">
          <cell r="T300" t="str">
            <v>CU - 125 QC</v>
          </cell>
        </row>
        <row r="300">
          <cell r="W300">
            <v>8701.50298008769</v>
          </cell>
        </row>
        <row r="300">
          <cell r="AB300" t="str">
            <v>LCU-08</v>
          </cell>
        </row>
        <row r="300">
          <cell r="AK300">
            <v>9323.97873741115</v>
          </cell>
          <cell r="AL300">
            <v>9227.50814917586</v>
          </cell>
          <cell r="AM300">
            <v>8962.44113295115</v>
          </cell>
        </row>
        <row r="301">
          <cell r="A301" t="str">
            <v>ALL201</v>
          </cell>
          <cell r="B301" t="str">
            <v>CGE114LD-98BP-10PDC</v>
          </cell>
        </row>
        <row r="301">
          <cell r="D301" t="str">
            <v>10 DC INV R507</v>
          </cell>
          <cell r="E301" t="str">
            <v>R507</v>
          </cell>
        </row>
        <row r="301">
          <cell r="O301">
            <v>3324.71201115269</v>
          </cell>
        </row>
        <row r="301">
          <cell r="T301" t="str">
            <v>CU - 144 QC</v>
          </cell>
        </row>
        <row r="301">
          <cell r="W301">
            <v>9607.08370079187</v>
          </cell>
        </row>
        <row r="301">
          <cell r="AB301" t="str">
            <v>LCU-10</v>
          </cell>
        </row>
        <row r="301">
          <cell r="AK301">
            <v>10298.4658194069</v>
          </cell>
          <cell r="AL301">
            <v>10201.9952311716</v>
          </cell>
          <cell r="AM301">
            <v>9936.92821494693</v>
          </cell>
        </row>
        <row r="302">
          <cell r="A302" t="str">
            <v>ALL202</v>
          </cell>
          <cell r="B302" t="str">
            <v>CEB112LD-B1PG-12PDC</v>
          </cell>
        </row>
        <row r="302">
          <cell r="D302" t="str">
            <v>12 DC INV R507</v>
          </cell>
          <cell r="E302" t="str">
            <v>R507</v>
          </cell>
        </row>
        <row r="302">
          <cell r="O302">
            <v>4562.88062220266</v>
          </cell>
        </row>
        <row r="302">
          <cell r="T302" t="str">
            <v>CU - 160 QC</v>
          </cell>
        </row>
        <row r="302">
          <cell r="W302">
            <v>11360.4597303881</v>
          </cell>
        </row>
        <row r="302">
          <cell r="AB302" t="str">
            <v>LCU-12</v>
          </cell>
        </row>
        <row r="302">
          <cell r="AK302">
            <v>12356.6096161352</v>
          </cell>
          <cell r="AL302">
            <v>12260.1390278999</v>
          </cell>
          <cell r="AM302">
            <v>11995.0720116752</v>
          </cell>
        </row>
        <row r="303">
          <cell r="A303" t="str">
            <v>ALL203</v>
          </cell>
          <cell r="B303" t="str">
            <v>CEB120LD-B1PG-14PDC</v>
          </cell>
        </row>
        <row r="303">
          <cell r="D303" t="str">
            <v>14 DC INV R507</v>
          </cell>
          <cell r="E303" t="str">
            <v>R507</v>
          </cell>
        </row>
        <row r="303">
          <cell r="O303">
            <v>5044.39063761098</v>
          </cell>
        </row>
        <row r="303">
          <cell r="T303" t="str">
            <v>CU - 200 QC</v>
          </cell>
        </row>
        <row r="303">
          <cell r="W303">
            <v>13090.6485542225</v>
          </cell>
        </row>
        <row r="303">
          <cell r="AB303" t="str">
            <v>LCU-15</v>
          </cell>
        </row>
        <row r="303">
          <cell r="AK303">
            <v>13445.9654080226</v>
          </cell>
          <cell r="AL303">
            <v>13349.4948197873</v>
          </cell>
          <cell r="AM303">
            <v>13084.4278035626</v>
          </cell>
        </row>
        <row r="304">
          <cell r="A304" t="str">
            <v>ALL204</v>
          </cell>
          <cell r="B304" t="str">
            <v>CGE117LD-73BP-12PDC410</v>
          </cell>
        </row>
        <row r="304">
          <cell r="D304" t="str">
            <v>12 DC NV R410</v>
          </cell>
          <cell r="E304" t="str">
            <v>R410</v>
          </cell>
        </row>
        <row r="304">
          <cell r="O304">
            <v>3210.0667693888</v>
          </cell>
        </row>
        <row r="304">
          <cell r="AB304" t="str">
            <v>LCU-15</v>
          </cell>
        </row>
        <row r="304">
          <cell r="AK304">
            <v>11627.1175891748</v>
          </cell>
          <cell r="AL304">
            <v>11530.6470009395</v>
          </cell>
          <cell r="AM304">
            <v>11265.5799847148</v>
          </cell>
        </row>
        <row r="305">
          <cell r="A305" t="str">
            <v>ALL205</v>
          </cell>
          <cell r="B305" t="str">
            <v>CKE132LD-83BP-14PDC410</v>
          </cell>
        </row>
        <row r="305">
          <cell r="D305" t="str">
            <v>14 DC INV R410</v>
          </cell>
          <cell r="E305" t="str">
            <v>R410</v>
          </cell>
        </row>
        <row r="305">
          <cell r="O305">
            <v>3439.35725291658</v>
          </cell>
        </row>
        <row r="305">
          <cell r="AB305" t="str">
            <v>LCU-20</v>
          </cell>
        </row>
        <row r="305">
          <cell r="AK305">
            <v>12393.0634860922</v>
          </cell>
          <cell r="AL305">
            <v>12296.5928978569</v>
          </cell>
          <cell r="AM305">
            <v>12031.5258816322</v>
          </cell>
        </row>
      </sheetData>
      <sheetData sheetId="23"/>
      <sheetData sheetId="24">
        <row r="5">
          <cell r="B5">
            <v>4.1</v>
          </cell>
        </row>
        <row r="8">
          <cell r="A8" t="str">
            <v>ITEM CODE</v>
          </cell>
          <cell r="B8" t="str">
            <v>MODEL</v>
          </cell>
        </row>
        <row r="8">
          <cell r="E8" t="str">
            <v>Equalvelant comp</v>
          </cell>
          <cell r="F8" t="str">
            <v>RELAY BOX</v>
          </cell>
        </row>
        <row r="8">
          <cell r="H8" t="str">
            <v>capillary tube</v>
          </cell>
          <cell r="I8" t="str">
            <v>use for refrigerator</v>
          </cell>
        </row>
        <row r="9">
          <cell r="A9" t="str">
            <v>SMA001.1</v>
          </cell>
          <cell r="B9" t="str">
            <v>KCJ513HAG - R134 1HP</v>
          </cell>
        </row>
        <row r="9">
          <cell r="D9">
            <v>1</v>
          </cell>
        </row>
        <row r="9">
          <cell r="O9" t="str">
            <v>~</v>
          </cell>
        </row>
        <row r="10">
          <cell r="A10" t="str">
            <v>SMA018</v>
          </cell>
          <cell r="B10" t="str">
            <v>SC15CL</v>
          </cell>
        </row>
        <row r="10">
          <cell r="D10">
            <v>0.5</v>
          </cell>
          <cell r="E10" t="str">
            <v>AE7440</v>
          </cell>
        </row>
        <row r="10">
          <cell r="H10" t="str">
            <v>0.049*7ft-8ft</v>
          </cell>
          <cell r="I10" t="str">
            <v>4d s/s</v>
          </cell>
        </row>
        <row r="10">
          <cell r="O10">
            <v>613.364361702128</v>
          </cell>
        </row>
        <row r="10">
          <cell r="T10" t="str">
            <v>CS075</v>
          </cell>
        </row>
        <row r="11">
          <cell r="A11" t="str">
            <v>SMA019</v>
          </cell>
          <cell r="B11" t="str">
            <v>SC18CL</v>
          </cell>
        </row>
        <row r="11">
          <cell r="D11">
            <v>0.625</v>
          </cell>
        </row>
        <row r="11">
          <cell r="F11" t="str">
            <v>c/w relay box</v>
          </cell>
        </row>
        <row r="11">
          <cell r="H11" t="str">
            <v>0.055*63"</v>
          </cell>
          <cell r="I11" t="str">
            <v>6d s/s</v>
          </cell>
        </row>
        <row r="11">
          <cell r="O11">
            <v>745.103578154426</v>
          </cell>
        </row>
        <row r="11">
          <cell r="T11" t="str">
            <v>CS100</v>
          </cell>
        </row>
        <row r="11">
          <cell r="W11">
            <v>1384.99803595565</v>
          </cell>
        </row>
        <row r="12">
          <cell r="A12" t="str">
            <v>SMA020</v>
          </cell>
          <cell r="B12" t="str">
            <v>SC21CL </v>
          </cell>
        </row>
        <row r="12">
          <cell r="D12">
            <v>0.875</v>
          </cell>
        </row>
        <row r="12">
          <cell r="F12" t="str">
            <v>c/w relay box</v>
          </cell>
        </row>
        <row r="12">
          <cell r="H12" t="str">
            <v>0.55*5ft</v>
          </cell>
          <cell r="I12" t="str">
            <v>2glass door frezzer,4d s/s frezzer, 6d s/s</v>
          </cell>
        </row>
        <row r="12">
          <cell r="O12">
            <v>818.455743879473</v>
          </cell>
        </row>
        <row r="12">
          <cell r="T12" t="str">
            <v>CS125 Axial fan</v>
          </cell>
        </row>
        <row r="12">
          <cell r="W12">
            <v>1572.32210639461</v>
          </cell>
        </row>
        <row r="13">
          <cell r="A13" t="str">
            <v>SMA021</v>
          </cell>
          <cell r="B13" t="str">
            <v>NT6226GK</v>
          </cell>
        </row>
        <row r="13">
          <cell r="O13">
            <v>988.323917137476</v>
          </cell>
        </row>
        <row r="14">
          <cell r="A14" t="str">
            <v>SMA025.04</v>
          </cell>
          <cell r="B14" t="str">
            <v>EEI76C13DJH DC MOTOR (3/8hp)</v>
          </cell>
        </row>
        <row r="14">
          <cell r="D14" t="str">
            <v>3/8 (0.77amp)</v>
          </cell>
        </row>
        <row r="14">
          <cell r="I14" t="str">
            <v>2door chiller showcase</v>
          </cell>
        </row>
        <row r="14">
          <cell r="O14">
            <v>355.333333333333</v>
          </cell>
        </row>
        <row r="14">
          <cell r="T14" t="str">
            <v>CS050 (15 u)</v>
          </cell>
        </row>
        <row r="14">
          <cell r="W14">
            <v>940.394159086886</v>
          </cell>
        </row>
        <row r="15">
          <cell r="A15" t="str">
            <v>SMA026.01</v>
          </cell>
          <cell r="B15" t="str">
            <v>LX95LHBM 1/3HP LG COMP</v>
          </cell>
        </row>
        <row r="15">
          <cell r="D15" t="str">
            <v>1/3HP C/W RUN CAP</v>
          </cell>
          <cell r="E15" t="str">
            <v>QA110/AE4440</v>
          </cell>
        </row>
        <row r="15">
          <cell r="I15" t="str">
            <v>counter frezzer 6ft</v>
          </cell>
        </row>
        <row r="15">
          <cell r="O15">
            <v>270.191570881226</v>
          </cell>
        </row>
        <row r="15">
          <cell r="T15" t="str">
            <v>CS033 (10 u)</v>
          </cell>
        </row>
        <row r="15">
          <cell r="W15">
            <v>827.075141194072</v>
          </cell>
        </row>
        <row r="16">
          <cell r="A16" t="str">
            <v>SMA026.08</v>
          </cell>
          <cell r="B16" t="str">
            <v>NF21K5131FU 3/8HP R134 LT</v>
          </cell>
        </row>
        <row r="16">
          <cell r="D16" t="str">
            <v>3/8HP C/W RUN CAP</v>
          </cell>
          <cell r="E16" t="str">
            <v>2PCS</v>
          </cell>
        </row>
        <row r="16">
          <cell r="O16">
            <v>330.603174603175</v>
          </cell>
        </row>
        <row r="17">
          <cell r="A17" t="str">
            <v>SMA026.10</v>
          </cell>
          <cell r="B17" t="str">
            <v>NF26K5131FZ 3/8HP R134</v>
          </cell>
        </row>
        <row r="17">
          <cell r="D17" t="str">
            <v>3/8 MED TEMP</v>
          </cell>
          <cell r="E17" t="str">
            <v>4PCS</v>
          </cell>
        </row>
        <row r="17">
          <cell r="O17">
            <v>335.809523809524</v>
          </cell>
        </row>
        <row r="18">
          <cell r="A18" t="str">
            <v>SMA026.11</v>
          </cell>
          <cell r="B18" t="str">
            <v>NF26K5111FZ 1/3HP R134</v>
          </cell>
        </row>
        <row r="18">
          <cell r="D18" t="str">
            <v>1/3 MED TEMP</v>
          </cell>
          <cell r="E18" t="str">
            <v>3PCS</v>
          </cell>
        </row>
        <row r="18">
          <cell r="O18">
            <v>310.049751243781</v>
          </cell>
        </row>
        <row r="19">
          <cell r="A19" t="str">
            <v>SMA026.12</v>
          </cell>
          <cell r="B19" t="str">
            <v>ENV4A5G-L2J 1/2hp inverter</v>
          </cell>
        </row>
        <row r="19">
          <cell r="D19" t="str">
            <v>15.3cc variable speed R600</v>
          </cell>
          <cell r="E19" t="str">
            <v>1PC</v>
          </cell>
        </row>
        <row r="19">
          <cell r="O19">
            <v>383.81512605042</v>
          </cell>
        </row>
        <row r="20">
          <cell r="A20" t="str">
            <v>SMA026.13</v>
          </cell>
          <cell r="B20" t="str">
            <v>NC1MV90ASR</v>
          </cell>
        </row>
        <row r="20">
          <cell r="D20" t="str">
            <v>90cc variable speed R134</v>
          </cell>
          <cell r="E20" t="str">
            <v>1PC</v>
          </cell>
        </row>
        <row r="20">
          <cell r="O20">
            <v>376.235294117647</v>
          </cell>
        </row>
        <row r="21">
          <cell r="A21" t="str">
            <v>SMA026.14</v>
          </cell>
          <cell r="B21" t="str">
            <v>SE30</v>
          </cell>
        </row>
        <row r="21">
          <cell r="O21">
            <v>153.539094650206</v>
          </cell>
        </row>
        <row r="22">
          <cell r="A22" t="str">
            <v>SMA026.15</v>
          </cell>
          <cell r="B22" t="str">
            <v>SE40</v>
          </cell>
        </row>
        <row r="22">
          <cell r="O22">
            <v>160.288065843621</v>
          </cell>
        </row>
        <row r="23">
          <cell r="A23" t="str">
            <v>SMA030.01</v>
          </cell>
          <cell r="B23" t="str">
            <v>L65CI</v>
          </cell>
        </row>
        <row r="23">
          <cell r="D23" t="str">
            <v>1/6hp</v>
          </cell>
          <cell r="E23" t="str">
            <v>QB66</v>
          </cell>
        </row>
        <row r="23">
          <cell r="H23" t="str">
            <v>0.028*4ft</v>
          </cell>
        </row>
        <row r="23">
          <cell r="O23">
            <v>165.576923076923</v>
          </cell>
        </row>
        <row r="24">
          <cell r="A24" t="str">
            <v>SMA030.02</v>
          </cell>
          <cell r="B24" t="str">
            <v>L72CZ1</v>
          </cell>
        </row>
        <row r="24">
          <cell r="D24" t="str">
            <v>1/5hp c/w run cap 3uf</v>
          </cell>
          <cell r="E24" t="str">
            <v>QB73</v>
          </cell>
        </row>
        <row r="24">
          <cell r="H24" t="str">
            <v>0.036*4ft</v>
          </cell>
        </row>
        <row r="24">
          <cell r="O24">
            <v>171.782407407407</v>
          </cell>
        </row>
        <row r="24">
          <cell r="T24" t="str">
            <v>CS025</v>
          </cell>
        </row>
        <row r="24">
          <cell r="W24">
            <v>481.887085724081</v>
          </cell>
        </row>
        <row r="25">
          <cell r="A25" t="str">
            <v>SMA030.02A</v>
          </cell>
          <cell r="B25" t="str">
            <v>L76CZ1</v>
          </cell>
        </row>
        <row r="25">
          <cell r="D25" t="str">
            <v>1/4hpc/w run cap 3uf</v>
          </cell>
          <cell r="E25" t="str">
            <v>QB86</v>
          </cell>
        </row>
        <row r="25">
          <cell r="O25">
            <v>189.511111111111</v>
          </cell>
        </row>
        <row r="25">
          <cell r="T25" t="str">
            <v>CS030</v>
          </cell>
        </row>
        <row r="25">
          <cell r="W25">
            <v>568.858717605125</v>
          </cell>
        </row>
        <row r="26">
          <cell r="A26" t="str">
            <v>SMA030.03</v>
          </cell>
          <cell r="B26" t="str">
            <v>K230CZ1</v>
          </cell>
        </row>
        <row r="26">
          <cell r="D26" t="str">
            <v>1/4hp 230W c/w Start cap</v>
          </cell>
          <cell r="E26" t="str">
            <v>QB91</v>
          </cell>
          <cell r="F26" t="str">
            <v>50uf</v>
          </cell>
        </row>
        <row r="26">
          <cell r="H26" t="str">
            <v>0.042*54"</v>
          </cell>
          <cell r="I26" t="str">
            <v>1.2m counter chiller</v>
          </cell>
        </row>
        <row r="26">
          <cell r="O26">
            <v>197.959595959596</v>
          </cell>
        </row>
        <row r="26">
          <cell r="T26" t="str">
            <v>CS030</v>
          </cell>
        </row>
        <row r="26">
          <cell r="W26">
            <v>591.274943354684</v>
          </cell>
        </row>
        <row r="27">
          <cell r="A27" t="str">
            <v>SMA030.05</v>
          </cell>
          <cell r="B27" t="str">
            <v>KK270CZ1</v>
          </cell>
        </row>
        <row r="27">
          <cell r="D27" t="str">
            <v>1/3hp 270W c/w Start&amp;Run cap</v>
          </cell>
          <cell r="E27" t="str">
            <v>QB110,QA110</v>
          </cell>
          <cell r="F27" t="str">
            <v>5uf</v>
          </cell>
        </row>
        <row r="27">
          <cell r="H27" t="str">
            <v>0.042*54"</v>
          </cell>
          <cell r="I27" t="str">
            <v>mini 2door,1.5m counter chiller,1 door display chiller</v>
          </cell>
        </row>
        <row r="27">
          <cell r="O27">
            <v>204.088888888889</v>
          </cell>
        </row>
        <row r="27">
          <cell r="T27" t="str">
            <v>CS033 (10 u)</v>
          </cell>
        </row>
        <row r="27">
          <cell r="W27">
            <v>667.393817834586</v>
          </cell>
        </row>
        <row r="28">
          <cell r="A28" t="str">
            <v>SMA030.06</v>
          </cell>
          <cell r="B28" t="str">
            <v>K325CZ1</v>
          </cell>
        </row>
        <row r="28">
          <cell r="D28" t="str">
            <v>3/8hp 325W c/w Start&amp;Run cap</v>
          </cell>
          <cell r="E28" t="str">
            <v>QA125</v>
          </cell>
          <cell r="F28" t="str">
            <v>50uf,5uf</v>
          </cell>
        </row>
        <row r="28">
          <cell r="H28" t="str">
            <v>0.042*54"</v>
          </cell>
          <cell r="I28" t="str">
            <v>1.8m counter chiller,2door piping</v>
          </cell>
        </row>
        <row r="28">
          <cell r="O28">
            <v>239.622222222222</v>
          </cell>
        </row>
        <row r="28">
          <cell r="T28" t="str">
            <v>CS050 (15 u)</v>
          </cell>
        </row>
        <row r="28">
          <cell r="W28">
            <v>705.118685559454</v>
          </cell>
        </row>
        <row r="29">
          <cell r="A29" t="str">
            <v>SMA030.07</v>
          </cell>
          <cell r="B29" t="str">
            <v>K375CZ1 1/2hp  </v>
          </cell>
        </row>
        <row r="29">
          <cell r="D29" t="str">
            <v>1/2hp c/w Start&amp;Run cap</v>
          </cell>
          <cell r="E29" t="str">
            <v>AE2415Y,QA125</v>
          </cell>
          <cell r="F29" t="str">
            <v>50uf,5uf</v>
          </cell>
        </row>
        <row r="29">
          <cell r="H29" t="str">
            <v>0.049*54" </v>
          </cell>
          <cell r="I29" t="str">
            <v>2door chiller showcase,2.1m c.chiller,4d upright</v>
          </cell>
        </row>
        <row r="29">
          <cell r="O29">
            <v>246.911111111111</v>
          </cell>
        </row>
        <row r="29">
          <cell r="T29" t="str">
            <v>CS050 (15 u)</v>
          </cell>
        </row>
        <row r="29">
          <cell r="W29">
            <v>722.863294889356</v>
          </cell>
        </row>
        <row r="30">
          <cell r="A30" t="str">
            <v>SMA030.08</v>
          </cell>
          <cell r="B30" t="str">
            <v>K400CZ1 1/2hp(B) </v>
          </cell>
        </row>
        <row r="30">
          <cell r="D30" t="str">
            <v>1/2hp(B) C/W Start&amp;Run cap</v>
          </cell>
          <cell r="E30" t="str">
            <v>AE7440</v>
          </cell>
          <cell r="F30" t="str">
            <v>50uf,6uf</v>
          </cell>
        </row>
        <row r="30">
          <cell r="H30" t="str">
            <v>0.049*54",0.042*54" piping</v>
          </cell>
          <cell r="I30" t="str">
            <v>3door chiller showcase,4d s/s upright</v>
          </cell>
        </row>
        <row r="30">
          <cell r="O30">
            <v>258.755555555556</v>
          </cell>
        </row>
        <row r="30">
          <cell r="T30" t="str">
            <v>CS060 (16 u)</v>
          </cell>
        </row>
        <row r="30">
          <cell r="W30">
            <v>758.894084138953</v>
          </cell>
        </row>
        <row r="31">
          <cell r="A31" t="str">
            <v>SMA030.09</v>
          </cell>
          <cell r="B31" t="str">
            <v>NE2150CK 1/3hp </v>
          </cell>
        </row>
        <row r="31">
          <cell r="D31" t="str">
            <v>1/3hp 600W c/w start&amp;run cap</v>
          </cell>
          <cell r="E31" t="str">
            <v>SC12CL</v>
          </cell>
        </row>
        <row r="31">
          <cell r="H31" t="str">
            <v>0.042*54"</v>
          </cell>
          <cell r="I31" t="str">
            <v>counter frezzer 6ft</v>
          </cell>
        </row>
        <row r="31">
          <cell r="O31">
            <v>404.305555555555</v>
          </cell>
        </row>
        <row r="31">
          <cell r="T31" t="str">
            <v>CS050 (15 u)</v>
          </cell>
        </row>
        <row r="31">
          <cell r="W31">
            <v>876.761002120396</v>
          </cell>
        </row>
        <row r="32">
          <cell r="A32" t="str">
            <v>SMA030.10</v>
          </cell>
          <cell r="B32" t="str">
            <v>NE2170CK 1/2hp </v>
          </cell>
        </row>
        <row r="32">
          <cell r="D32" t="str">
            <v>1/2hp 700W c/w start&amp;run cap</v>
          </cell>
          <cell r="E32" t="str">
            <v>SC15CL</v>
          </cell>
        </row>
        <row r="32">
          <cell r="H32" t="str">
            <v>0.049*54"</v>
          </cell>
          <cell r="I32" t="str">
            <v>4d s/s upright</v>
          </cell>
        </row>
        <row r="32">
          <cell r="O32">
            <v>418.2</v>
          </cell>
        </row>
        <row r="32">
          <cell r="T32" t="str">
            <v>CS060 (16 u)</v>
          </cell>
        </row>
        <row r="32">
          <cell r="W32">
            <v>888.611897190099</v>
          </cell>
        </row>
        <row r="33">
          <cell r="A33" t="str">
            <v>SMA030.11</v>
          </cell>
          <cell r="B33" t="str">
            <v>NE2178CK 5/8hp </v>
          </cell>
        </row>
        <row r="33">
          <cell r="D33" t="str">
            <v>5/8HP 850W c/w start&amp;run cap</v>
          </cell>
          <cell r="E33" t="str">
            <v>SC18CL</v>
          </cell>
        </row>
        <row r="33">
          <cell r="H33" t="str">
            <v>0.055*54"</v>
          </cell>
          <cell r="I33" t="str">
            <v>2d s/s frezzer,4d s/s upright</v>
          </cell>
        </row>
        <row r="33">
          <cell r="O33">
            <v>433.688888888889</v>
          </cell>
        </row>
        <row r="33">
          <cell r="T33" t="str">
            <v>CS075</v>
          </cell>
        </row>
        <row r="33">
          <cell r="W33">
            <v>969.43389062257</v>
          </cell>
        </row>
        <row r="34">
          <cell r="A34" t="str">
            <v>SMA030.12</v>
          </cell>
          <cell r="B34" t="str">
            <v>NE2180CK 3/4hp</v>
          </cell>
        </row>
        <row r="34">
          <cell r="D34" t="str">
            <v>3/4HP 910W c/w start&amp;run cap</v>
          </cell>
          <cell r="E34" t="str">
            <v>SC18CL</v>
          </cell>
        </row>
        <row r="34">
          <cell r="H34" t="str">
            <v>0.055*54"</v>
          </cell>
          <cell r="I34" t="str">
            <v>4d s/s frezzer,6d s/s upright</v>
          </cell>
        </row>
        <row r="34">
          <cell r="O34">
            <v>476.581196581196</v>
          </cell>
        </row>
        <row r="34">
          <cell r="T34" t="str">
            <v>CS100</v>
          </cell>
        </row>
        <row r="34">
          <cell r="W34">
            <v>1080.57122819551</v>
          </cell>
        </row>
        <row r="35">
          <cell r="A35" t="str">
            <v>SMA030.14</v>
          </cell>
          <cell r="B35" t="str">
            <v>NCT2195CK 1hp</v>
          </cell>
        </row>
        <row r="35">
          <cell r="D35" t="str">
            <v>1HP 1100W c/w start&amp;run cap</v>
          </cell>
          <cell r="E35" t="str">
            <v>WJ2450Z</v>
          </cell>
        </row>
        <row r="35">
          <cell r="H35" t="str">
            <v>0.049*54"*2</v>
          </cell>
          <cell r="I35" t="str">
            <v>2d frezzer glass,6d s/s frezzer</v>
          </cell>
        </row>
        <row r="35">
          <cell r="O35">
            <v>832.755555555556</v>
          </cell>
        </row>
        <row r="35">
          <cell r="T35" t="str">
            <v>CS145 Axial fan</v>
          </cell>
        </row>
        <row r="35">
          <cell r="W35">
            <v>1573.84154023472</v>
          </cell>
        </row>
        <row r="36">
          <cell r="A36" t="str">
            <v>SMA030.15</v>
          </cell>
          <cell r="B36" t="str">
            <v>NCT2212CK 1 1/2hp</v>
          </cell>
        </row>
        <row r="36">
          <cell r="D36" t="str">
            <v>1 1/2HP1400W  c/w start&amp;run cap</v>
          </cell>
          <cell r="E36" t="str">
            <v>AW2464Z</v>
          </cell>
        </row>
        <row r="36">
          <cell r="H36" t="str">
            <v>0.049*54"*2</v>
          </cell>
          <cell r="I36" t="str">
            <v>3d frezzer glass</v>
          </cell>
        </row>
        <row r="36">
          <cell r="O36">
            <v>969.422222222222</v>
          </cell>
        </row>
        <row r="36">
          <cell r="T36" t="str">
            <v>CS170 Axial fan</v>
          </cell>
        </row>
        <row r="36">
          <cell r="W36">
            <v>1832.12966561145</v>
          </cell>
        </row>
        <row r="37">
          <cell r="O37" t="str">
            <v>~</v>
          </cell>
        </row>
        <row r="38">
          <cell r="O38" t="str">
            <v>~</v>
          </cell>
        </row>
        <row r="39">
          <cell r="O39" t="str">
            <v>~</v>
          </cell>
        </row>
        <row r="40">
          <cell r="O40" t="str">
            <v>~</v>
          </cell>
        </row>
        <row r="41">
          <cell r="O41" t="str">
            <v>~</v>
          </cell>
        </row>
        <row r="42">
          <cell r="O42" t="str">
            <v>~</v>
          </cell>
        </row>
        <row r="43">
          <cell r="O43" t="str">
            <v>~</v>
          </cell>
        </row>
        <row r="44">
          <cell r="A44" t="str">
            <v>SMA030.16</v>
          </cell>
          <cell r="B44" t="str">
            <v>LZ58CU</v>
          </cell>
        </row>
        <row r="44">
          <cell r="D44" t="str">
            <v>1/3hp 275W c/w run cap</v>
          </cell>
          <cell r="E44" t="str">
            <v>QB110</v>
          </cell>
          <cell r="F44" t="str">
            <v>3uf</v>
          </cell>
        </row>
        <row r="44">
          <cell r="H44" t="str">
            <v>0.036*76"</v>
          </cell>
        </row>
        <row r="44">
          <cell r="O44">
            <v>188.296296296296</v>
          </cell>
        </row>
        <row r="44">
          <cell r="T44" t="str">
            <v>CS050 (15 u)</v>
          </cell>
        </row>
        <row r="44">
          <cell r="W44">
            <v>651.875640568367</v>
          </cell>
        </row>
        <row r="45">
          <cell r="A45" t="str">
            <v>SMA030.17</v>
          </cell>
          <cell r="B45" t="str">
            <v>LZ68CU1</v>
          </cell>
        </row>
        <row r="45">
          <cell r="D45" t="str">
            <v>3/8hp 325W c/w run cap</v>
          </cell>
          <cell r="E45" t="str">
            <v>QA125</v>
          </cell>
          <cell r="F45" t="str">
            <v>4uf</v>
          </cell>
        </row>
        <row r="45">
          <cell r="H45" t="str">
            <v>0.036*59"</v>
          </cell>
          <cell r="I45" t="str">
            <v>5ft counter chiller</v>
          </cell>
        </row>
        <row r="45">
          <cell r="O45">
            <v>193.358024691358</v>
          </cell>
        </row>
        <row r="45">
          <cell r="T45" t="str">
            <v>CS050 (15 u)</v>
          </cell>
        </row>
        <row r="45">
          <cell r="W45">
            <v>665.014970374364</v>
          </cell>
        </row>
        <row r="46">
          <cell r="A46" t="str">
            <v>SMA030.18</v>
          </cell>
          <cell r="B46" t="str">
            <v>LZ76CU</v>
          </cell>
        </row>
        <row r="46">
          <cell r="D46" t="str">
            <v>1/2hp 380W c/w run cap</v>
          </cell>
          <cell r="E46" t="str">
            <v>AE2415Y</v>
          </cell>
          <cell r="F46" t="str">
            <v>4uf</v>
          </cell>
        </row>
        <row r="46">
          <cell r="H46" t="str">
            <v>0.042*54"</v>
          </cell>
        </row>
        <row r="46">
          <cell r="O46">
            <v>232.333333333333</v>
          </cell>
        </row>
        <row r="46">
          <cell r="T46" t="str">
            <v>CS060 (16 u)</v>
          </cell>
        </row>
        <row r="46">
          <cell r="W46">
            <v>719.484913063115</v>
          </cell>
        </row>
        <row r="47">
          <cell r="A47" t="str">
            <v>SMA030.19</v>
          </cell>
          <cell r="B47" t="str">
            <v>LU83CU</v>
          </cell>
        </row>
        <row r="47">
          <cell r="D47" t="str">
            <v>1/2hp 400W c/w start&amp;run cap</v>
          </cell>
          <cell r="E47" t="str">
            <v>AE2415Y</v>
          </cell>
        </row>
        <row r="47">
          <cell r="H47" t="str">
            <v>0.049*54"</v>
          </cell>
          <cell r="I47" t="str">
            <v>2door chiller showcase,4d s/s</v>
          </cell>
        </row>
        <row r="47">
          <cell r="O47">
            <v>223.728395061728</v>
          </cell>
        </row>
        <row r="47">
          <cell r="T47" t="str">
            <v>CS060 (16 u)</v>
          </cell>
        </row>
        <row r="47">
          <cell r="W47">
            <v>713.338528583397</v>
          </cell>
        </row>
        <row r="48">
          <cell r="A48" t="str">
            <v>SMA030.20</v>
          </cell>
          <cell r="B48" t="str">
            <v>KK480CU1</v>
          </cell>
        </row>
        <row r="48">
          <cell r="D48" t="str">
            <v>5/8hp 480W c/w run&amp;start cap</v>
          </cell>
          <cell r="E48" t="str">
            <v>AE7440</v>
          </cell>
        </row>
        <row r="48">
          <cell r="H48" t="str">
            <v>0.049*54"</v>
          </cell>
          <cell r="I48" t="str">
            <v>3door chiller showcase,4d s/s</v>
          </cell>
        </row>
        <row r="48">
          <cell r="O48">
            <v>262.197530864197</v>
          </cell>
        </row>
        <row r="48">
          <cell r="T48" t="str">
            <v>CS075</v>
          </cell>
        </row>
        <row r="48">
          <cell r="W48">
            <v>812.520310375657</v>
          </cell>
        </row>
        <row r="49">
          <cell r="A49" t="str">
            <v>SMA030.21</v>
          </cell>
          <cell r="B49" t="str">
            <v>KK550CU</v>
          </cell>
        </row>
        <row r="49">
          <cell r="D49" t="str">
            <v>3/4hp 550W c/w run&amp;start cap</v>
          </cell>
          <cell r="E49" t="str">
            <v>WJ9460</v>
          </cell>
        </row>
        <row r="49">
          <cell r="H49" t="str">
            <v>0.049*54"</v>
          </cell>
        </row>
        <row r="49">
          <cell r="O49">
            <v>380.641975308642</v>
          </cell>
        </row>
        <row r="49">
          <cell r="T49" t="str">
            <v>CS075</v>
          </cell>
        </row>
        <row r="49">
          <cell r="W49">
            <v>897.123484978832</v>
          </cell>
        </row>
        <row r="50">
          <cell r="A50" t="str">
            <v>SMA030.22</v>
          </cell>
          <cell r="B50" t="str">
            <v>KK650CU</v>
          </cell>
        </row>
        <row r="50">
          <cell r="D50" t="str">
            <v>1/2hp 650W c/w run&amp;start cap</v>
          </cell>
          <cell r="E50" t="str">
            <v>SC15CL</v>
          </cell>
        </row>
        <row r="50">
          <cell r="H50" t="str">
            <v>0.049*54"</v>
          </cell>
        </row>
        <row r="50">
          <cell r="O50">
            <v>411.012345679012</v>
          </cell>
        </row>
        <row r="50">
          <cell r="T50" t="str">
            <v>CS075</v>
          </cell>
        </row>
        <row r="50">
          <cell r="W50">
            <v>918.816606671954</v>
          </cell>
        </row>
        <row r="51">
          <cell r="A51" t="str">
            <v>SMA030.23</v>
          </cell>
          <cell r="B51" t="str">
            <v>NE2168CU</v>
          </cell>
        </row>
        <row r="51">
          <cell r="D51" t="str">
            <v>5/8hp 750W c/w run&amp;start cap</v>
          </cell>
          <cell r="E51" t="str">
            <v>SC15CL</v>
          </cell>
        </row>
        <row r="51">
          <cell r="H51" t="str">
            <v>0.049*54"</v>
          </cell>
        </row>
        <row r="51">
          <cell r="O51">
            <v>427.20987654321</v>
          </cell>
        </row>
        <row r="51">
          <cell r="T51" t="str">
            <v>CS075</v>
          </cell>
        </row>
        <row r="51">
          <cell r="W51">
            <v>930.386271574951</v>
          </cell>
        </row>
        <row r="52">
          <cell r="A52" t="str">
            <v>SMA030.24</v>
          </cell>
          <cell r="B52" t="str">
            <v>NE2178CU</v>
          </cell>
        </row>
        <row r="52">
          <cell r="D52" t="str">
            <v>3/4hp 810W c/w run&amp;start cap</v>
          </cell>
          <cell r="E52" t="str">
            <v>SC18CL</v>
          </cell>
        </row>
        <row r="52">
          <cell r="H52" t="str">
            <v>0.049*54"</v>
          </cell>
        </row>
        <row r="52">
          <cell r="O52">
            <v>488.962962962963</v>
          </cell>
        </row>
        <row r="52">
          <cell r="T52" t="str">
            <v>CS100</v>
          </cell>
        </row>
        <row r="52">
          <cell r="W52">
            <v>1036.46188075283</v>
          </cell>
        </row>
        <row r="53">
          <cell r="A53" t="str">
            <v>SMA030.25</v>
          </cell>
          <cell r="B53" t="str">
            <v>NV2180CU</v>
          </cell>
        </row>
        <row r="53">
          <cell r="D53" t="str">
            <v>1hp 900W c/w run&amp;start cap</v>
          </cell>
          <cell r="E53" t="str">
            <v>SC21CL</v>
          </cell>
        </row>
        <row r="53">
          <cell r="H53" t="str">
            <v>0.049*54"*2</v>
          </cell>
          <cell r="I53" t="str">
            <v>2d frezzer,4d s/s frezzer</v>
          </cell>
        </row>
        <row r="53">
          <cell r="O53">
            <v>707.022222222222</v>
          </cell>
        </row>
        <row r="53">
          <cell r="T53" t="str">
            <v>CS125 Axial fan</v>
          </cell>
        </row>
        <row r="53">
          <cell r="W53">
            <v>1366.96055436639</v>
          </cell>
        </row>
        <row r="54">
          <cell r="A54" t="str">
            <v>SMA030.26</v>
          </cell>
          <cell r="B54" t="str">
            <v>NV2195CU</v>
          </cell>
        </row>
        <row r="54">
          <cell r="D54" t="str">
            <v>1 1/2hp 1020W c/w run&amp;start cap</v>
          </cell>
          <cell r="E54" t="str">
            <v>WJ2450Z</v>
          </cell>
        </row>
        <row r="54">
          <cell r="H54" t="str">
            <v>0.049*54"*2</v>
          </cell>
          <cell r="I54" t="str">
            <v>3d frezzer,6door frezzer,2 door 40ice</v>
          </cell>
        </row>
        <row r="54">
          <cell r="O54">
            <v>946.973995271868</v>
          </cell>
        </row>
        <row r="54">
          <cell r="T54" t="str">
            <v>CS170 Axial fan</v>
          </cell>
        </row>
        <row r="54">
          <cell r="W54">
            <v>1769.2196127014</v>
          </cell>
        </row>
        <row r="55">
          <cell r="A55" t="str">
            <v>SMA030.27</v>
          </cell>
          <cell r="B55" t="str">
            <v>A120CY1</v>
          </cell>
        </row>
        <row r="55">
          <cell r="D55" t="str">
            <v>1/6hp</v>
          </cell>
        </row>
        <row r="55">
          <cell r="O55">
            <v>143.174603174603</v>
          </cell>
        </row>
        <row r="55">
          <cell r="T55" t="str">
            <v>CS025</v>
          </cell>
        </row>
        <row r="56">
          <cell r="A56" t="str">
            <v>SMA030.28</v>
          </cell>
          <cell r="B56" t="str">
            <v>S100CY1</v>
          </cell>
        </row>
        <row r="56">
          <cell r="D56" t="str">
            <v>1/5hp</v>
          </cell>
        </row>
        <row r="56">
          <cell r="O56">
            <v>170.291005291005</v>
          </cell>
        </row>
        <row r="56">
          <cell r="T56" t="str">
            <v>CS025</v>
          </cell>
        </row>
        <row r="57">
          <cell r="A57" t="str">
            <v>SMA030.29</v>
          </cell>
          <cell r="B57" t="str">
            <v>H200CY1/S118CY1</v>
          </cell>
        </row>
        <row r="57">
          <cell r="D57" t="str">
            <v>1/4hp 230W c/w Run cap</v>
          </cell>
        </row>
        <row r="57">
          <cell r="O57">
            <v>175.714285714286</v>
          </cell>
        </row>
        <row r="57">
          <cell r="T57" t="str">
            <v>CS030</v>
          </cell>
        </row>
        <row r="58">
          <cell r="A58" t="str">
            <v>SMA030.30</v>
          </cell>
          <cell r="B58" t="str">
            <v>L140CY1</v>
          </cell>
        </row>
        <row r="58">
          <cell r="D58" t="str">
            <v>1/4hp big 270W c/w Run cap</v>
          </cell>
        </row>
        <row r="58">
          <cell r="O58">
            <v>218.242894056848</v>
          </cell>
        </row>
        <row r="58">
          <cell r="T58" t="str">
            <v>CS033 (10 u)</v>
          </cell>
        </row>
        <row r="59">
          <cell r="A59" t="str">
            <v>SMA030.31</v>
          </cell>
          <cell r="B59" t="str">
            <v>K270CY1</v>
          </cell>
        </row>
        <row r="59">
          <cell r="D59" t="str">
            <v>1/3hp 270W c/w Run cap</v>
          </cell>
        </row>
        <row r="59">
          <cell r="O59">
            <v>230.956072351421</v>
          </cell>
        </row>
        <row r="59">
          <cell r="T59" t="str">
            <v>CS050 (15 u)</v>
          </cell>
        </row>
        <row r="60">
          <cell r="A60" t="str">
            <v>SMA030.32</v>
          </cell>
          <cell r="B60" t="str">
            <v>MPT12LA 3/8hp</v>
          </cell>
        </row>
        <row r="60">
          <cell r="D60" t="str">
            <v>3/8hp 660W c/w start&amp;run cap</v>
          </cell>
          <cell r="E60" t="str">
            <v>SC12CL</v>
          </cell>
        </row>
        <row r="60">
          <cell r="I60" t="str">
            <v>counter frezzer 6ft</v>
          </cell>
        </row>
        <row r="60">
          <cell r="O60">
            <v>446.91570881226</v>
          </cell>
        </row>
        <row r="60">
          <cell r="T60" t="str">
            <v>CS050 (15 u)</v>
          </cell>
        </row>
        <row r="60">
          <cell r="W60">
            <v>928.824494183888</v>
          </cell>
        </row>
        <row r="61">
          <cell r="A61" t="str">
            <v>SMA030.34</v>
          </cell>
          <cell r="B61" t="str">
            <v>MPT16LA 5/8hp </v>
          </cell>
        </row>
        <row r="61">
          <cell r="D61" t="str">
            <v>1/2HP big 870W c/w start&amp;run cap</v>
          </cell>
          <cell r="E61" t="str">
            <v>SC18CL</v>
          </cell>
        </row>
        <row r="61">
          <cell r="H61" t="str">
            <v>0.055*54"</v>
          </cell>
          <cell r="I61" t="str">
            <v>6d s/s</v>
          </cell>
        </row>
        <row r="61">
          <cell r="O61">
            <v>484.616858237548</v>
          </cell>
        </row>
        <row r="61">
          <cell r="T61" t="str">
            <v>CS075</v>
          </cell>
        </row>
        <row r="61">
          <cell r="W61">
            <v>1071.39156258024</v>
          </cell>
        </row>
        <row r="62">
          <cell r="A62" t="str">
            <v>SMA030.35</v>
          </cell>
          <cell r="B62" t="str">
            <v>MPT18LA 3/4HP</v>
          </cell>
        </row>
        <row r="62">
          <cell r="D62" t="str">
            <v>3/4HP 970W c/w start&amp;run cap</v>
          </cell>
          <cell r="E62" t="str">
            <v>SC18CL</v>
          </cell>
        </row>
        <row r="62">
          <cell r="H62" t="str">
            <v>0.055*54"</v>
          </cell>
          <cell r="I62" t="str">
            <v>2d frezzer,4d s/s frezzer,6d s/s</v>
          </cell>
        </row>
        <row r="62">
          <cell r="O62">
            <v>534.518518518519</v>
          </cell>
        </row>
        <row r="62">
          <cell r="T62" t="str">
            <v>CS100</v>
          </cell>
        </row>
        <row r="62">
          <cell r="W62">
            <v>1196.26787722549</v>
          </cell>
        </row>
        <row r="63">
          <cell r="A63" t="str">
            <v>SMA030.47</v>
          </cell>
          <cell r="B63" t="str">
            <v>GH16TB 1/2hp med temp</v>
          </cell>
        </row>
        <row r="63">
          <cell r="D63" t="str">
            <v>1/2hp cw Start cap</v>
          </cell>
          <cell r="E63" t="str">
            <v>AE2415Y</v>
          </cell>
        </row>
        <row r="63">
          <cell r="I63" t="str">
            <v>2door chiller showcase</v>
          </cell>
        </row>
        <row r="63">
          <cell r="O63">
            <v>304.571428571429</v>
          </cell>
        </row>
        <row r="63">
          <cell r="T63" t="str">
            <v>CS060 (16 u)</v>
          </cell>
        </row>
        <row r="63">
          <cell r="W63">
            <v>882.421420999623</v>
          </cell>
        </row>
        <row r="64">
          <cell r="A64" t="str">
            <v>SMA030.48</v>
          </cell>
          <cell r="B64" t="str">
            <v>GPT18RA 3/4hp med temp</v>
          </cell>
        </row>
        <row r="64">
          <cell r="D64" t="str">
            <v>3/4hp cw Start&amp;Run cap</v>
          </cell>
          <cell r="E64" t="str">
            <v>AW4495Y</v>
          </cell>
        </row>
        <row r="64">
          <cell r="I64" t="str">
            <v>3door chiller showcase,6door s/s</v>
          </cell>
        </row>
        <row r="64">
          <cell r="O64">
            <v>510.663082437276</v>
          </cell>
        </row>
        <row r="64">
          <cell r="T64" t="str">
            <v>CS075</v>
          </cell>
        </row>
        <row r="64">
          <cell r="W64">
            <v>1127.79367898236</v>
          </cell>
        </row>
        <row r="65">
          <cell r="O65" t="str">
            <v>~</v>
          </cell>
        </row>
        <row r="65">
          <cell r="W65">
            <v>237.178130511464</v>
          </cell>
        </row>
        <row r="66">
          <cell r="O66" t="str">
            <v>~</v>
          </cell>
        </row>
        <row r="66">
          <cell r="W66">
            <v>225.608465608466</v>
          </cell>
        </row>
        <row r="67">
          <cell r="A67" t="str">
            <v>SMA030.66</v>
          </cell>
          <cell r="B67" t="str">
            <v>NPT16LA 5/8hp R290</v>
          </cell>
        </row>
        <row r="67">
          <cell r="D67" t="str">
            <v>756W</v>
          </cell>
          <cell r="E67" t="str">
            <v>NE2168CU</v>
          </cell>
        </row>
        <row r="67">
          <cell r="O67">
            <v>508.4</v>
          </cell>
        </row>
        <row r="67">
          <cell r="T67" t="str">
            <v>CS075</v>
          </cell>
        </row>
        <row r="67">
          <cell r="W67">
            <v>1028.72842325044</v>
          </cell>
        </row>
        <row r="68">
          <cell r="O68" t="str">
            <v>~</v>
          </cell>
        </row>
        <row r="68">
          <cell r="W68">
            <v>1116.00332696094</v>
          </cell>
        </row>
        <row r="69">
          <cell r="A69" t="str">
            <v>SMA030.68</v>
          </cell>
          <cell r="B69" t="str">
            <v>NX21FB  7/8hp R290</v>
          </cell>
        </row>
        <row r="69">
          <cell r="D69" t="str">
            <v>907W</v>
          </cell>
          <cell r="E69" t="str">
            <v>NV2180CU</v>
          </cell>
        </row>
        <row r="69">
          <cell r="I69" t="str">
            <v>4d s/s frezzer</v>
          </cell>
        </row>
        <row r="69">
          <cell r="O69">
            <v>802.79012345679</v>
          </cell>
        </row>
        <row r="69">
          <cell r="T69" t="str">
            <v>CS075</v>
          </cell>
        </row>
        <row r="69">
          <cell r="W69">
            <v>1283.34771431739</v>
          </cell>
        </row>
        <row r="70">
          <cell r="A70" t="str">
            <v>SMA030.69</v>
          </cell>
          <cell r="B70" t="str">
            <v>NX23FB 1hp R290</v>
          </cell>
        </row>
        <row r="70">
          <cell r="D70" t="str">
            <v>1003W</v>
          </cell>
          <cell r="E70" t="str">
            <v>NV2195CU</v>
          </cell>
        </row>
        <row r="70">
          <cell r="I70" t="str">
            <v>2door frezzer</v>
          </cell>
        </row>
        <row r="70">
          <cell r="O70">
            <v>878.716049382716</v>
          </cell>
        </row>
        <row r="70">
          <cell r="T70" t="str">
            <v>CS145 Axial fan</v>
          </cell>
        </row>
        <row r="70">
          <cell r="W70">
            <v>1540.5787536386</v>
          </cell>
        </row>
        <row r="71">
          <cell r="A71" t="str">
            <v>SMA031</v>
          </cell>
          <cell r="B71" t="str">
            <v>DDD127CV </v>
          </cell>
        </row>
        <row r="71">
          <cell r="D71" t="str">
            <v>7/8hp (2.9amp) </v>
          </cell>
          <cell r="E71" t="str">
            <v>SC21CL,WJ2446Z</v>
          </cell>
          <cell r="F71" t="str">
            <v>30uf,53-64uf,relay</v>
          </cell>
        </row>
        <row r="71">
          <cell r="H71" t="str">
            <v>0.049*7ft</v>
          </cell>
          <cell r="I71" t="str">
            <v>2d frezzer,4d s/s frezzer)</v>
          </cell>
        </row>
        <row r="71">
          <cell r="O71">
            <v>731.363636363636</v>
          </cell>
        </row>
        <row r="71">
          <cell r="T71" t="str">
            <v>CS125 Axial fan</v>
          </cell>
        </row>
        <row r="71">
          <cell r="W71">
            <v>1632.05835779753</v>
          </cell>
        </row>
        <row r="72">
          <cell r="A72" t="str">
            <v>SMA032</v>
          </cell>
          <cell r="B72" t="str">
            <v>DDL211SX</v>
          </cell>
        </row>
        <row r="72">
          <cell r="D72" t="str">
            <v>1.4hp (4.8amp) </v>
          </cell>
          <cell r="E72" t="str">
            <v>AW2464Z,CAJ2464Z</v>
          </cell>
          <cell r="F72" t="str">
            <v>35uf,88-108uf,relay</v>
          </cell>
        </row>
        <row r="72">
          <cell r="H72" t="str">
            <v>0.055*7ft</v>
          </cell>
          <cell r="I72" t="str">
            <v>3d frezzer, 6d frezzer</v>
          </cell>
        </row>
        <row r="72">
          <cell r="O72">
            <v>844.318181818182</v>
          </cell>
        </row>
        <row r="72">
          <cell r="T72" t="str">
            <v>CS170 Axial fan</v>
          </cell>
        </row>
        <row r="72">
          <cell r="W72">
            <v>1822.41505923018</v>
          </cell>
        </row>
        <row r="73">
          <cell r="A73" t="str">
            <v>SMA033</v>
          </cell>
          <cell r="B73" t="str">
            <v>DDH307LV / DBH307LV</v>
          </cell>
        </row>
        <row r="73">
          <cell r="D73" t="str">
            <v>2hp (6.65amp)</v>
          </cell>
          <cell r="E73" t="str">
            <v>AW2495Z,ZB21</v>
          </cell>
          <cell r="F73" t="str">
            <v>60uf,130-156uf,relay 1.5M*0.036</v>
          </cell>
        </row>
        <row r="73">
          <cell r="H73" t="str">
            <v>2*0.055*6ft </v>
          </cell>
          <cell r="I73" t="str">
            <v>3d frezzer glass</v>
          </cell>
        </row>
        <row r="73">
          <cell r="O73">
            <v>953.030303030303</v>
          </cell>
        </row>
        <row r="73">
          <cell r="T73" t="str">
            <v>CS200</v>
          </cell>
        </row>
        <row r="73">
          <cell r="W73">
            <v>2507.64811842612</v>
          </cell>
        </row>
        <row r="74">
          <cell r="A74" t="str">
            <v>SMA034</v>
          </cell>
          <cell r="B74" t="str">
            <v>DDH356LV / DBH356LV</v>
          </cell>
        </row>
        <row r="74">
          <cell r="D74" t="str">
            <v>2.5hp (8.1amp)</v>
          </cell>
          <cell r="E74" t="str">
            <v>AW2495Z</v>
          </cell>
          <cell r="F74" t="str">
            <v>60uf,130-156uf,relay 1M*0.036</v>
          </cell>
        </row>
        <row r="74">
          <cell r="O74">
            <v>991.856060606061</v>
          </cell>
        </row>
        <row r="74">
          <cell r="T74" t="str">
            <v>CU - 36  QC</v>
          </cell>
        </row>
        <row r="74">
          <cell r="W74">
            <v>2747.73068706026</v>
          </cell>
        </row>
        <row r="75">
          <cell r="A75" t="str">
            <v>SMA035</v>
          </cell>
          <cell r="B75" t="str">
            <v>DBH488LC-3ph</v>
          </cell>
        </row>
        <row r="75">
          <cell r="D75" t="str">
            <v>3HP-3ph (4.95amp)</v>
          </cell>
          <cell r="E75" t="str">
            <v>AW2510Z,ZB21</v>
          </cell>
          <cell r="F75" t="str">
            <v>(vertical &amp; horizontal) 1M*0.039</v>
          </cell>
        </row>
        <row r="75">
          <cell r="O75">
            <v>1642.32954545455</v>
          </cell>
        </row>
        <row r="75">
          <cell r="T75" t="str">
            <v>CU - 50  QC</v>
          </cell>
        </row>
        <row r="75">
          <cell r="W75">
            <v>3935.41889019624</v>
          </cell>
        </row>
        <row r="76">
          <cell r="A76" t="str">
            <v>SMA035.1</v>
          </cell>
          <cell r="B76" t="str">
            <v>DSD063SV</v>
          </cell>
        </row>
        <row r="76">
          <cell r="D76" t="str">
            <v>1/2 (1.8amp)</v>
          </cell>
          <cell r="E76" t="str">
            <v>SC15CL,CAE2420Z</v>
          </cell>
          <cell r="F76" t="str">
            <v>17uf,66-77uf,relay</v>
          </cell>
        </row>
        <row r="76">
          <cell r="I76" t="str">
            <v>2door frezzer</v>
          </cell>
        </row>
        <row r="76">
          <cell r="O76">
            <v>328.877005347594</v>
          </cell>
        </row>
        <row r="77">
          <cell r="A77" t="str">
            <v>SMA035.2</v>
          </cell>
          <cell r="B77" t="str">
            <v>DSD096SV</v>
          </cell>
        </row>
        <row r="77">
          <cell r="D77" t="str">
            <v>5/8 (2.5amp)</v>
          </cell>
          <cell r="E77" t="str">
            <v>SC18CL,CAE2425Z</v>
          </cell>
          <cell r="F77" t="str">
            <v>25uf,66-77uf,relay</v>
          </cell>
        </row>
        <row r="77">
          <cell r="I77" t="str">
            <v>1 glass d frezzer</v>
          </cell>
        </row>
        <row r="77">
          <cell r="O77">
            <v>479.356060606061</v>
          </cell>
        </row>
        <row r="77">
          <cell r="T77" t="str">
            <v>CS100</v>
          </cell>
        </row>
        <row r="77">
          <cell r="W77">
            <v>1474.62429786533</v>
          </cell>
        </row>
        <row r="78">
          <cell r="A78" t="str">
            <v>SMA035.3</v>
          </cell>
          <cell r="B78" t="str">
            <v>DSD113SV</v>
          </cell>
        </row>
        <row r="78">
          <cell r="D78" t="str">
            <v>7/8 (2.9amp)</v>
          </cell>
          <cell r="E78" t="str">
            <v>SC18CL,CAJ2432Z</v>
          </cell>
          <cell r="F78" t="str">
            <v>25uf,66-77uf,relay</v>
          </cell>
        </row>
        <row r="78">
          <cell r="I78" t="str">
            <v>4d s/s frezzer</v>
          </cell>
        </row>
        <row r="78">
          <cell r="O78">
            <v>569.039451114923</v>
          </cell>
        </row>
        <row r="78">
          <cell r="T78" t="str">
            <v>CS125 Axial fan</v>
          </cell>
        </row>
        <row r="78">
          <cell r="W78">
            <v>1580.33761990539</v>
          </cell>
        </row>
        <row r="79">
          <cell r="A79" t="str">
            <v>SMA036</v>
          </cell>
          <cell r="B79" t="str">
            <v>DSD145XV</v>
          </cell>
        </row>
        <row r="79">
          <cell r="D79" t="str">
            <v>1hp (4amp)</v>
          </cell>
          <cell r="E79" t="str">
            <v>WJ2450Z,CAJ2446Z</v>
          </cell>
          <cell r="F79" t="str">
            <v>25uf,66-77uf,relay</v>
          </cell>
        </row>
        <row r="79">
          <cell r="H79" t="str">
            <v>0.049*7ft</v>
          </cell>
          <cell r="I79" t="str">
            <v>2 glass d frezzer</v>
          </cell>
        </row>
        <row r="79">
          <cell r="O79">
            <v>710.570325900514</v>
          </cell>
        </row>
        <row r="79">
          <cell r="T79" t="str">
            <v>CU - 15 QC  </v>
          </cell>
        </row>
        <row r="79">
          <cell r="W79">
            <v>2514.97265128575</v>
          </cell>
        </row>
        <row r="80">
          <cell r="A80" t="str">
            <v>SMA037</v>
          </cell>
          <cell r="B80" t="str">
            <v>DSL193SV</v>
          </cell>
        </row>
        <row r="80">
          <cell r="D80" t="str">
            <v>1.3hp (5.2amp) DSL193</v>
          </cell>
          <cell r="E80" t="str">
            <v>AW2464Z,CAJ2464Z</v>
          </cell>
          <cell r="F80" t="str">
            <v>30uf,72-86uf,relay</v>
          </cell>
        </row>
        <row r="80">
          <cell r="H80" t="str">
            <v>0.055*7ft</v>
          </cell>
          <cell r="I80" t="str">
            <v>6door frezzer,2 door 40ice</v>
          </cell>
        </row>
        <row r="80">
          <cell r="O80">
            <v>827.892561983471</v>
          </cell>
        </row>
        <row r="80">
          <cell r="T80" t="str">
            <v>CU - 22  QC</v>
          </cell>
        </row>
        <row r="80">
          <cell r="W80">
            <v>2760.14110097951</v>
          </cell>
        </row>
        <row r="81">
          <cell r="A81" t="str">
            <v>SMA038</v>
          </cell>
          <cell r="B81" t="str">
            <v>DSH254LV</v>
          </cell>
        </row>
        <row r="81">
          <cell r="D81" t="str">
            <v>1.5hp (6.65amp) DSH254</v>
          </cell>
          <cell r="E81" t="str">
            <v>AW2464Z,CAJ2464Z</v>
          </cell>
          <cell r="F81" t="str">
            <v>50uf,108-130uf,relay,2M*0.031</v>
          </cell>
        </row>
        <row r="81">
          <cell r="H81" t="str">
            <v>2m*0.036 (0.031)</v>
          </cell>
          <cell r="I81" t="str">
            <v>3d frezzer,6door frezzer,2 door 40ice</v>
          </cell>
        </row>
        <row r="81">
          <cell r="O81">
            <v>912.946428571428</v>
          </cell>
        </row>
        <row r="81">
          <cell r="T81" t="str">
            <v>CU - 22  QC</v>
          </cell>
        </row>
        <row r="81">
          <cell r="W81">
            <v>2846.1550869935</v>
          </cell>
        </row>
        <row r="82">
          <cell r="A82" t="str">
            <v>SMA039</v>
          </cell>
          <cell r="B82" t="str">
            <v>DSH356LV-C8LU</v>
          </cell>
        </row>
        <row r="82">
          <cell r="D82" t="str">
            <v>2hp (9amp) DSH356 1ph</v>
          </cell>
          <cell r="E82" t="str">
            <v>AW2495Z</v>
          </cell>
          <cell r="F82" t="str">
            <v>50uf,108-130uf,relay,1M*0.031</v>
          </cell>
        </row>
        <row r="82">
          <cell r="H82" t="str">
            <v>1m*0.036 (0.031)</v>
          </cell>
        </row>
        <row r="82">
          <cell r="O82">
            <v>1045.89160839161</v>
          </cell>
        </row>
        <row r="82">
          <cell r="T82" t="str">
            <v>CU - 32  QC</v>
          </cell>
        </row>
        <row r="82">
          <cell r="W82">
            <v>2973.20425123209</v>
          </cell>
        </row>
        <row r="83">
          <cell r="A83" t="str">
            <v>SMA040</v>
          </cell>
          <cell r="B83" t="str">
            <v>DTH488LV-C9EU (1PH)</v>
          </cell>
        </row>
        <row r="83">
          <cell r="D83" t="str">
            <v>3hp (11.8amp) 1ph</v>
          </cell>
          <cell r="E83" t="str">
            <v>AW2510Z,ZB21</v>
          </cell>
          <cell r="F83" t="str">
            <v>60uf,130-156uf,relay,1.5M*0.039</v>
          </cell>
        </row>
        <row r="83">
          <cell r="H83" t="str">
            <v>1.5m*0.042 (0.039)</v>
          </cell>
        </row>
        <row r="83">
          <cell r="O83">
            <v>1263.5077186964</v>
          </cell>
        </row>
        <row r="83">
          <cell r="T83" t="str">
            <v>CU - 40  QC</v>
          </cell>
        </row>
        <row r="83">
          <cell r="W83">
            <v>3405.93410797491</v>
          </cell>
        </row>
        <row r="84">
          <cell r="A84" t="str">
            <v>SMA040.1</v>
          </cell>
          <cell r="B84" t="str">
            <v>DTH488LC3-3ph</v>
          </cell>
        </row>
        <row r="84">
          <cell r="D84" t="str">
            <v>3hp (5.1amp)</v>
          </cell>
          <cell r="E84" t="str">
            <v>AW2510Z,ZB21</v>
          </cell>
          <cell r="F84" t="str">
            <v>1.5m*0.042 (0.039)</v>
          </cell>
        </row>
        <row r="84">
          <cell r="H84" t="str">
            <v>1.5m*0.042 (0.039)</v>
          </cell>
        </row>
        <row r="84">
          <cell r="O84">
            <v>1234.65909090909</v>
          </cell>
        </row>
        <row r="84">
          <cell r="T84" t="str">
            <v>CU - 40  QC</v>
          </cell>
        </row>
        <row r="84">
          <cell r="W84">
            <v>2916.75101190694</v>
          </cell>
        </row>
        <row r="85">
          <cell r="A85" t="str">
            <v>SMA040.2</v>
          </cell>
          <cell r="B85" t="str">
            <v>DTE590LC3-3ph</v>
          </cell>
        </row>
        <row r="85">
          <cell r="D85" t="str">
            <v>4hp (6.2amp)</v>
          </cell>
          <cell r="E85" t="str">
            <v>ZB38</v>
          </cell>
          <cell r="F85" t="str">
            <v>0.8m*0.042 (0.039)</v>
          </cell>
        </row>
        <row r="85">
          <cell r="H85" t="str">
            <v>0.8m*0.042 (0.039)</v>
          </cell>
        </row>
        <row r="85">
          <cell r="O85">
            <v>1406.04707792208</v>
          </cell>
        </row>
        <row r="85">
          <cell r="T85" t="str">
            <v>CU - 64B QC</v>
          </cell>
        </row>
        <row r="85">
          <cell r="W85">
            <v>4324.02503011219</v>
          </cell>
        </row>
        <row r="86">
          <cell r="A86" t="str">
            <v>SMA040.3</v>
          </cell>
          <cell r="B86" t="str">
            <v>DTE752LC3-3ph</v>
          </cell>
        </row>
        <row r="86">
          <cell r="D86" t="str">
            <v>5hp (8amp)</v>
          </cell>
          <cell r="E86" t="str">
            <v>ZB45</v>
          </cell>
          <cell r="F86" t="str">
            <v>1.2m*0.049 (0.047)</v>
          </cell>
        </row>
        <row r="86">
          <cell r="H86" t="str">
            <v>1.2m*0.049 (0.047)</v>
          </cell>
        </row>
        <row r="86">
          <cell r="O86">
            <v>1668.43652037618</v>
          </cell>
        </row>
        <row r="86">
          <cell r="T86" t="str">
            <v>CU - 72B QC</v>
          </cell>
        </row>
        <row r="86">
          <cell r="W86">
            <v>4927.27978566024</v>
          </cell>
        </row>
        <row r="87">
          <cell r="A87" t="str">
            <v>SMA041</v>
          </cell>
          <cell r="B87" t="str">
            <v>DTE911LC3</v>
          </cell>
        </row>
        <row r="87">
          <cell r="D87" t="str">
            <v>6.5hp (9.8amp)</v>
          </cell>
          <cell r="E87" t="str">
            <v>ZB48/WHP19460</v>
          </cell>
          <cell r="F87" t="str">
            <v>2m*0.059</v>
          </cell>
        </row>
        <row r="87">
          <cell r="H87" t="str">
            <v>2m*0.059</v>
          </cell>
        </row>
        <row r="87">
          <cell r="O87">
            <v>1806.6026645768</v>
          </cell>
        </row>
        <row r="87">
          <cell r="T87" t="str">
            <v>CU - 90 QC</v>
          </cell>
        </row>
        <row r="87">
          <cell r="W87">
            <v>5558.64334660745</v>
          </cell>
        </row>
        <row r="88">
          <cell r="A88" t="str">
            <v>SMA041.2</v>
          </cell>
          <cell r="B88" t="str">
            <v>WHP02700RCV</v>
          </cell>
        </row>
        <row r="88">
          <cell r="D88" t="str">
            <v>3./4 (3.2amp)</v>
          </cell>
        </row>
        <row r="88">
          <cell r="F88" t="str">
            <v>17uf450vac(3.2amp)</v>
          </cell>
        </row>
        <row r="88">
          <cell r="O88">
            <v>349.259259259259</v>
          </cell>
        </row>
        <row r="88">
          <cell r="T88" t="str">
            <v>CS125 Axial fan</v>
          </cell>
        </row>
        <row r="88">
          <cell r="W88">
            <v>1060.35322106965</v>
          </cell>
        </row>
        <row r="89">
          <cell r="A89" t="str">
            <v>SMA041.3</v>
          </cell>
          <cell r="B89" t="str">
            <v>SG167UV</v>
          </cell>
        </row>
        <row r="89">
          <cell r="D89" t="str">
            <v>1HP (4.35amp)</v>
          </cell>
        </row>
        <row r="89">
          <cell r="F89" t="str">
            <v>30uf450vac(4.35amp)</v>
          </cell>
        </row>
        <row r="89">
          <cell r="O89">
            <v>379.62962962963</v>
          </cell>
        </row>
        <row r="89">
          <cell r="T89" t="str">
            <v>CU - 15 QC  </v>
          </cell>
        </row>
        <row r="89">
          <cell r="W89">
            <v>1681.90342082028</v>
          </cell>
        </row>
        <row r="90">
          <cell r="A90" t="str">
            <v>SMA041.4</v>
          </cell>
          <cell r="B90" t="str">
            <v>SG184SV</v>
          </cell>
        </row>
        <row r="90">
          <cell r="D90" t="str">
            <v>1.25HP (4.6amp)</v>
          </cell>
        </row>
        <row r="90">
          <cell r="F90" t="str">
            <v>35uf450vac(4.6amp)</v>
          </cell>
        </row>
        <row r="90">
          <cell r="O90">
            <v>394.814814814815</v>
          </cell>
        </row>
        <row r="90">
          <cell r="T90" t="str">
            <v>CU - 15 QC  </v>
          </cell>
        </row>
        <row r="90">
          <cell r="W90">
            <v>1695.92051483738</v>
          </cell>
        </row>
        <row r="91">
          <cell r="A91" t="str">
            <v>SMA041.7</v>
          </cell>
          <cell r="B91" t="str">
            <v>WHP09800RCV</v>
          </cell>
        </row>
        <row r="91">
          <cell r="D91" t="str">
            <v>2.5HP (11amp)</v>
          </cell>
          <cell r="E91" t="str">
            <v>44.6LRA(11.1a)</v>
          </cell>
          <cell r="F91" t="str">
            <v>50uf (11.1amp)</v>
          </cell>
        </row>
        <row r="91">
          <cell r="O91">
            <v>686.837606837607</v>
          </cell>
        </row>
        <row r="91">
          <cell r="T91" t="str">
            <v>CU - 36  QC</v>
          </cell>
        </row>
        <row r="91">
          <cell r="W91">
            <v>2337.39653865258</v>
          </cell>
        </row>
        <row r="92">
          <cell r="A92" t="str">
            <v>SMA042.4</v>
          </cell>
          <cell r="B92" t="str">
            <v>THU33WC6-U (1PH)</v>
          </cell>
        </row>
        <row r="92">
          <cell r="D92">
            <v>3.5</v>
          </cell>
        </row>
        <row r="92">
          <cell r="O92" t="str">
            <v>~</v>
          </cell>
        </row>
        <row r="92">
          <cell r="T92" t="str">
            <v>CU - 50  QC</v>
          </cell>
        </row>
        <row r="92">
          <cell r="W92">
            <v>3142.35355371468</v>
          </cell>
        </row>
        <row r="93">
          <cell r="A93" t="str">
            <v>SMA042.5</v>
          </cell>
          <cell r="B93" t="str">
            <v>TE800RC3Q9JK</v>
          </cell>
        </row>
        <row r="93">
          <cell r="D93">
            <v>5</v>
          </cell>
        </row>
        <row r="93">
          <cell r="O93">
            <v>1333.33333333333</v>
          </cell>
        </row>
        <row r="93">
          <cell r="T93" t="str">
            <v>CU - 72 QC</v>
          </cell>
        </row>
        <row r="93">
          <cell r="W93">
            <v>4316.82653067063</v>
          </cell>
        </row>
        <row r="94">
          <cell r="A94" t="str">
            <v>SMA050</v>
          </cell>
          <cell r="B94" t="str">
            <v>QYGL-C139Y R404 compressor</v>
          </cell>
        </row>
        <row r="94">
          <cell r="D94">
            <v>1</v>
          </cell>
        </row>
        <row r="94">
          <cell r="I94" t="str">
            <v>2d frezzer,4d s/s frezzer)</v>
          </cell>
        </row>
        <row r="94">
          <cell r="O94">
            <v>582.2</v>
          </cell>
        </row>
        <row r="95">
          <cell r="A95" t="str">
            <v>SMA057</v>
          </cell>
          <cell r="B95" t="str">
            <v>QX-16A030 GREE </v>
          </cell>
        </row>
        <row r="95">
          <cell r="D95">
            <v>1</v>
          </cell>
        </row>
        <row r="95">
          <cell r="F95" t="str">
            <v>30uf</v>
          </cell>
        </row>
        <row r="95">
          <cell r="O95">
            <v>300</v>
          </cell>
        </row>
        <row r="95">
          <cell r="T95" t="str">
            <v>CU - 15 QC  </v>
          </cell>
        </row>
        <row r="95">
          <cell r="W95">
            <v>1608.39914731601</v>
          </cell>
        </row>
        <row r="96">
          <cell r="A96" t="str">
            <v>SMA058</v>
          </cell>
          <cell r="B96" t="str">
            <v>44R213C RECHI</v>
          </cell>
        </row>
        <row r="96">
          <cell r="D96">
            <v>1</v>
          </cell>
        </row>
        <row r="96">
          <cell r="F96" t="str">
            <v>30uf</v>
          </cell>
        </row>
        <row r="96">
          <cell r="O96">
            <v>300</v>
          </cell>
        </row>
        <row r="96">
          <cell r="T96" t="str">
            <v>CU - 15 QC  </v>
          </cell>
        </row>
        <row r="96">
          <cell r="W96">
            <v>1608.39914731601</v>
          </cell>
        </row>
        <row r="97">
          <cell r="A97" t="str">
            <v>SMA060.2</v>
          </cell>
          <cell r="B97" t="str">
            <v>PH371X3CS GMCC</v>
          </cell>
        </row>
        <row r="97">
          <cell r="D97">
            <v>2.5</v>
          </cell>
        </row>
        <row r="97">
          <cell r="F97" t="str">
            <v>50uf</v>
          </cell>
        </row>
        <row r="97">
          <cell r="O97">
            <v>666.666666666667</v>
          </cell>
        </row>
        <row r="97">
          <cell r="T97" t="str">
            <v>CU - 40  QC</v>
          </cell>
        </row>
        <row r="97">
          <cell r="W97">
            <v>2582.39786505379</v>
          </cell>
        </row>
        <row r="98">
          <cell r="A98" t="str">
            <v>SMA060.3</v>
          </cell>
          <cell r="B98" t="str">
            <v>HSM165V3UDZA</v>
          </cell>
        </row>
        <row r="98">
          <cell r="D98">
            <v>1</v>
          </cell>
          <cell r="E98" t="str">
            <v>2855W</v>
          </cell>
          <cell r="F98" t="str">
            <v>30uf</v>
          </cell>
        </row>
        <row r="98">
          <cell r="O98">
            <v>311.695906432748</v>
          </cell>
        </row>
        <row r="98">
          <cell r="T98" t="str">
            <v>CU - 15 QC  </v>
          </cell>
        </row>
        <row r="98">
          <cell r="W98">
            <v>1604.80940372627</v>
          </cell>
        </row>
        <row r="99">
          <cell r="A99" t="str">
            <v>SMA060.4</v>
          </cell>
          <cell r="B99" t="str">
            <v>HSM215V3UDZ</v>
          </cell>
        </row>
        <row r="99">
          <cell r="D99">
            <v>1.5</v>
          </cell>
          <cell r="E99" t="str">
            <v>3715W</v>
          </cell>
          <cell r="F99" t="str">
            <v>35uf</v>
          </cell>
        </row>
        <row r="99">
          <cell r="O99">
            <v>328</v>
          </cell>
        </row>
        <row r="99">
          <cell r="T99" t="str">
            <v>CU - 22  QC</v>
          </cell>
        </row>
        <row r="99">
          <cell r="W99">
            <v>1733.0466179888</v>
          </cell>
        </row>
        <row r="100">
          <cell r="A100" t="str">
            <v>SMA062</v>
          </cell>
          <cell r="B100" t="str">
            <v>PH310M2CS-4KTH</v>
          </cell>
        </row>
        <row r="100">
          <cell r="D100">
            <v>2</v>
          </cell>
          <cell r="E100" t="str">
            <v>5470W</v>
          </cell>
          <cell r="F100" t="str">
            <v>40uf</v>
          </cell>
        </row>
        <row r="100">
          <cell r="O100">
            <v>444.787878787879</v>
          </cell>
        </row>
        <row r="100">
          <cell r="T100" t="str">
            <v>CU - 32  QC</v>
          </cell>
        </row>
        <row r="100">
          <cell r="W100">
            <v>1884.03015765588</v>
          </cell>
        </row>
        <row r="101">
          <cell r="A101" t="str">
            <v>SMA066</v>
          </cell>
          <cell r="B101" t="str">
            <v>PH420G2CS-4KU1</v>
          </cell>
        </row>
        <row r="101">
          <cell r="D101">
            <v>2.5</v>
          </cell>
          <cell r="E101" t="str">
            <v>7420W</v>
          </cell>
          <cell r="F101" t="str">
            <v>50uf</v>
          </cell>
        </row>
        <row r="101">
          <cell r="O101">
            <v>600.50505050505</v>
          </cell>
        </row>
        <row r="101">
          <cell r="T101" t="str">
            <v>CU - 36  QC</v>
          </cell>
        </row>
        <row r="101">
          <cell r="W101">
            <v>2378.82226809555</v>
          </cell>
        </row>
        <row r="102">
          <cell r="A102" t="str">
            <v>SMA068</v>
          </cell>
          <cell r="B102" t="str">
            <v>PH480X3CS-4MU1</v>
          </cell>
        </row>
        <row r="102">
          <cell r="D102">
            <v>3</v>
          </cell>
          <cell r="E102" t="str">
            <v>8600W</v>
          </cell>
          <cell r="F102" t="str">
            <v>55uf</v>
          </cell>
        </row>
        <row r="102">
          <cell r="O102">
            <v>735.282651072125</v>
          </cell>
        </row>
        <row r="102">
          <cell r="T102" t="str">
            <v>CU - 40  QC</v>
          </cell>
        </row>
        <row r="102">
          <cell r="W102">
            <v>2611.7995744555</v>
          </cell>
        </row>
        <row r="103">
          <cell r="B103" t="str">
            <v>PA108M1C</v>
          </cell>
        </row>
        <row r="103">
          <cell r="D103">
            <v>0.75</v>
          </cell>
          <cell r="E103" t="str">
            <v>8769btu</v>
          </cell>
        </row>
        <row r="103">
          <cell r="O103">
            <v>327.240740740741</v>
          </cell>
        </row>
        <row r="104">
          <cell r="A104" t="str">
            <v>SMA069</v>
          </cell>
          <cell r="B104" t="str">
            <v>PA140GIC</v>
          </cell>
        </row>
        <row r="104">
          <cell r="D104">
            <v>1</v>
          </cell>
          <cell r="E104" t="str">
            <v>11601btu</v>
          </cell>
        </row>
        <row r="104">
          <cell r="O104">
            <v>315.092592592593</v>
          </cell>
        </row>
        <row r="105">
          <cell r="A105" t="str">
            <v>SMA070</v>
          </cell>
          <cell r="B105" t="str">
            <v>PA145GIC</v>
          </cell>
        </row>
        <row r="105">
          <cell r="D105">
            <v>1</v>
          </cell>
          <cell r="E105" t="str">
            <v>12232btu</v>
          </cell>
        </row>
        <row r="105">
          <cell r="O105">
            <v>386.462962962963</v>
          </cell>
        </row>
        <row r="106">
          <cell r="B106" t="str">
            <v>PA190G2C</v>
          </cell>
        </row>
        <row r="106">
          <cell r="D106">
            <v>1.5</v>
          </cell>
          <cell r="E106" t="str">
            <v>18630btu</v>
          </cell>
        </row>
        <row r="106">
          <cell r="O106">
            <v>480.611111111111</v>
          </cell>
        </row>
        <row r="107">
          <cell r="A107" t="str">
            <v>SMA071</v>
          </cell>
          <cell r="B107" t="str">
            <v>PA215M2C</v>
          </cell>
        </row>
        <row r="107">
          <cell r="D107">
            <v>1.5</v>
          </cell>
          <cell r="E107" t="str">
            <v>18067btu</v>
          </cell>
        </row>
        <row r="107">
          <cell r="O107">
            <v>470.740740740741</v>
          </cell>
        </row>
        <row r="108">
          <cell r="A108" t="str">
            <v>SMA072</v>
          </cell>
          <cell r="B108" t="str">
            <v>PA270G2C</v>
          </cell>
        </row>
        <row r="108">
          <cell r="D108">
            <v>2</v>
          </cell>
          <cell r="E108" t="str">
            <v>23304btu</v>
          </cell>
        </row>
        <row r="108">
          <cell r="O108">
            <v>599.814814814815</v>
          </cell>
        </row>
        <row r="109">
          <cell r="B109" t="str">
            <v>PA290G2C</v>
          </cell>
        </row>
        <row r="109">
          <cell r="D109">
            <v>2.5</v>
          </cell>
          <cell r="E109" t="str">
            <v>24805btu</v>
          </cell>
        </row>
        <row r="109">
          <cell r="O109">
            <v>631.703703703704</v>
          </cell>
        </row>
        <row r="110">
          <cell r="B110" t="str">
            <v>PA330X3CS</v>
          </cell>
        </row>
        <row r="110">
          <cell r="D110">
            <v>3</v>
          </cell>
          <cell r="E110" t="str">
            <v>27944btu</v>
          </cell>
        </row>
        <row r="110">
          <cell r="O110">
            <v>710.666666666667</v>
          </cell>
        </row>
      </sheetData>
      <sheetData sheetId="25">
        <row r="8">
          <cell r="A8" t="str">
            <v>ITEM CODE</v>
          </cell>
          <cell r="B8" t="str">
            <v>MODEL</v>
          </cell>
        </row>
        <row r="8">
          <cell r="K8" t="str">
            <v>RM</v>
          </cell>
        </row>
        <row r="9">
          <cell r="A9" t="str">
            <v>SW001</v>
          </cell>
          <cell r="B9" t="str">
            <v>LC1N06</v>
          </cell>
        </row>
        <row r="9">
          <cell r="K9">
            <v>27.9892521271832</v>
          </cell>
        </row>
        <row r="10">
          <cell r="A10" t="str">
            <v>SW002</v>
          </cell>
          <cell r="B10" t="str">
            <v>LC1N09</v>
          </cell>
        </row>
        <row r="10">
          <cell r="K10">
            <v>34.8310693138279</v>
          </cell>
        </row>
        <row r="11">
          <cell r="A11" t="str">
            <v>SW003</v>
          </cell>
          <cell r="B11" t="str">
            <v>LC1N12</v>
          </cell>
        </row>
        <row r="11">
          <cell r="K11">
            <v>37.9409862168483</v>
          </cell>
        </row>
        <row r="12">
          <cell r="A12" t="str">
            <v>SW004</v>
          </cell>
          <cell r="B12" t="str">
            <v>LC1N18</v>
          </cell>
        </row>
        <row r="12">
          <cell r="K12">
            <v>47.2707369259093</v>
          </cell>
        </row>
        <row r="13">
          <cell r="A13" t="str">
            <v>SW005</v>
          </cell>
          <cell r="B13" t="str">
            <v>LC1N25</v>
          </cell>
        </row>
        <row r="13">
          <cell r="K13">
            <v>52.2466039707419</v>
          </cell>
        </row>
        <row r="14">
          <cell r="A14" t="str">
            <v>SW006</v>
          </cell>
          <cell r="B14" t="str">
            <v>LC1N32</v>
          </cell>
        </row>
        <row r="14">
          <cell r="K14">
            <v>66.5522217246355</v>
          </cell>
        </row>
        <row r="15">
          <cell r="A15" t="str">
            <v>SW007</v>
          </cell>
          <cell r="B15" t="str">
            <v>LC1N38</v>
          </cell>
        </row>
        <row r="15">
          <cell r="K15">
            <v>103.249241180276</v>
          </cell>
        </row>
        <row r="16">
          <cell r="A16" t="str">
            <v>SW008</v>
          </cell>
          <cell r="B16" t="str">
            <v>LC1E40</v>
          </cell>
        </row>
        <row r="16">
          <cell r="K16">
            <v>126.88460964323</v>
          </cell>
        </row>
        <row r="17">
          <cell r="A17" t="str">
            <v>SW009</v>
          </cell>
          <cell r="B17" t="str">
            <v>LC1N50</v>
          </cell>
        </row>
        <row r="17">
          <cell r="K17">
            <v>157.983778673434</v>
          </cell>
        </row>
        <row r="18">
          <cell r="A18" t="str">
            <v>SW010</v>
          </cell>
          <cell r="B18" t="str">
            <v>LC1N65</v>
          </cell>
        </row>
        <row r="18">
          <cell r="K18">
            <v>199.034681793302</v>
          </cell>
        </row>
        <row r="19">
          <cell r="A19" t="str">
            <v>SW010.1</v>
          </cell>
          <cell r="B19" t="str">
            <v>LC1N80</v>
          </cell>
        </row>
        <row r="19">
          <cell r="K19">
            <v>248.793352241628</v>
          </cell>
        </row>
        <row r="20">
          <cell r="A20" t="str">
            <v>SW010.2</v>
          </cell>
          <cell r="B20" t="str">
            <v>LC1N95</v>
          </cell>
        </row>
        <row r="20">
          <cell r="K20">
            <v>342.090859332239</v>
          </cell>
        </row>
        <row r="21">
          <cell r="A21" t="str">
            <v>SW010.3</v>
          </cell>
          <cell r="B21" t="str">
            <v>LC1N120</v>
          </cell>
        </row>
        <row r="21">
          <cell r="K21">
            <v>522.466039707419</v>
          </cell>
        </row>
        <row r="22">
          <cell r="A22" t="str">
            <v>SW011</v>
          </cell>
          <cell r="B22" t="str">
            <v>LRE05 (0.6-1)</v>
          </cell>
        </row>
        <row r="22">
          <cell r="K22">
            <v>42.9168532616808</v>
          </cell>
        </row>
        <row r="23">
          <cell r="A23" t="str">
            <v>SW012</v>
          </cell>
          <cell r="B23" t="str">
            <v>LRE06 1-1.6</v>
          </cell>
        </row>
        <row r="23">
          <cell r="K23">
            <v>42.9168532616808</v>
          </cell>
        </row>
        <row r="24">
          <cell r="A24" t="str">
            <v>SW013</v>
          </cell>
          <cell r="B24" t="str">
            <v>LRE07 1.6-2.5</v>
          </cell>
        </row>
        <row r="24">
          <cell r="K24">
            <v>42.9168532616808</v>
          </cell>
        </row>
        <row r="25">
          <cell r="A25" t="str">
            <v>SW014</v>
          </cell>
          <cell r="B25" t="str">
            <v>LRE08 2.5-4</v>
          </cell>
        </row>
        <row r="25">
          <cell r="K25">
            <v>42.9168532616808</v>
          </cell>
        </row>
        <row r="26">
          <cell r="A26" t="str">
            <v>SW015</v>
          </cell>
          <cell r="B26" t="str">
            <v>LRE10 4-6</v>
          </cell>
        </row>
        <row r="26">
          <cell r="K26">
            <v>42.9168532616808</v>
          </cell>
        </row>
        <row r="27">
          <cell r="A27" t="str">
            <v>SW016</v>
          </cell>
          <cell r="B27" t="str">
            <v>LRE12 5.5-8</v>
          </cell>
        </row>
        <row r="27">
          <cell r="K27">
            <v>42.9168532616808</v>
          </cell>
        </row>
        <row r="28">
          <cell r="A28" t="str">
            <v>SW017</v>
          </cell>
          <cell r="B28" t="str">
            <v>LRE14 7-10</v>
          </cell>
        </row>
        <row r="28">
          <cell r="K28">
            <v>46.0267701647012</v>
          </cell>
        </row>
        <row r="29">
          <cell r="A29" t="str">
            <v>SW018</v>
          </cell>
          <cell r="B29" t="str">
            <v>LRE16 9-13</v>
          </cell>
        </row>
        <row r="29">
          <cell r="K29">
            <v>47.2707369259093</v>
          </cell>
        </row>
        <row r="30">
          <cell r="A30" t="str">
            <v>SW019</v>
          </cell>
          <cell r="B30" t="str">
            <v>LRE21 12-18</v>
          </cell>
        </row>
        <row r="30">
          <cell r="K30">
            <v>50.3806538289297</v>
          </cell>
        </row>
        <row r="31">
          <cell r="A31" t="str">
            <v>SW020</v>
          </cell>
          <cell r="B31" t="str">
            <v>LRE22 16-24</v>
          </cell>
        </row>
        <row r="31">
          <cell r="K31">
            <v>55.9785042543663</v>
          </cell>
        </row>
        <row r="32">
          <cell r="A32" t="str">
            <v>SW021</v>
          </cell>
          <cell r="B32" t="str">
            <v>LRE32 23-32</v>
          </cell>
        </row>
        <row r="32">
          <cell r="K32">
            <v>68.4181718664477</v>
          </cell>
        </row>
        <row r="33">
          <cell r="A33" t="str">
            <v>SW022</v>
          </cell>
          <cell r="B33" t="str">
            <v>LRE35 30-38</v>
          </cell>
        </row>
        <row r="33">
          <cell r="K33">
            <v>123.152709359606</v>
          </cell>
        </row>
        <row r="34">
          <cell r="A34" t="str">
            <v>SW022.1</v>
          </cell>
          <cell r="B34" t="str">
            <v>LRE37-50</v>
          </cell>
        </row>
        <row r="34">
          <cell r="K34">
            <v>123.152709359606</v>
          </cell>
        </row>
        <row r="35">
          <cell r="A35" t="str">
            <v>SW022.2</v>
          </cell>
          <cell r="B35" t="str">
            <v>LRE48-65</v>
          </cell>
        </row>
        <row r="35">
          <cell r="K35">
            <v>146.788077822561</v>
          </cell>
        </row>
        <row r="36">
          <cell r="A36" t="str">
            <v>SW022.3</v>
          </cell>
          <cell r="B36" t="str">
            <v>LRE55-70</v>
          </cell>
        </row>
        <row r="36">
          <cell r="K36">
            <v>182.241130516993</v>
          </cell>
        </row>
        <row r="37">
          <cell r="A37" t="str">
            <v>SW023</v>
          </cell>
          <cell r="B37" t="str">
            <v>LC1D09</v>
          </cell>
        </row>
        <row r="37">
          <cell r="K37">
            <v>44.2086648983201</v>
          </cell>
        </row>
        <row r="38">
          <cell r="A38" t="str">
            <v>SW024</v>
          </cell>
          <cell r="B38" t="str">
            <v>LC1D12</v>
          </cell>
        </row>
        <row r="38">
          <cell r="K38">
            <v>48.4190139362553</v>
          </cell>
        </row>
        <row r="39">
          <cell r="A39" t="str">
            <v>SW025</v>
          </cell>
          <cell r="B39" t="str">
            <v>LC1D18</v>
          </cell>
        </row>
        <row r="39">
          <cell r="K39">
            <v>63.1552355690287</v>
          </cell>
        </row>
        <row r="40">
          <cell r="A40" t="str">
            <v>SW026</v>
          </cell>
          <cell r="B40" t="str">
            <v>LC1D25</v>
          </cell>
        </row>
        <row r="40">
          <cell r="K40">
            <v>71.5759336448992</v>
          </cell>
        </row>
        <row r="41">
          <cell r="A41" t="str">
            <v>SW027</v>
          </cell>
          <cell r="B41" t="str">
            <v>LC1D32</v>
          </cell>
        </row>
        <row r="41">
          <cell r="K41">
            <v>99.9957896509621</v>
          </cell>
        </row>
        <row r="42">
          <cell r="A42" t="str">
            <v>SW028</v>
          </cell>
          <cell r="B42" t="str">
            <v>LC1D38</v>
          </cell>
        </row>
        <row r="42">
          <cell r="K42">
            <v>113.679424024252</v>
          </cell>
        </row>
        <row r="43">
          <cell r="A43" t="str">
            <v>SW029</v>
          </cell>
          <cell r="B43" t="str">
            <v>LC1D40</v>
          </cell>
        </row>
        <row r="43">
          <cell r="K43">
            <v>136.836343732895</v>
          </cell>
        </row>
        <row r="44">
          <cell r="A44" t="str">
            <v>SW029.1</v>
          </cell>
          <cell r="B44" t="str">
            <v>LC1D50</v>
          </cell>
        </row>
        <row r="44">
          <cell r="K44">
            <v>184.202770409667</v>
          </cell>
        </row>
        <row r="45">
          <cell r="A45" t="str">
            <v>SW029.2</v>
          </cell>
          <cell r="B45" t="str">
            <v>LC1D65</v>
          </cell>
        </row>
        <row r="45">
          <cell r="K45">
            <v>231.569197086438</v>
          </cell>
        </row>
        <row r="46">
          <cell r="A46" t="str">
            <v>SW030</v>
          </cell>
          <cell r="B46" t="str">
            <v>LRD06 1-1.6</v>
          </cell>
        </row>
        <row r="46">
          <cell r="K46">
            <v>62.1026483095449</v>
          </cell>
        </row>
        <row r="47">
          <cell r="A47" t="str">
            <v>SW031</v>
          </cell>
          <cell r="B47" t="str">
            <v>LRD07 1.6-2.5</v>
          </cell>
        </row>
        <row r="47">
          <cell r="K47">
            <v>63.1552355690287</v>
          </cell>
        </row>
        <row r="48">
          <cell r="A48" t="str">
            <v>SW032</v>
          </cell>
          <cell r="B48" t="str">
            <v>LRD08 2.5-4</v>
          </cell>
        </row>
        <row r="48">
          <cell r="K48">
            <v>63.1552355690287</v>
          </cell>
        </row>
        <row r="49">
          <cell r="A49" t="str">
            <v>SW033</v>
          </cell>
          <cell r="B49" t="str">
            <v>LRD10  4-6</v>
          </cell>
        </row>
        <row r="49">
          <cell r="K49">
            <v>63.1552355690287</v>
          </cell>
        </row>
        <row r="50">
          <cell r="A50" t="str">
            <v>SW034</v>
          </cell>
          <cell r="B50" t="str">
            <v>LRD12 5.5-8</v>
          </cell>
        </row>
        <row r="50">
          <cell r="K50">
            <v>63.1552355690287</v>
          </cell>
        </row>
        <row r="51">
          <cell r="A51" t="str">
            <v>SW035</v>
          </cell>
          <cell r="B51" t="str">
            <v>LRD14 7-10</v>
          </cell>
        </row>
        <row r="51">
          <cell r="K51">
            <v>63.1552355690287</v>
          </cell>
        </row>
        <row r="52">
          <cell r="A52" t="str">
            <v>SW036</v>
          </cell>
          <cell r="B52" t="str">
            <v>LRD16 9-13</v>
          </cell>
        </row>
        <row r="52">
          <cell r="K52">
            <v>63.1552355690287</v>
          </cell>
        </row>
        <row r="53">
          <cell r="A53" t="str">
            <v>SW036.1</v>
          </cell>
          <cell r="B53" t="str">
            <v>LRD18</v>
          </cell>
        </row>
        <row r="53">
          <cell r="K53">
            <v>68.4181718664477</v>
          </cell>
        </row>
        <row r="54">
          <cell r="A54" t="str">
            <v>SW037</v>
          </cell>
          <cell r="B54" t="str">
            <v>LRD21 12-18</v>
          </cell>
        </row>
        <row r="54">
          <cell r="K54">
            <v>68.4181718664477</v>
          </cell>
        </row>
        <row r="55">
          <cell r="A55" t="str">
            <v>SW038</v>
          </cell>
          <cell r="B55" t="str">
            <v>LRD22 16-24</v>
          </cell>
        </row>
        <row r="55">
          <cell r="K55">
            <v>68.4181718664477</v>
          </cell>
        </row>
        <row r="56">
          <cell r="A56" t="str">
            <v>SW039</v>
          </cell>
          <cell r="B56" t="str">
            <v>LRD32 23-32</v>
          </cell>
        </row>
        <row r="56">
          <cell r="K56">
            <v>73.6811081638668</v>
          </cell>
        </row>
        <row r="57">
          <cell r="A57" t="str">
            <v>SW040</v>
          </cell>
          <cell r="B57" t="str">
            <v>LRD35 30-38</v>
          </cell>
        </row>
        <row r="57">
          <cell r="K57">
            <v>73.6811081638668</v>
          </cell>
        </row>
        <row r="58">
          <cell r="A58" t="str">
            <v>SW041</v>
          </cell>
          <cell r="B58" t="str">
            <v>LRD340</v>
          </cell>
        </row>
        <row r="58">
          <cell r="K58">
            <v>121.047534840638</v>
          </cell>
        </row>
        <row r="59">
          <cell r="A59" t="str">
            <v>SW041.1</v>
          </cell>
          <cell r="B59" t="str">
            <v>LRD350</v>
          </cell>
        </row>
        <row r="59">
          <cell r="K59">
            <v>121.047534840638</v>
          </cell>
        </row>
        <row r="60">
          <cell r="A60" t="str">
            <v>SW041.2</v>
          </cell>
          <cell r="B60" t="str">
            <v>LRD365</v>
          </cell>
        </row>
        <row r="60">
          <cell r="K60">
            <v>142.099280030315</v>
          </cell>
        </row>
        <row r="61">
          <cell r="A61" t="str">
            <v>SW041.3</v>
          </cell>
          <cell r="B61" t="str">
            <v>SC-0</v>
          </cell>
        </row>
        <row r="61">
          <cell r="K61">
            <v>75.7862826828344</v>
          </cell>
        </row>
        <row r="62">
          <cell r="A62" t="str">
            <v>SW041.4</v>
          </cell>
          <cell r="B62" t="str">
            <v>SC-4-0</v>
          </cell>
        </row>
        <row r="62">
          <cell r="K62">
            <v>89.4699170561239</v>
          </cell>
        </row>
        <row r="63">
          <cell r="A63" t="str">
            <v>SW041.5</v>
          </cell>
          <cell r="B63" t="str">
            <v>SC-4-1</v>
          </cell>
        </row>
        <row r="63">
          <cell r="K63">
            <v>125.257883878574</v>
          </cell>
        </row>
        <row r="64">
          <cell r="A64" t="str">
            <v>SW041.6</v>
          </cell>
          <cell r="B64" t="str">
            <v>SC-N1</v>
          </cell>
        </row>
        <row r="64">
          <cell r="K64">
            <v>190.51829396657</v>
          </cell>
        </row>
        <row r="65">
          <cell r="A65" t="str">
            <v>SW041.7</v>
          </cell>
          <cell r="B65" t="str">
            <v>SC-N2</v>
          </cell>
        </row>
        <row r="65">
          <cell r="K65">
            <v>261.041640351985</v>
          </cell>
        </row>
        <row r="66">
          <cell r="A66" t="str">
            <v>SW041.8</v>
          </cell>
          <cell r="B66" t="str">
            <v>SC-N2S</v>
          </cell>
        </row>
        <row r="66">
          <cell r="K66">
            <v>315.776177845143</v>
          </cell>
        </row>
        <row r="67">
          <cell r="A67" t="str">
            <v>SW041.9</v>
          </cell>
          <cell r="B67" t="str">
            <v>SC-N4</v>
          </cell>
        </row>
        <row r="67">
          <cell r="K67">
            <v>570.502294640226</v>
          </cell>
        </row>
        <row r="68">
          <cell r="A68" t="str">
            <v>SW041.10</v>
          </cell>
          <cell r="B68" t="str">
            <v>SC-N5</v>
          </cell>
        </row>
        <row r="69">
          <cell r="A69" t="str">
            <v>SW041.11</v>
          </cell>
          <cell r="B69" t="str">
            <v>SC-N6</v>
          </cell>
        </row>
        <row r="70">
          <cell r="A70" t="str">
            <v>SW041.12</v>
          </cell>
          <cell r="B70" t="str">
            <v>SC-N7</v>
          </cell>
        </row>
        <row r="71">
          <cell r="A71" t="str">
            <v>SW041.13</v>
          </cell>
          <cell r="B71" t="str">
            <v>SC-N8</v>
          </cell>
        </row>
        <row r="71">
          <cell r="K71">
            <v>1452.57041808766</v>
          </cell>
        </row>
        <row r="72">
          <cell r="A72" t="str">
            <v>SW041.14</v>
          </cell>
          <cell r="B72" t="str">
            <v>SC-N10</v>
          </cell>
        </row>
        <row r="72">
          <cell r="K72">
            <v>1878.8682581786</v>
          </cell>
        </row>
        <row r="73">
          <cell r="A73" t="str">
            <v>SW041.15</v>
          </cell>
          <cell r="B73" t="str">
            <v>SC-N11</v>
          </cell>
        </row>
        <row r="73">
          <cell r="K73">
            <v>2947.24432655467</v>
          </cell>
        </row>
        <row r="74">
          <cell r="A74" t="str">
            <v>SW041.16</v>
          </cell>
          <cell r="B74" t="str">
            <v>TR-0N/3</v>
          </cell>
        </row>
        <row r="74">
          <cell r="K74">
            <v>69.4707591259315</v>
          </cell>
        </row>
        <row r="75">
          <cell r="A75" t="str">
            <v>SW041.17</v>
          </cell>
          <cell r="B75" t="str">
            <v>TR-5-1N/3</v>
          </cell>
        </row>
        <row r="75">
          <cell r="K75">
            <v>75.7862826828344</v>
          </cell>
        </row>
        <row r="76">
          <cell r="A76" t="str">
            <v>SW041.18</v>
          </cell>
          <cell r="B76" t="str">
            <v>TR-N2/3</v>
          </cell>
        </row>
        <row r="76">
          <cell r="K76">
            <v>89.4699170561239</v>
          </cell>
        </row>
        <row r="77">
          <cell r="A77" t="str">
            <v>SW041.19</v>
          </cell>
          <cell r="B77" t="str">
            <v>TR-N3/3</v>
          </cell>
        </row>
        <row r="77">
          <cell r="K77">
            <v>121.047534840638</v>
          </cell>
        </row>
        <row r="78">
          <cell r="A78" t="str">
            <v>SW041.20</v>
          </cell>
          <cell r="B78" t="str">
            <v>TR-N5/3</v>
          </cell>
        </row>
        <row r="78">
          <cell r="K78">
            <v>231.569197086438</v>
          </cell>
        </row>
        <row r="79">
          <cell r="A79" t="str">
            <v>SW041.21</v>
          </cell>
          <cell r="B79" t="str">
            <v>TR-N12/3</v>
          </cell>
        </row>
        <row r="79">
          <cell r="K79">
            <v>946.153846153846</v>
          </cell>
        </row>
        <row r="80">
          <cell r="B80" t="str">
            <v>SB70G2.2 </v>
          </cell>
        </row>
        <row r="80">
          <cell r="K80">
            <v>969.61861667744</v>
          </cell>
        </row>
        <row r="81">
          <cell r="B81" t="str">
            <v>SB70G4 </v>
          </cell>
        </row>
        <row r="81">
          <cell r="K81">
            <v>1018.09954751131</v>
          </cell>
        </row>
        <row r="82">
          <cell r="B82" t="str">
            <v>SB70G5.5 </v>
          </cell>
        </row>
        <row r="82">
          <cell r="K82">
            <v>1551.3897866839</v>
          </cell>
        </row>
        <row r="83">
          <cell r="A83" t="str">
            <v>SW042</v>
          </cell>
          <cell r="B83" t="str">
            <v>SB70G7.5 </v>
          </cell>
        </row>
        <row r="83">
          <cell r="K83">
            <v>1939.23723335488</v>
          </cell>
        </row>
        <row r="84">
          <cell r="A84" t="str">
            <v>SW043</v>
          </cell>
          <cell r="B84" t="str">
            <v>SB70G11  </v>
          </cell>
        </row>
        <row r="84">
          <cell r="K84">
            <v>2154.70803706098</v>
          </cell>
        </row>
        <row r="85">
          <cell r="A85" t="str">
            <v>SW044</v>
          </cell>
          <cell r="B85" t="str">
            <v>SB70G15 </v>
          </cell>
        </row>
        <row r="85">
          <cell r="K85">
            <v>2908.85585003232</v>
          </cell>
        </row>
        <row r="86">
          <cell r="A86" t="str">
            <v>SW045</v>
          </cell>
          <cell r="B86" t="str">
            <v>SB70G18.5 </v>
          </cell>
        </row>
        <row r="86">
          <cell r="K86">
            <v>3339.79745744452</v>
          </cell>
        </row>
        <row r="87">
          <cell r="A87" t="str">
            <v>SW046</v>
          </cell>
          <cell r="B87" t="str">
            <v>SB70G22 </v>
          </cell>
        </row>
        <row r="87">
          <cell r="K87">
            <v>3663.00366300366</v>
          </cell>
        </row>
        <row r="88">
          <cell r="A88" t="str">
            <v>SW047</v>
          </cell>
          <cell r="B88" t="str">
            <v>SB70G30</v>
          </cell>
        </row>
        <row r="88">
          <cell r="K88">
            <v>3770.73906485671</v>
          </cell>
        </row>
        <row r="89">
          <cell r="A89" t="str">
            <v>SW048</v>
          </cell>
          <cell r="B89" t="str">
            <v>SB70G37 </v>
          </cell>
        </row>
        <row r="89">
          <cell r="K89">
            <v>5117.43158801982</v>
          </cell>
        </row>
        <row r="90">
          <cell r="A90" t="str">
            <v>SW049</v>
          </cell>
          <cell r="B90" t="str">
            <v>SB70G45 </v>
          </cell>
        </row>
        <row r="90">
          <cell r="K90">
            <v>6248.65330747684</v>
          </cell>
        </row>
        <row r="91">
          <cell r="A91" t="str">
            <v>SW049.1</v>
          </cell>
          <cell r="B91" t="str">
            <v>SB70G55</v>
          </cell>
        </row>
        <row r="91">
          <cell r="K91">
            <v>7541.47812971342</v>
          </cell>
        </row>
        <row r="92">
          <cell r="A92" t="str">
            <v>SW049.2</v>
          </cell>
          <cell r="B92" t="str">
            <v>SB70G75</v>
          </cell>
        </row>
        <row r="92">
          <cell r="K92">
            <v>9265.24455936221</v>
          </cell>
        </row>
        <row r="93">
          <cell r="A93" t="str">
            <v>SW049.3</v>
          </cell>
          <cell r="B93" t="str">
            <v>SB70G90</v>
          </cell>
        </row>
        <row r="93">
          <cell r="K93">
            <v>11635.4234001293</v>
          </cell>
        </row>
        <row r="94">
          <cell r="A94" t="str">
            <v>SW049.4</v>
          </cell>
          <cell r="B94" t="str">
            <v>SB70G110</v>
          </cell>
        </row>
        <row r="94">
          <cell r="K94">
            <v>0</v>
          </cell>
        </row>
        <row r="95">
          <cell r="A95" t="str">
            <v>SW049.5</v>
          </cell>
          <cell r="B95" t="str">
            <v>SB70G132</v>
          </cell>
        </row>
        <row r="95">
          <cell r="K95">
            <v>13790.1314371903</v>
          </cell>
        </row>
        <row r="96">
          <cell r="A96" t="str">
            <v>SW049.6</v>
          </cell>
          <cell r="B96" t="str">
            <v>SB70G160</v>
          </cell>
        </row>
        <row r="97">
          <cell r="A97" t="str">
            <v>SW049.7</v>
          </cell>
          <cell r="B97" t="str">
            <v>SB70G200</v>
          </cell>
        </row>
        <row r="98">
          <cell r="B98" t="str">
            <v>GMC-40-11 (OFFER)</v>
          </cell>
        </row>
        <row r="98">
          <cell r="K98">
            <v>84.1117216117216</v>
          </cell>
        </row>
        <row r="99">
          <cell r="B99" t="str">
            <v>GMC-50-11 (OFFER)</v>
          </cell>
        </row>
        <row r="99">
          <cell r="K99">
            <v>118.864468864469</v>
          </cell>
        </row>
        <row r="100">
          <cell r="A100" t="str">
            <v>SW050</v>
          </cell>
          <cell r="B100" t="str">
            <v>LANN11N (1open ,1close)</v>
          </cell>
        </row>
        <row r="100">
          <cell r="K100">
            <v>12.5050020008003</v>
          </cell>
        </row>
        <row r="101">
          <cell r="A101" t="str">
            <v>SW051</v>
          </cell>
          <cell r="B101" t="str">
            <v>LANN22N (2open ,2close)</v>
          </cell>
        </row>
        <row r="101">
          <cell r="K101">
            <v>23.3426704014939</v>
          </cell>
        </row>
        <row r="102">
          <cell r="A102" t="str">
            <v>SW051.1</v>
          </cell>
          <cell r="B102" t="str">
            <v>SZ-A11 fuji auxillary contact</v>
          </cell>
        </row>
        <row r="102">
          <cell r="K102">
            <v>23.3426704014939</v>
          </cell>
        </row>
        <row r="104">
          <cell r="A104" t="str">
            <v>SW052</v>
          </cell>
          <cell r="B104" t="str">
            <v>ABB RELAY MY4NJ (24VDC)</v>
          </cell>
        </row>
        <row r="104">
          <cell r="K104">
            <v>33.0687830687831</v>
          </cell>
        </row>
        <row r="105">
          <cell r="A105" t="str">
            <v>SW052.1</v>
          </cell>
          <cell r="B105" t="str">
            <v>ABB RELAY MY4NJ (230VAC)</v>
          </cell>
        </row>
        <row r="105">
          <cell r="K105">
            <v>38.5802469135802</v>
          </cell>
        </row>
        <row r="106">
          <cell r="A106" t="str">
            <v>SW053</v>
          </cell>
          <cell r="B106" t="str">
            <v>CKC AH3-3(1S) C/W base</v>
          </cell>
        </row>
        <row r="106">
          <cell r="K106">
            <v>29.1783380018674</v>
          </cell>
        </row>
        <row r="107">
          <cell r="A107" t="str">
            <v>SW054</v>
          </cell>
          <cell r="B107" t="str">
            <v>CKC AH3-1(6m) C/W base</v>
          </cell>
        </row>
        <row r="107">
          <cell r="K107">
            <v>29.1783380018674</v>
          </cell>
        </row>
        <row r="108">
          <cell r="A108" t="str">
            <v>SW055</v>
          </cell>
          <cell r="B108" t="str">
            <v>CKC AH3-1(6S) C/W base</v>
          </cell>
        </row>
        <row r="108">
          <cell r="K108">
            <v>38.515406162465</v>
          </cell>
        </row>
        <row r="109">
          <cell r="A109" t="str">
            <v>SW056</v>
          </cell>
          <cell r="B109" t="str">
            <v>MIKRO MX100 3PH RELAY  c/w omron base</v>
          </cell>
        </row>
        <row r="109">
          <cell r="K109">
            <v>100</v>
          </cell>
        </row>
        <row r="110">
          <cell r="A110" t="str">
            <v>SW056.1</v>
          </cell>
          <cell r="B110" t="str">
            <v>K8DS-PH1 OMRON 3PH RELAY</v>
          </cell>
        </row>
        <row r="110">
          <cell r="K110">
            <v>82.6719576719577</v>
          </cell>
        </row>
        <row r="111">
          <cell r="A111" t="str">
            <v>SW057</v>
          </cell>
          <cell r="B111" t="str">
            <v>SM602 (3ph protection relay)</v>
          </cell>
        </row>
        <row r="111">
          <cell r="K111">
            <v>66.1375661375661</v>
          </cell>
        </row>
        <row r="112">
          <cell r="A112" t="str">
            <v>SW058</v>
          </cell>
          <cell r="B112" t="str">
            <v>SM602A (3ph protection relay with alarm)</v>
          </cell>
        </row>
        <row r="112">
          <cell r="K112">
            <v>71.2250712250712</v>
          </cell>
        </row>
        <row r="113">
          <cell r="A113" t="str">
            <v>SW059</v>
          </cell>
          <cell r="B113" t="str">
            <v>HAGER TIMER (24H)C/W BASE</v>
          </cell>
        </row>
        <row r="113">
          <cell r="K113">
            <v>146.153846153846</v>
          </cell>
        </row>
        <row r="114">
          <cell r="A114" t="str">
            <v>SW061</v>
          </cell>
          <cell r="B114" t="str">
            <v>PILOT LAMP GREEN (22mm)</v>
          </cell>
        </row>
        <row r="114">
          <cell r="K114">
            <v>2.6844070961718</v>
          </cell>
        </row>
        <row r="115">
          <cell r="A115" t="str">
            <v>SW062</v>
          </cell>
          <cell r="B115" t="str">
            <v>PILOT LAMP RED (22mm)</v>
          </cell>
        </row>
        <row r="115">
          <cell r="K115">
            <v>2.6844070961718</v>
          </cell>
        </row>
        <row r="116">
          <cell r="A116" t="str">
            <v>SW063</v>
          </cell>
          <cell r="B116" t="str">
            <v>PILOT LAMP BLUE (22mm)</v>
          </cell>
        </row>
        <row r="116">
          <cell r="K116">
            <v>3.50140056022409</v>
          </cell>
        </row>
        <row r="117">
          <cell r="A117" t="str">
            <v>SW064</v>
          </cell>
          <cell r="B117" t="str">
            <v>PILOT LAMP ORANGE (22mm)</v>
          </cell>
        </row>
        <row r="117">
          <cell r="K117">
            <v>2.6844070961718</v>
          </cell>
        </row>
        <row r="118">
          <cell r="A118" t="str">
            <v>SW065</v>
          </cell>
          <cell r="B118" t="str">
            <v>PLASTIC MARKING</v>
          </cell>
        </row>
        <row r="118">
          <cell r="K118">
            <v>0.233426704014939</v>
          </cell>
        </row>
        <row r="119">
          <cell r="A119" t="str">
            <v>SW066</v>
          </cell>
          <cell r="B119" t="str">
            <v>TERMINAL BLOCK (4PIN) (15AMP)</v>
          </cell>
        </row>
        <row r="119">
          <cell r="K119">
            <v>2.27591036414566</v>
          </cell>
        </row>
        <row r="120">
          <cell r="A120" t="str">
            <v>SW067</v>
          </cell>
          <cell r="B120" t="str">
            <v>TERMINAL BLOCK (6PIN) (15AMP)</v>
          </cell>
        </row>
        <row r="120">
          <cell r="K120">
            <v>3.06372549019608</v>
          </cell>
        </row>
        <row r="121">
          <cell r="A121" t="str">
            <v>SW068</v>
          </cell>
          <cell r="B121" t="str">
            <v>TERMINAL BLOCK (8PIN) (15AMP)</v>
          </cell>
        </row>
        <row r="121">
          <cell r="K121">
            <v>4.0266106442577</v>
          </cell>
        </row>
        <row r="122">
          <cell r="A122" t="str">
            <v>SW069</v>
          </cell>
          <cell r="B122" t="str">
            <v>TERMINAL BLOCK (8PIN) (25AMP)</v>
          </cell>
        </row>
        <row r="122">
          <cell r="K122">
            <v>5.77731092436975</v>
          </cell>
        </row>
        <row r="123">
          <cell r="A123" t="str">
            <v>SW069.1</v>
          </cell>
          <cell r="B123" t="str">
            <v>TERMINAL BLOCK (10PIN) (25AMP)</v>
          </cell>
        </row>
        <row r="123">
          <cell r="K123">
            <v>4.90196078431372</v>
          </cell>
        </row>
        <row r="124">
          <cell r="A124" t="str">
            <v>SW070</v>
          </cell>
          <cell r="B124" t="str">
            <v>PG11 Nylon cable gland (3-7mm)</v>
          </cell>
        </row>
        <row r="124">
          <cell r="K124">
            <v>0.344753285929757</v>
          </cell>
        </row>
        <row r="125">
          <cell r="A125" t="str">
            <v>SW071</v>
          </cell>
          <cell r="B125" t="str">
            <v>PG11 Nylon cable gland (5-10)</v>
          </cell>
        </row>
        <row r="125">
          <cell r="K125">
            <v>0.344753285929757</v>
          </cell>
        </row>
        <row r="126">
          <cell r="A126" t="str">
            <v>SW072</v>
          </cell>
          <cell r="B126" t="str">
            <v>PG13.5 Nylon cable gland (5-9mm)</v>
          </cell>
        </row>
        <row r="126">
          <cell r="K126">
            <v>0.377073906485671</v>
          </cell>
        </row>
        <row r="127">
          <cell r="A127" t="str">
            <v>SW073</v>
          </cell>
          <cell r="B127" t="str">
            <v>PG13.5 Nylon cable gland (6-11mm)</v>
          </cell>
        </row>
        <row r="127">
          <cell r="K127">
            <v>0.377073906485671</v>
          </cell>
        </row>
        <row r="128">
          <cell r="A128" t="str">
            <v>SW073.1</v>
          </cell>
          <cell r="B128" t="str">
            <v>PG16 Nylon cable gland (6-11mm)</v>
          </cell>
        </row>
        <row r="129">
          <cell r="A129" t="str">
            <v>SW074</v>
          </cell>
          <cell r="B129" t="str">
            <v>WRAPING BAND 6mm - 12mm</v>
          </cell>
        </row>
        <row r="129">
          <cell r="K129">
            <v>6.46412411118294</v>
          </cell>
        </row>
        <row r="130">
          <cell r="A130" t="str">
            <v>SW075</v>
          </cell>
          <cell r="B130" t="str">
            <v>TERMINAL CLIP 1.5mm (1000pcs per packet) 1008</v>
          </cell>
        </row>
        <row r="130">
          <cell r="K130">
            <v>28.0112044817928</v>
          </cell>
        </row>
        <row r="131">
          <cell r="A131" t="str">
            <v>SW076</v>
          </cell>
          <cell r="B131" t="str">
            <v>TERMINAL CLIP 2.5mm (1000pcs per packet) 1008</v>
          </cell>
        </row>
        <row r="131">
          <cell r="K131">
            <v>30.1659125188537</v>
          </cell>
        </row>
        <row r="132">
          <cell r="A132" t="str">
            <v>SW077</v>
          </cell>
          <cell r="B132" t="str">
            <v>TERMINAL CLIP 1.0mm (1000pcs per packet) 1008</v>
          </cell>
        </row>
        <row r="132">
          <cell r="K132">
            <v>25.8564964447317</v>
          </cell>
        </row>
        <row r="133">
          <cell r="A133" t="str">
            <v>SW078</v>
          </cell>
          <cell r="B133" t="str">
            <v>HT4-395 (4MM TERMINAL CLIP)(1000pcs per packet)</v>
          </cell>
        </row>
        <row r="133">
          <cell r="K133">
            <v>60.3318250377074</v>
          </cell>
        </row>
        <row r="134">
          <cell r="A134" t="str">
            <v>SW079</v>
          </cell>
          <cell r="B134" t="str">
            <v>ISOLATOR  ON/OFF 20AMP</v>
          </cell>
        </row>
        <row r="134">
          <cell r="K134">
            <v>32.3206205559146</v>
          </cell>
        </row>
        <row r="135">
          <cell r="A135" t="str">
            <v>SW080</v>
          </cell>
          <cell r="B135" t="str">
            <v>ISOLATOR  ON/OFF 32AMP</v>
          </cell>
        </row>
        <row r="135">
          <cell r="K135">
            <v>48.480930833872</v>
          </cell>
        </row>
        <row r="136">
          <cell r="A136" t="str">
            <v>SW081</v>
          </cell>
          <cell r="B136" t="str">
            <v>ON/OFF BUTTON 2 STEP CHNT</v>
          </cell>
        </row>
        <row r="136">
          <cell r="K136">
            <v>5.06356388709329</v>
          </cell>
        </row>
        <row r="137">
          <cell r="A137" t="str">
            <v>SW082</v>
          </cell>
          <cell r="B137" t="str">
            <v>ON/OFF BUTTON SALZER 16A</v>
          </cell>
        </row>
        <row r="137">
          <cell r="K137">
            <v>18.855614973262</v>
          </cell>
        </row>
        <row r="138">
          <cell r="A138" t="str">
            <v>SW083</v>
          </cell>
          <cell r="B138" t="str">
            <v>SAF1-A002 (3 gang 1 way 10a)</v>
          </cell>
        </row>
        <row r="138">
          <cell r="K138">
            <v>14.841628959276</v>
          </cell>
        </row>
        <row r="139">
          <cell r="A139" t="str">
            <v>SW084</v>
          </cell>
          <cell r="B139" t="str">
            <v>SAF1-A002 (2 gang 1 way 10a)</v>
          </cell>
        </row>
        <row r="139">
          <cell r="K139">
            <v>13.7285067873303</v>
          </cell>
        </row>
        <row r="140">
          <cell r="A140" t="str">
            <v>SW085</v>
          </cell>
          <cell r="B140" t="str">
            <v>SAF1-A002 (1 gang 2 way 10a)</v>
          </cell>
        </row>
        <row r="140">
          <cell r="K140">
            <v>11.4280542986425</v>
          </cell>
        </row>
        <row r="141">
          <cell r="A141" t="str">
            <v>SW086</v>
          </cell>
          <cell r="B141" t="str">
            <v>SAD1-3 3P 60A Switch socket</v>
          </cell>
        </row>
        <row r="141">
          <cell r="K141">
            <v>31.1674208144796</v>
          </cell>
        </row>
        <row r="142">
          <cell r="A142" t="str">
            <v>SW087</v>
          </cell>
          <cell r="B142" t="str">
            <v>UKW-335 3P 32A isolation switch</v>
          </cell>
        </row>
        <row r="142">
          <cell r="K142">
            <v>31.1674208144796</v>
          </cell>
        </row>
        <row r="143">
          <cell r="A143" t="str">
            <v>SW088</v>
          </cell>
          <cell r="B143" t="str">
            <v>SAF2-C001 (1gang 1 socket 13a)</v>
          </cell>
        </row>
        <row r="143">
          <cell r="K143">
            <v>33.393665158371</v>
          </cell>
        </row>
        <row r="144">
          <cell r="A144" t="str">
            <v>SW089</v>
          </cell>
          <cell r="B144" t="str">
            <v>SAF2-C002 (2gang 2 socket 13a)</v>
          </cell>
        </row>
        <row r="144">
          <cell r="K144">
            <v>44.524886877828</v>
          </cell>
        </row>
        <row r="145">
          <cell r="A145" t="str">
            <v>SW090</v>
          </cell>
          <cell r="B145" t="str">
            <v>SA-C002 Water proof box</v>
          </cell>
        </row>
        <row r="145">
          <cell r="K145">
            <v>33.393665158371</v>
          </cell>
        </row>
        <row r="146">
          <cell r="A146" t="str">
            <v>SW090.1</v>
          </cell>
          <cell r="B146" t="str">
            <v>WIRING BOX SALZER 2HP-3HP</v>
          </cell>
        </row>
        <row r="146">
          <cell r="K146">
            <v>115.86511527688</v>
          </cell>
        </row>
        <row r="147">
          <cell r="A147" t="str">
            <v>SW090.2</v>
          </cell>
          <cell r="B147" t="str">
            <v>WIRING BOX SALZER 3.5HP-6HP</v>
          </cell>
        </row>
        <row r="147">
          <cell r="K147">
            <v>115.86511527688</v>
          </cell>
        </row>
        <row r="148">
          <cell r="A148" t="str">
            <v>SW090.3</v>
          </cell>
          <cell r="B148" t="str">
            <v>CHNT MCCB 80A 3POLE</v>
          </cell>
        </row>
        <row r="148">
          <cell r="K148">
            <v>75.2950752950752</v>
          </cell>
        </row>
        <row r="149">
          <cell r="A149" t="str">
            <v>SW090.4</v>
          </cell>
          <cell r="B149" t="str">
            <v>CHNT MCCB 100A 3POLE</v>
          </cell>
        </row>
        <row r="149">
          <cell r="K149">
            <v>75.2950752950753</v>
          </cell>
        </row>
        <row r="150">
          <cell r="A150" t="str">
            <v>SW090.5</v>
          </cell>
          <cell r="B150" t="str">
            <v>CHNT MCCB 160A 3POLE</v>
          </cell>
        </row>
        <row r="150">
          <cell r="K150">
            <v>110.907610907611</v>
          </cell>
        </row>
        <row r="151">
          <cell r="A151" t="str">
            <v>SW090.6</v>
          </cell>
          <cell r="B151" t="str">
            <v>CHNT MCCB 200A 3POLE</v>
          </cell>
        </row>
        <row r="151">
          <cell r="K151">
            <v>122.100122100122</v>
          </cell>
        </row>
        <row r="152">
          <cell r="A152" t="str">
            <v>SW090.7</v>
          </cell>
          <cell r="B152" t="str">
            <v>CHNT MCCB 250A 3POLE</v>
          </cell>
        </row>
        <row r="152">
          <cell r="K152">
            <v>122.100122100122</v>
          </cell>
        </row>
        <row r="154">
          <cell r="A154" t="str">
            <v>SW090.8</v>
          </cell>
          <cell r="B154" t="str">
            <v>CHNT MCCB 160A 4POLE cw protector</v>
          </cell>
        </row>
        <row r="154">
          <cell r="K154">
            <v>267.602767602768</v>
          </cell>
        </row>
        <row r="155">
          <cell r="A155" t="str">
            <v>SW090.9</v>
          </cell>
          <cell r="B155" t="str">
            <v>CHNT MCCB 200A 4POLE cw protector</v>
          </cell>
        </row>
        <row r="155">
          <cell r="K155">
            <v>279.81277981278</v>
          </cell>
        </row>
        <row r="156">
          <cell r="A156" t="str">
            <v>SW090.10</v>
          </cell>
          <cell r="B156" t="str">
            <v>CHNT MCCB 250A 4POLE cw protector</v>
          </cell>
        </row>
        <row r="156">
          <cell r="K156">
            <v>279.81277981278</v>
          </cell>
        </row>
        <row r="157">
          <cell r="A157" t="str">
            <v>SW090.11</v>
          </cell>
          <cell r="B157" t="str">
            <v>CHNT MCCB 315A 4POLE cw protector</v>
          </cell>
        </row>
        <row r="157">
          <cell r="K157">
            <v>646.113146113146</v>
          </cell>
        </row>
        <row r="158">
          <cell r="A158" t="str">
            <v>SW090.12</v>
          </cell>
          <cell r="B158" t="str">
            <v>CHNT MCCB 315A 4POLE cw protector</v>
          </cell>
        </row>
        <row r="158">
          <cell r="K158" t="str">
            <v>~</v>
          </cell>
        </row>
        <row r="159">
          <cell r="A159" t="str">
            <v>SW090.13</v>
          </cell>
          <cell r="B159" t="str">
            <v>TERASAKI MCCB 100A 3POLE 25KA</v>
          </cell>
        </row>
        <row r="159">
          <cell r="K159">
            <v>272.923076923077</v>
          </cell>
        </row>
        <row r="160">
          <cell r="A160" t="str">
            <v>SW090.14</v>
          </cell>
          <cell r="B160" t="str">
            <v>TERASAKI MCCB 160A 3POLE 25KA</v>
          </cell>
        </row>
        <row r="160">
          <cell r="K160">
            <v>492.307692307692</v>
          </cell>
        </row>
        <row r="161">
          <cell r="A161" t="str">
            <v>SW090.15</v>
          </cell>
          <cell r="B161" t="str">
            <v>TERASAKI MCCB 200A 3POLE 25KA</v>
          </cell>
        </row>
        <row r="161">
          <cell r="K161">
            <v>492.307692307692</v>
          </cell>
        </row>
        <row r="162">
          <cell r="A162" t="str">
            <v>SW090.16</v>
          </cell>
          <cell r="B162" t="str">
            <v>TERASAKI MCCB 250A 3POLE 25KA</v>
          </cell>
        </row>
        <row r="162">
          <cell r="K162">
            <v>523.076923076923</v>
          </cell>
        </row>
        <row r="163">
          <cell r="A163" t="str">
            <v>SW090.17</v>
          </cell>
          <cell r="B163" t="str">
            <v>TERASAKI MCCB 300A 3POLE 36KA</v>
          </cell>
        </row>
        <row r="163">
          <cell r="K163">
            <v>1109.84615384615</v>
          </cell>
        </row>
        <row r="164">
          <cell r="A164" t="str">
            <v>SW090.18</v>
          </cell>
          <cell r="B164" t="str">
            <v>TERASAKI MCCB 400A 3POLE 36KA</v>
          </cell>
        </row>
        <row r="164">
          <cell r="K164">
            <v>1109.84615384615</v>
          </cell>
        </row>
        <row r="165">
          <cell r="A165" t="str">
            <v>SW091</v>
          </cell>
          <cell r="B165" t="str">
            <v>SCNEIDER MCB 1P -16A (6KA)</v>
          </cell>
        </row>
        <row r="165">
          <cell r="K165">
            <v>12</v>
          </cell>
        </row>
        <row r="166">
          <cell r="A166" t="str">
            <v>SW092</v>
          </cell>
          <cell r="B166" t="str">
            <v>SCNEIDER MCB 1P -32A (6KA)</v>
          </cell>
        </row>
        <row r="166">
          <cell r="K166">
            <v>12</v>
          </cell>
        </row>
        <row r="167">
          <cell r="A167" t="str">
            <v>SW093</v>
          </cell>
          <cell r="B167" t="str">
            <v>SCNEIDER MCB 3P -32A (6KA)</v>
          </cell>
        </row>
        <row r="167">
          <cell r="K167">
            <v>64.3076923076923</v>
          </cell>
        </row>
        <row r="168">
          <cell r="A168" t="str">
            <v>SW094</v>
          </cell>
          <cell r="B168" t="str">
            <v>SCNEIDER MCB 3P -40A (6KA)</v>
          </cell>
        </row>
        <row r="168">
          <cell r="K168">
            <v>70.7692307692308</v>
          </cell>
        </row>
        <row r="169">
          <cell r="A169" t="str">
            <v>SW095</v>
          </cell>
          <cell r="B169" t="str">
            <v>SCNEIDER MCB 3P -63A (6KA)</v>
          </cell>
        </row>
        <row r="169">
          <cell r="K169">
            <v>120</v>
          </cell>
        </row>
        <row r="170">
          <cell r="A170" t="str">
            <v>SW096</v>
          </cell>
          <cell r="B170" t="str">
            <v>ELCB 40AMP 2POLE Maxguard</v>
          </cell>
        </row>
        <row r="170">
          <cell r="K170">
            <v>60</v>
          </cell>
        </row>
        <row r="171">
          <cell r="A171" t="str">
            <v>SW097</v>
          </cell>
          <cell r="B171" t="str">
            <v>SCNEIDER ELCB 4P -40A (300mA)</v>
          </cell>
        </row>
        <row r="171">
          <cell r="K171">
            <v>127.692307692308</v>
          </cell>
        </row>
        <row r="172">
          <cell r="A172" t="str">
            <v>SW098</v>
          </cell>
          <cell r="B172" t="str">
            <v>SCNEIDER ELCB 4P -63A (300mA)</v>
          </cell>
        </row>
        <row r="172">
          <cell r="K172">
            <v>156.923076923077</v>
          </cell>
        </row>
        <row r="173">
          <cell r="A173" t="str">
            <v>SW099</v>
          </cell>
          <cell r="B173" t="str">
            <v>SCNEIDER ELCB 4P -100A (300mA)</v>
          </cell>
        </row>
        <row r="173">
          <cell r="K173">
            <v>338.461538461538</v>
          </cell>
        </row>
        <row r="174">
          <cell r="A174" t="str">
            <v>SW099.1</v>
          </cell>
          <cell r="B174" t="str">
            <v>SCNEIDER MCCB 4P -200A (50KA)</v>
          </cell>
        </row>
        <row r="174">
          <cell r="K174" t="str">
            <v>~</v>
          </cell>
        </row>
        <row r="175">
          <cell r="A175" t="str">
            <v>SW099.2</v>
          </cell>
          <cell r="B175" t="str">
            <v>SCNEIDER NSX&amp;CVS SHT AC220-240V</v>
          </cell>
        </row>
        <row r="175">
          <cell r="K175" t="str">
            <v>~</v>
          </cell>
        </row>
        <row r="176">
          <cell r="A176" t="str">
            <v>SW114</v>
          </cell>
          <cell r="B176" t="str">
            <v>3 PHASE MCB BAR 63AMP</v>
          </cell>
        </row>
        <row r="176">
          <cell r="K176">
            <v>70.0280112044818</v>
          </cell>
        </row>
        <row r="177">
          <cell r="A177" t="str">
            <v>SW115</v>
          </cell>
          <cell r="B177" t="str">
            <v>3 PHASE MCB BAR 100AMP</v>
          </cell>
        </row>
        <row r="177">
          <cell r="K177">
            <v>96.6386554621849</v>
          </cell>
        </row>
        <row r="178">
          <cell r="B178" t="str">
            <v>10HP AUTO TRAN</v>
          </cell>
        </row>
        <row r="178">
          <cell r="K178" t="str">
            <v>~</v>
          </cell>
        </row>
        <row r="179">
          <cell r="B179" t="str">
            <v>ABB SOFT STARTER PSR-12  5.5KW</v>
          </cell>
        </row>
        <row r="179">
          <cell r="K179" t="str">
            <v>~</v>
          </cell>
        </row>
        <row r="180">
          <cell r="B180" t="str">
            <v>ABB SOFT STARTER PSR-16  7.5KW</v>
          </cell>
        </row>
        <row r="180">
          <cell r="K180" t="str">
            <v>~</v>
          </cell>
        </row>
        <row r="181">
          <cell r="B181" t="str">
            <v>ABB SOFT STARTER PSR-25  11KW</v>
          </cell>
        </row>
        <row r="181">
          <cell r="K181" t="str">
            <v>~</v>
          </cell>
        </row>
        <row r="182">
          <cell r="A182" t="str">
            <v>SW115.1</v>
          </cell>
          <cell r="B182" t="str">
            <v>PLASTIC TERMINAL BOX  (SMALL) BLACK</v>
          </cell>
        </row>
        <row r="182">
          <cell r="K182">
            <v>17.2975172975173</v>
          </cell>
        </row>
        <row r="183">
          <cell r="A183" t="str">
            <v>SW115.2</v>
          </cell>
          <cell r="B183" t="str">
            <v>TERMINAL BOX WHITE (150mm x 110mm x 70mm) 180mm x 200mm</v>
          </cell>
        </row>
        <row r="183">
          <cell r="K183">
            <v>9.15750915750916</v>
          </cell>
        </row>
        <row r="184">
          <cell r="A184" t="str">
            <v>SW116</v>
          </cell>
          <cell r="B184" t="str">
            <v>CONTROL PANEL TRUNKING (20mm x 20mm x 2m)</v>
          </cell>
        </row>
        <row r="184">
          <cell r="K184">
            <v>5.95238095238095</v>
          </cell>
        </row>
        <row r="185">
          <cell r="A185" t="str">
            <v>SW117</v>
          </cell>
          <cell r="B185" t="str">
            <v>CONTROL PANEL TRUNKING (35mm x 35mm x 2m)</v>
          </cell>
        </row>
        <row r="185">
          <cell r="K185">
            <v>8.47069597069597</v>
          </cell>
        </row>
        <row r="186">
          <cell r="A186" t="str">
            <v>SW118</v>
          </cell>
          <cell r="B186" t="str">
            <v>CONTROL PANEL TRUNKING (45mm x 32mm x 2m)</v>
          </cell>
        </row>
        <row r="186">
          <cell r="K186">
            <v>10.5311355311355</v>
          </cell>
        </row>
        <row r="187">
          <cell r="A187" t="str">
            <v>SW118.1</v>
          </cell>
          <cell r="B187" t="str">
            <v>TERMINAL CLIP RVL2.5-3.5 (1000PCS)</v>
          </cell>
        </row>
        <row r="187">
          <cell r="K187">
            <v>103.425985778927</v>
          </cell>
        </row>
        <row r="188">
          <cell r="A188" t="str">
            <v>SW118.2</v>
          </cell>
          <cell r="B188" t="str">
            <v>TERMINAL CLIP RVL2-3.5 (1000PCS)</v>
          </cell>
        </row>
        <row r="188">
          <cell r="K188">
            <v>103.425985778927</v>
          </cell>
        </row>
        <row r="189">
          <cell r="A189" t="str">
            <v>SW118.3</v>
          </cell>
          <cell r="B189" t="str">
            <v>TERMINAL CLIP SV2-4 (1000PCS)</v>
          </cell>
        </row>
        <row r="189">
          <cell r="K189">
            <v>77.03081232493</v>
          </cell>
        </row>
        <row r="190">
          <cell r="A190" t="str">
            <v>SW118.4</v>
          </cell>
          <cell r="B190" t="str">
            <v>TERMINAL CLIP SV3.5-4 (1000PCS)</v>
          </cell>
        </row>
        <row r="190">
          <cell r="K190">
            <v>86.8347338935574</v>
          </cell>
        </row>
        <row r="191">
          <cell r="A191" t="str">
            <v>SW118.5</v>
          </cell>
          <cell r="B191" t="str">
            <v>TERMINAL CLIP SVS5.5-3.5 (1000PCS)</v>
          </cell>
        </row>
        <row r="191">
          <cell r="K191">
            <v>102.348631760396</v>
          </cell>
        </row>
        <row r="192">
          <cell r="A192" t="str">
            <v>SW119</v>
          </cell>
          <cell r="B192" t="str">
            <v>ALUMINIUM CUTTER RAIL</v>
          </cell>
        </row>
        <row r="192">
          <cell r="K192">
            <v>323.206205559147</v>
          </cell>
        </row>
        <row r="193">
          <cell r="A193" t="str">
            <v>SW120</v>
          </cell>
          <cell r="B193" t="str">
            <v>GI CUTTER RAIL</v>
          </cell>
        </row>
        <row r="193">
          <cell r="K193">
            <v>280.112044817927</v>
          </cell>
        </row>
        <row r="194">
          <cell r="A194" t="str">
            <v>SW121</v>
          </cell>
          <cell r="B194" t="str">
            <v>CONTACTOR ALUMINIUM RAIL (1M)</v>
          </cell>
        </row>
        <row r="194">
          <cell r="K194">
            <v>6.46412411118293</v>
          </cell>
        </row>
        <row r="195">
          <cell r="A195" t="str">
            <v>SW122</v>
          </cell>
          <cell r="B195" t="str">
            <v>CONTACTOR GI RAIL (1M)</v>
          </cell>
        </row>
        <row r="195">
          <cell r="K195">
            <v>3.5042735042735</v>
          </cell>
        </row>
        <row r="196">
          <cell r="A196" t="str">
            <v>SW122.1</v>
          </cell>
          <cell r="B196" t="str">
            <v>NEUTRAL COPPER  BRASS 10HOLE</v>
          </cell>
        </row>
        <row r="196">
          <cell r="K196">
            <v>5.3921568627451</v>
          </cell>
        </row>
        <row r="197">
          <cell r="A197" t="str">
            <v>SW123</v>
          </cell>
          <cell r="B197" t="str">
            <v>NEUTRAL COPPER  BRASS 7HOLE</v>
          </cell>
        </row>
        <row r="197">
          <cell r="K197">
            <v>4.34173669467787</v>
          </cell>
        </row>
        <row r="198">
          <cell r="B198" t="str">
            <v>TERMINAL BLOCK (10PIN) (25AMP)</v>
          </cell>
        </row>
        <row r="198">
          <cell r="K198">
            <v>5.38677009265245</v>
          </cell>
        </row>
        <row r="199">
          <cell r="B199" t="str">
            <v>TERMINAL BLOCK (12 PIN) (25 AMP)</v>
          </cell>
        </row>
        <row r="199">
          <cell r="K199">
            <v>7.54147812971343</v>
          </cell>
        </row>
        <row r="200">
          <cell r="B200" t="str">
            <v>TERMINAL RAIL</v>
          </cell>
        </row>
        <row r="200">
          <cell r="K200">
            <v>2.69338504632621</v>
          </cell>
        </row>
        <row r="201">
          <cell r="B201" t="str">
            <v>ON/OFF BUTTON 3 STEP</v>
          </cell>
        </row>
        <row r="201">
          <cell r="K201">
            <v>5.92544710191769</v>
          </cell>
        </row>
        <row r="202">
          <cell r="B202" t="str">
            <v>ON/OFF PUSH BUTTON  GREEN,RED,YELLOW</v>
          </cell>
        </row>
        <row r="202">
          <cell r="K202">
            <v>4.8480930833872</v>
          </cell>
        </row>
        <row r="203">
          <cell r="B203" t="str">
            <v>I H S -1.5mm connector block (10pcs)</v>
          </cell>
        </row>
        <row r="203">
          <cell r="K203">
            <v>7.54147812971343</v>
          </cell>
        </row>
        <row r="204">
          <cell r="B204" t="str">
            <v>I H S -2.5mm connector block (10pcs)</v>
          </cell>
        </row>
        <row r="204">
          <cell r="K204">
            <v>9.6961861667744</v>
          </cell>
        </row>
        <row r="205">
          <cell r="B205" t="str">
            <v>I H S -4.0mm connector block (10pcs)</v>
          </cell>
        </row>
        <row r="205">
          <cell r="K205">
            <v>10.7735401853049</v>
          </cell>
        </row>
        <row r="206">
          <cell r="A206" t="str">
            <v>SW123.1</v>
          </cell>
          <cell r="B206" t="str">
            <v>0.75mm wire (red)</v>
          </cell>
        </row>
        <row r="206">
          <cell r="K206">
            <v>89.2307692307692</v>
          </cell>
        </row>
        <row r="207">
          <cell r="A207" t="str">
            <v>SW123.2</v>
          </cell>
          <cell r="B207" t="str">
            <v>0.75mm wire (yellow)</v>
          </cell>
        </row>
        <row r="207">
          <cell r="K207">
            <v>89.2307692307692</v>
          </cell>
        </row>
        <row r="208">
          <cell r="A208" t="str">
            <v>SW123.3</v>
          </cell>
          <cell r="B208" t="str">
            <v>0.75mm wire (blue)</v>
          </cell>
        </row>
        <row r="208">
          <cell r="K208">
            <v>89.2307692307692</v>
          </cell>
        </row>
        <row r="209">
          <cell r="A209" t="str">
            <v>SW123.4</v>
          </cell>
          <cell r="B209" t="str">
            <v>0.75mm wire (black)</v>
          </cell>
        </row>
        <row r="209">
          <cell r="K209">
            <v>89.2307692307692</v>
          </cell>
        </row>
        <row r="210">
          <cell r="A210" t="str">
            <v>SW123.5</v>
          </cell>
          <cell r="B210" t="str">
            <v>0.75mm wire (grey)</v>
          </cell>
        </row>
        <row r="210">
          <cell r="K210">
            <v>89.2307692307692</v>
          </cell>
        </row>
        <row r="211">
          <cell r="A211" t="str">
            <v>SW123.6</v>
          </cell>
          <cell r="B211" t="str">
            <v>0.75mm wire (white)</v>
          </cell>
        </row>
        <row r="211">
          <cell r="K211">
            <v>89.2307692307692</v>
          </cell>
        </row>
        <row r="212">
          <cell r="A212" t="str">
            <v>SW123.7</v>
          </cell>
          <cell r="B212" t="str">
            <v>0.75mm wire (brown)</v>
          </cell>
        </row>
        <row r="212">
          <cell r="K212">
            <v>89.2307692307692</v>
          </cell>
        </row>
        <row r="213">
          <cell r="A213" t="str">
            <v>SW123.8</v>
          </cell>
          <cell r="B213" t="str">
            <v>1.5mm wire (blue)</v>
          </cell>
        </row>
        <row r="213">
          <cell r="K213">
            <v>147.692307692308</v>
          </cell>
        </row>
        <row r="214">
          <cell r="A214" t="str">
            <v>SW123.9</v>
          </cell>
          <cell r="B214" t="str">
            <v>1.5mm wire (black)</v>
          </cell>
        </row>
        <row r="214">
          <cell r="K214">
            <v>147.692307692308</v>
          </cell>
        </row>
        <row r="215">
          <cell r="A215" t="str">
            <v>SW123.10</v>
          </cell>
          <cell r="B215" t="str">
            <v>1.5mm wire (yellow)</v>
          </cell>
        </row>
        <row r="215">
          <cell r="K215">
            <v>147.692307692308</v>
          </cell>
        </row>
        <row r="216">
          <cell r="A216" t="str">
            <v>SW123.11</v>
          </cell>
          <cell r="B216" t="str">
            <v>1.5mm wire (red)</v>
          </cell>
        </row>
        <row r="216">
          <cell r="K216">
            <v>147.692307692308</v>
          </cell>
        </row>
        <row r="217">
          <cell r="A217" t="str">
            <v>SW123.12</v>
          </cell>
          <cell r="B217" t="str">
            <v>1.5mm wire (green)</v>
          </cell>
        </row>
        <row r="217">
          <cell r="K217">
            <v>147.692307692308</v>
          </cell>
        </row>
        <row r="218">
          <cell r="A218" t="str">
            <v>SW123.13</v>
          </cell>
          <cell r="B218" t="str">
            <v>2.5mm wire (blue)</v>
          </cell>
        </row>
        <row r="218">
          <cell r="K218">
            <v>235.384615384615</v>
          </cell>
        </row>
        <row r="219">
          <cell r="A219" t="str">
            <v>SW123.14</v>
          </cell>
          <cell r="B219" t="str">
            <v>2.5mm wire (black)</v>
          </cell>
        </row>
        <row r="219">
          <cell r="K219">
            <v>235.384615384615</v>
          </cell>
        </row>
        <row r="220">
          <cell r="A220" t="str">
            <v>SW123.15</v>
          </cell>
          <cell r="B220" t="str">
            <v>2.5mm wire (yellow)</v>
          </cell>
        </row>
        <row r="220">
          <cell r="K220">
            <v>235.384615384615</v>
          </cell>
        </row>
        <row r="221">
          <cell r="A221" t="str">
            <v>SW123.16</v>
          </cell>
          <cell r="B221" t="str">
            <v>2.5mm wire (red)</v>
          </cell>
        </row>
        <row r="221">
          <cell r="K221">
            <v>235.384615384615</v>
          </cell>
        </row>
        <row r="222">
          <cell r="A222" t="str">
            <v>SW123.17</v>
          </cell>
          <cell r="B222" t="str">
            <v>2.5mm wire (green)</v>
          </cell>
        </row>
        <row r="222">
          <cell r="K222">
            <v>235.384615384615</v>
          </cell>
        </row>
        <row r="223">
          <cell r="A223" t="str">
            <v>SW123.18</v>
          </cell>
          <cell r="B223" t="str">
            <v>4mm wire (blue)</v>
          </cell>
        </row>
        <row r="223">
          <cell r="K223">
            <v>370.769230769231</v>
          </cell>
        </row>
        <row r="224">
          <cell r="A224" t="str">
            <v>SW123.19</v>
          </cell>
          <cell r="B224" t="str">
            <v>4mm wire (black)</v>
          </cell>
        </row>
        <row r="224">
          <cell r="K224">
            <v>370.769230769231</v>
          </cell>
        </row>
        <row r="225">
          <cell r="A225" t="str">
            <v>SW123.20</v>
          </cell>
          <cell r="B225" t="str">
            <v>4mm wire (yellow)</v>
          </cell>
        </row>
        <row r="225">
          <cell r="K225">
            <v>370.769230769231</v>
          </cell>
        </row>
        <row r="226">
          <cell r="A226" t="str">
            <v>SW123.21</v>
          </cell>
          <cell r="B226" t="str">
            <v>4mm wire (red)</v>
          </cell>
        </row>
        <row r="226">
          <cell r="K226">
            <v>370.769230769231</v>
          </cell>
        </row>
        <row r="227">
          <cell r="A227" t="str">
            <v>SW123.22</v>
          </cell>
          <cell r="B227" t="str">
            <v>4mm wire (green)</v>
          </cell>
        </row>
        <row r="227">
          <cell r="K227">
            <v>370.769230769231</v>
          </cell>
        </row>
        <row r="228">
          <cell r="A228" t="str">
            <v>SW123.23</v>
          </cell>
          <cell r="B228" t="str">
            <v>6mm wire (blue)</v>
          </cell>
        </row>
        <row r="228">
          <cell r="K228">
            <v>550.769230769231</v>
          </cell>
        </row>
        <row r="229">
          <cell r="A229" t="str">
            <v>SW123.24</v>
          </cell>
          <cell r="B229" t="str">
            <v>6mm wire (black)</v>
          </cell>
        </row>
        <row r="229">
          <cell r="K229">
            <v>550.769230769231</v>
          </cell>
        </row>
        <row r="230">
          <cell r="A230" t="str">
            <v>SW123.25</v>
          </cell>
          <cell r="B230" t="str">
            <v>6mm wire (yellow)</v>
          </cell>
        </row>
        <row r="230">
          <cell r="K230">
            <v>550.769230769231</v>
          </cell>
        </row>
        <row r="231">
          <cell r="A231" t="str">
            <v>SW123.26</v>
          </cell>
          <cell r="B231" t="str">
            <v>6mm wire (red)</v>
          </cell>
        </row>
        <row r="231">
          <cell r="K231">
            <v>550.769230769231</v>
          </cell>
        </row>
        <row r="232">
          <cell r="A232" t="str">
            <v>SW123.27</v>
          </cell>
          <cell r="B232" t="str">
            <v>10mm wire (black)</v>
          </cell>
        </row>
        <row r="232">
          <cell r="K232">
            <v>921.538461538462</v>
          </cell>
        </row>
        <row r="233">
          <cell r="A233" t="str">
            <v>SW123.28</v>
          </cell>
          <cell r="B233" t="str">
            <v>16mm wire (black)</v>
          </cell>
        </row>
        <row r="233">
          <cell r="K233">
            <v>1455.38461538462</v>
          </cell>
        </row>
        <row r="234">
          <cell r="A234" t="str">
            <v>SW123.29</v>
          </cell>
          <cell r="B234" t="str">
            <v>25mm wire (black)</v>
          </cell>
        </row>
        <row r="234">
          <cell r="K234">
            <v>2280</v>
          </cell>
        </row>
        <row r="235">
          <cell r="A235" t="str">
            <v>SW123.30</v>
          </cell>
          <cell r="B235" t="str">
            <v>3core wire 1mm (black)</v>
          </cell>
        </row>
        <row r="235">
          <cell r="K235">
            <v>407.692307692308</v>
          </cell>
        </row>
        <row r="236">
          <cell r="A236" t="str">
            <v>SW123.31</v>
          </cell>
          <cell r="B236" t="str">
            <v>4core wire 1mm (black)</v>
          </cell>
        </row>
        <row r="236">
          <cell r="K236">
            <v>553.846153846154</v>
          </cell>
        </row>
        <row r="237">
          <cell r="A237" t="str">
            <v>SW123.32</v>
          </cell>
          <cell r="B237" t="str">
            <v>5core wire 1mm (black)</v>
          </cell>
        </row>
        <row r="237">
          <cell r="K237">
            <v>376.923076923077</v>
          </cell>
        </row>
        <row r="238">
          <cell r="A238" t="str">
            <v>SW123.33</v>
          </cell>
          <cell r="B238" t="str">
            <v>3core wire 1.5mm(grey)</v>
          </cell>
        </row>
        <row r="238">
          <cell r="K238">
            <v>0</v>
          </cell>
        </row>
        <row r="239">
          <cell r="A239" t="str">
            <v>SW123.34</v>
          </cell>
          <cell r="B239" t="str">
            <v>3core wire 2.5mm(grey)</v>
          </cell>
        </row>
        <row r="239">
          <cell r="K239">
            <v>0</v>
          </cell>
        </row>
        <row r="240">
          <cell r="A240" t="str">
            <v>SW123.35</v>
          </cell>
          <cell r="B240" t="str">
            <v>3core 1.5mm wire black heavy</v>
          </cell>
        </row>
        <row r="240">
          <cell r="K240">
            <v>474.285714285714</v>
          </cell>
        </row>
        <row r="241">
          <cell r="A241" t="str">
            <v>SW123.36</v>
          </cell>
          <cell r="B241" t="str">
            <v>3core 2.5mm wire black heavy</v>
          </cell>
        </row>
        <row r="241">
          <cell r="K241">
            <v>590.714285714286</v>
          </cell>
        </row>
        <row r="242">
          <cell r="A242" t="str">
            <v>SW123.37</v>
          </cell>
          <cell r="B242" t="str">
            <v>3core 4mm wire black heavy</v>
          </cell>
        </row>
        <row r="242">
          <cell r="K242">
            <v>0</v>
          </cell>
        </row>
        <row r="243">
          <cell r="A243" t="str">
            <v>SW123.38</v>
          </cell>
          <cell r="B243" t="str">
            <v>40/076 3core wire 1hp-1.5hp</v>
          </cell>
        </row>
        <row r="243">
          <cell r="K243">
            <v>245.714285714286</v>
          </cell>
        </row>
        <row r="244">
          <cell r="A244" t="str">
            <v>SW123.39</v>
          </cell>
          <cell r="B244" t="str">
            <v>70/076 3core wire 2hp-2.5hp</v>
          </cell>
        </row>
        <row r="244">
          <cell r="K244">
            <v>400</v>
          </cell>
        </row>
        <row r="245">
          <cell r="A245" t="str">
            <v>ELI021.1</v>
          </cell>
          <cell r="B245" t="str">
            <v>ECB-1000P</v>
          </cell>
        </row>
        <row r="245">
          <cell r="K245">
            <v>360.092592592593</v>
          </cell>
        </row>
        <row r="246">
          <cell r="A246" t="str">
            <v>ELI021.2</v>
          </cell>
          <cell r="B246" t="str">
            <v>ECB-1000PLUS</v>
          </cell>
        </row>
        <row r="246">
          <cell r="K246">
            <v>455.555555555556</v>
          </cell>
        </row>
        <row r="247">
          <cell r="A247" t="str">
            <v>ELI021.3</v>
          </cell>
          <cell r="B247" t="str">
            <v>ECB-1000PLUS wifi</v>
          </cell>
        </row>
        <row r="247">
          <cell r="K247">
            <v>531.481481481481</v>
          </cell>
        </row>
        <row r="248">
          <cell r="A248" t="str">
            <v>SB001.1</v>
          </cell>
          <cell r="B248" t="str">
            <v>Chiller Scneider (1-3.5) 1PH</v>
          </cell>
        </row>
        <row r="248">
          <cell r="K248">
            <v>985.595346039202</v>
          </cell>
        </row>
        <row r="249">
          <cell r="A249" t="str">
            <v>SB001.2</v>
          </cell>
          <cell r="B249" t="str">
            <v>Freezer Scneider (1-3.5) 1PH</v>
          </cell>
        </row>
        <row r="249">
          <cell r="K249">
            <v>1117.30234537298</v>
          </cell>
        </row>
        <row r="250">
          <cell r="A250" t="str">
            <v>SB001</v>
          </cell>
          <cell r="B250" t="str">
            <v>Chiller ALL Scneider(2-3.5) </v>
          </cell>
        </row>
        <row r="250">
          <cell r="K250">
            <v>1245.14946512273</v>
          </cell>
        </row>
        <row r="251">
          <cell r="A251" t="str">
            <v>SB002</v>
          </cell>
          <cell r="B251" t="str">
            <v>Chiller ALL Scneider (4-6.5) </v>
          </cell>
        </row>
        <row r="251">
          <cell r="K251">
            <v>1282.43631620269</v>
          </cell>
        </row>
        <row r="252">
          <cell r="A252" t="str">
            <v>SB002.1</v>
          </cell>
          <cell r="B252" t="str">
            <v>Chiller ALL Scneider (7.5-12) </v>
          </cell>
        </row>
        <row r="252">
          <cell r="K252">
            <v>1537.96179516248</v>
          </cell>
        </row>
        <row r="253">
          <cell r="A253" t="str">
            <v>SB003</v>
          </cell>
          <cell r="B253" t="str">
            <v>Freezer ALL Scneider (2-3.5) </v>
          </cell>
        </row>
        <row r="253">
          <cell r="K253">
            <v>1448.24107984112</v>
          </cell>
        </row>
        <row r="254">
          <cell r="A254" t="str">
            <v>SB004</v>
          </cell>
          <cell r="B254" t="str">
            <v>Freezer ALL Scneider (4-6.5)</v>
          </cell>
        </row>
        <row r="254">
          <cell r="K254">
            <v>1488.27593178087</v>
          </cell>
        </row>
        <row r="255">
          <cell r="A255" t="str">
            <v>SB004.1</v>
          </cell>
          <cell r="B255" t="str">
            <v>Freezer ALL Scneider (7.5-12)</v>
          </cell>
        </row>
        <row r="255">
          <cell r="K255">
            <v>1774.81083928941</v>
          </cell>
        </row>
        <row r="256">
          <cell r="A256" t="str">
            <v>SB004.2</v>
          </cell>
          <cell r="B256" t="str">
            <v>Chiller/freezer ALL Scneider(2-3.5) </v>
          </cell>
        </row>
        <row r="256">
          <cell r="K256">
            <v>901.014020462296</v>
          </cell>
        </row>
        <row r="257">
          <cell r="A257" t="str">
            <v>SB004.3</v>
          </cell>
          <cell r="B257" t="str">
            <v>Chiller/freezer ALL Scneider (4-6.5) </v>
          </cell>
        </row>
        <row r="257">
          <cell r="K257">
            <v>920.287512352421</v>
          </cell>
        </row>
        <row r="258">
          <cell r="A258" t="str">
            <v>SB004.4</v>
          </cell>
          <cell r="B258" t="str">
            <v>Chiller/freezer ALL Scneider (7.5-12) </v>
          </cell>
        </row>
        <row r="258">
          <cell r="K258">
            <v>1032.77028604173</v>
          </cell>
        </row>
        <row r="259">
          <cell r="A259" t="str">
            <v>SB004.5</v>
          </cell>
          <cell r="B259" t="str">
            <v>Chiller/freezer ALL Scneider (7.5-12) part winding</v>
          </cell>
        </row>
        <row r="259">
          <cell r="K259">
            <v>1310.78384336563</v>
          </cell>
        </row>
        <row r="260">
          <cell r="A260" t="str">
            <v>SB004.6</v>
          </cell>
          <cell r="B260" t="str">
            <v>Chiller ALL Scneider(2-3.5) for bcu indoor </v>
          </cell>
        </row>
        <row r="260">
          <cell r="K260">
            <v>1084.90963352627</v>
          </cell>
        </row>
        <row r="261">
          <cell r="A261" t="str">
            <v>SB004.7</v>
          </cell>
          <cell r="B261" t="str">
            <v>Chiller ALL Scneider (4-6.5) for bcu indoor</v>
          </cell>
        </row>
        <row r="261">
          <cell r="K261">
            <v>1131.06347968011</v>
          </cell>
        </row>
        <row r="262">
          <cell r="A262" t="str">
            <v>SB004.8</v>
          </cell>
          <cell r="B262" t="str">
            <v>Chiller ALL Scneider (7.5-15) for bcu indoor</v>
          </cell>
        </row>
        <row r="262">
          <cell r="K262">
            <v>1207.98655660319</v>
          </cell>
        </row>
        <row r="263">
          <cell r="A263" t="str">
            <v>SB004.9</v>
          </cell>
          <cell r="B263" t="str">
            <v>Freezer ALL Scneider (2-3.5) for bcu indoor</v>
          </cell>
        </row>
        <row r="263">
          <cell r="K263">
            <v>1124.90794938665</v>
          </cell>
        </row>
        <row r="264">
          <cell r="A264" t="str">
            <v>SB004.10</v>
          </cell>
          <cell r="B264" t="str">
            <v>Freezer ALL Scneider (4-6.5) for bcu indoor</v>
          </cell>
        </row>
        <row r="264">
          <cell r="K264">
            <v>1201.83102630973</v>
          </cell>
        </row>
        <row r="265">
          <cell r="A265" t="str">
            <v>SB004.11</v>
          </cell>
          <cell r="B265" t="str">
            <v>Freezer ALL Scneider (7.5-15) for bcu indoor</v>
          </cell>
        </row>
        <row r="265">
          <cell r="K265">
            <v>1355.67718015588</v>
          </cell>
        </row>
        <row r="266">
          <cell r="A266" t="str">
            <v>SB005</v>
          </cell>
          <cell r="B266" t="str">
            <v>Chiller ALL Scneider (7.5-14) </v>
          </cell>
        </row>
        <row r="266">
          <cell r="K266">
            <v>2071.79047321847</v>
          </cell>
        </row>
        <row r="267">
          <cell r="A267" t="str">
            <v>SB006</v>
          </cell>
          <cell r="B267" t="str">
            <v>Chiller ALL Scneider (15-23)</v>
          </cell>
        </row>
        <row r="267">
          <cell r="K267">
            <v>2243.66117339951</v>
          </cell>
        </row>
        <row r="268">
          <cell r="A268" t="str">
            <v>SB007</v>
          </cell>
          <cell r="B268" t="str">
            <v>Chiller ALL Scneider (25-34 )</v>
          </cell>
        </row>
        <row r="268">
          <cell r="K268">
            <v>2523.17445705072</v>
          </cell>
        </row>
        <row r="269">
          <cell r="A269" t="str">
            <v>SB008</v>
          </cell>
          <cell r="B269" t="str">
            <v>Chiller ALL Scneider (35-50)</v>
          </cell>
        </row>
        <row r="269">
          <cell r="K269">
            <v>2689.16157338267</v>
          </cell>
        </row>
        <row r="270">
          <cell r="A270" t="str">
            <v>SB009</v>
          </cell>
          <cell r="B270" t="str">
            <v>Freezer ALL Scneider (7.5-14) </v>
          </cell>
        </row>
        <row r="270">
          <cell r="K270">
            <v>2267.59671047906</v>
          </cell>
        </row>
        <row r="271">
          <cell r="A271" t="str">
            <v>SB010</v>
          </cell>
          <cell r="B271" t="str">
            <v>Freezer ALL Scneider (15-23) </v>
          </cell>
        </row>
        <row r="271">
          <cell r="K271">
            <v>2465.52942910144</v>
          </cell>
        </row>
        <row r="272">
          <cell r="A272" t="str">
            <v>SB011</v>
          </cell>
          <cell r="B272" t="str">
            <v>Freezer ALL Scneider (25-34) </v>
          </cell>
        </row>
        <row r="272">
          <cell r="K272">
            <v>2796.09319483762</v>
          </cell>
        </row>
        <row r="273">
          <cell r="A273" t="str">
            <v>SB012</v>
          </cell>
          <cell r="B273" t="str">
            <v>Freezer ALL Scneider (35-50) </v>
          </cell>
        </row>
        <row r="273">
          <cell r="K273">
            <v>2986.69569578495</v>
          </cell>
        </row>
        <row r="274">
          <cell r="A274" t="str">
            <v>SB013</v>
          </cell>
          <cell r="B274" t="str">
            <v>Chiller ALL Scneider (7.5-12) </v>
          </cell>
        </row>
        <row r="274">
          <cell r="K274">
            <v>2408.26115309077</v>
          </cell>
        </row>
        <row r="275">
          <cell r="A275" t="str">
            <v>SB014</v>
          </cell>
          <cell r="B275" t="str">
            <v>Chiller ALL Scneider (15-20)</v>
          </cell>
        </row>
        <row r="275">
          <cell r="K275">
            <v>2667.26127940124</v>
          </cell>
        </row>
        <row r="276">
          <cell r="A276" t="str">
            <v>SB015</v>
          </cell>
          <cell r="B276" t="str">
            <v>Chiller ALL Scneider (25-30 )</v>
          </cell>
        </row>
        <row r="276">
          <cell r="K276">
            <v>3479.41676759121</v>
          </cell>
        </row>
        <row r="277">
          <cell r="A277" t="str">
            <v>SB016</v>
          </cell>
          <cell r="B277" t="str">
            <v>Freezer ALLScneider (7.5-12) </v>
          </cell>
        </row>
        <row r="277">
          <cell r="K277">
            <v>2609.08520260447</v>
          </cell>
        </row>
        <row r="278">
          <cell r="A278" t="str">
            <v>SB017</v>
          </cell>
          <cell r="B278" t="str">
            <v>Freezer ALLScneider (15-20) </v>
          </cell>
        </row>
        <row r="278">
          <cell r="K278">
            <v>2815.88239009132</v>
          </cell>
        </row>
        <row r="279">
          <cell r="A279" t="str">
            <v>SB018</v>
          </cell>
          <cell r="B279" t="str">
            <v>Freezer ALL Scneider (25-30) </v>
          </cell>
        </row>
        <row r="279">
          <cell r="K279">
            <v>3705.40304185335</v>
          </cell>
        </row>
        <row r="280">
          <cell r="A280" t="str">
            <v>SB019</v>
          </cell>
          <cell r="B280" t="str">
            <v>2in1 ALL Chiller ALL Scneider (2-3.5)</v>
          </cell>
        </row>
        <row r="280">
          <cell r="K280">
            <v>2259.52969947624</v>
          </cell>
        </row>
        <row r="281">
          <cell r="A281" t="str">
            <v>SB020</v>
          </cell>
          <cell r="B281" t="str">
            <v>2in1 ALL Chiller ALL Scneider (4-6.5)</v>
          </cell>
        </row>
        <row r="281">
          <cell r="K281">
            <v>2334.10340163614</v>
          </cell>
        </row>
        <row r="282">
          <cell r="A282" t="str">
            <v>SB021</v>
          </cell>
          <cell r="B282" t="str">
            <v>2in1 ALL Freezer ALL Scneider (2-3.5)</v>
          </cell>
        </row>
        <row r="282">
          <cell r="K282">
            <v>2665.71292891301</v>
          </cell>
        </row>
        <row r="283">
          <cell r="A283" t="str">
            <v>SB022</v>
          </cell>
          <cell r="B283" t="str">
            <v>2in1 ALL Freezer ALL Scneider (4-6.5)</v>
          </cell>
        </row>
        <row r="283">
          <cell r="K283">
            <v>2745.78263279252</v>
          </cell>
        </row>
        <row r="284">
          <cell r="A284" t="str">
            <v>SB023</v>
          </cell>
          <cell r="B284" t="str">
            <v>2in1 Chiller/Freezer ALL Scneider (2-3.5)</v>
          </cell>
        </row>
        <row r="284">
          <cell r="K284">
            <v>2462.62131419462</v>
          </cell>
        </row>
        <row r="285">
          <cell r="A285" t="str">
            <v>SB024</v>
          </cell>
          <cell r="B285" t="str">
            <v>2in1 Chiller/Freezer ALL Scneider (4-6.5)</v>
          </cell>
        </row>
        <row r="285">
          <cell r="K285">
            <v>2539.94301721433</v>
          </cell>
        </row>
        <row r="286">
          <cell r="A286" t="str">
            <v>SB025</v>
          </cell>
          <cell r="B286" t="str">
            <v>2in1 Chiller/Freezer ALL Scneider (2-3.5) 2elcb</v>
          </cell>
        </row>
        <row r="286">
          <cell r="K286">
            <v>2608.77516034847</v>
          </cell>
        </row>
        <row r="287">
          <cell r="A287" t="str">
            <v>SB026</v>
          </cell>
          <cell r="B287" t="str">
            <v>2in1 Chiller/Freezer ALL Scneider (4-6.5) 2elcb</v>
          </cell>
        </row>
        <row r="287">
          <cell r="K287">
            <v>2686.09686336818</v>
          </cell>
        </row>
        <row r="288">
          <cell r="A288" t="str">
            <v>SB027</v>
          </cell>
          <cell r="B288" t="str">
            <v>2in1 ALL Freezer ALL Scneider (2-3.5) 2elcb</v>
          </cell>
        </row>
        <row r="288">
          <cell r="K288">
            <v>2811.86677506686</v>
          </cell>
        </row>
        <row r="289">
          <cell r="A289" t="str">
            <v>SB028</v>
          </cell>
          <cell r="B289" t="str">
            <v>2in1 ALL Freezer ALL Scneider (4-6.5) 2elcb</v>
          </cell>
        </row>
        <row r="289">
          <cell r="K289">
            <v>2891.93647894636</v>
          </cell>
        </row>
        <row r="290">
          <cell r="A290" t="str">
            <v>SB030</v>
          </cell>
          <cell r="B290" t="str">
            <v>Customize control panel</v>
          </cell>
        </row>
        <row r="290">
          <cell r="K290">
            <v>0</v>
          </cell>
        </row>
        <row r="291">
          <cell r="A291" t="str">
            <v>SB031</v>
          </cell>
          <cell r="B291" t="str">
            <v>0.3T~1T Flake ice control panel (DOL) cw plc</v>
          </cell>
        </row>
        <row r="291">
          <cell r="K291">
            <v>1073.04262854567</v>
          </cell>
        </row>
        <row r="292">
          <cell r="A292" t="str">
            <v>SB032</v>
          </cell>
          <cell r="B292" t="str">
            <v>1.5T~3T Flake ice control panel (DOL) cw plc</v>
          </cell>
        </row>
        <row r="292">
          <cell r="K292">
            <v>1285.90334547209</v>
          </cell>
        </row>
        <row r="293">
          <cell r="A293" t="str">
            <v>SB032.1</v>
          </cell>
          <cell r="B293" t="str">
            <v>4T~6T Flake ice control panel (p.winding) cw plc</v>
          </cell>
        </row>
        <row r="293">
          <cell r="K293">
            <v>2204.94119816106</v>
          </cell>
        </row>
        <row r="294">
          <cell r="A294" t="str">
            <v>SB033</v>
          </cell>
          <cell r="B294" t="str">
            <v>0.5T-1T Flake ice control panel (DOL)</v>
          </cell>
        </row>
        <row r="294">
          <cell r="K294">
            <v>1488.27593178087</v>
          </cell>
        </row>
        <row r="295">
          <cell r="A295" t="str">
            <v>SB034</v>
          </cell>
          <cell r="B295" t="str">
            <v>1.5T-3T Flake ice control panel (DOL)</v>
          </cell>
        </row>
        <row r="295">
          <cell r="K295">
            <v>1774.81083928941</v>
          </cell>
        </row>
        <row r="296">
          <cell r="A296" t="str">
            <v>SB035</v>
          </cell>
          <cell r="B296" t="str">
            <v>2T~4T Flake ice control panel (PART WINDING)</v>
          </cell>
        </row>
        <row r="296">
          <cell r="K296">
            <v>2465.52942910144</v>
          </cell>
        </row>
        <row r="297">
          <cell r="A297" t="str">
            <v>SB036</v>
          </cell>
          <cell r="B297" t="str">
            <v>5T~6T Flake ice control panel (PART WINDING)</v>
          </cell>
        </row>
        <row r="297">
          <cell r="K297">
            <v>2796.09319483762</v>
          </cell>
        </row>
        <row r="298">
          <cell r="A298" t="str">
            <v>SB037</v>
          </cell>
          <cell r="B298" t="str">
            <v>10T Flake ice control panel (PART WINDING)</v>
          </cell>
        </row>
        <row r="298">
          <cell r="K298">
            <v>3411.47781022223</v>
          </cell>
        </row>
        <row r="299">
          <cell r="A299" t="str">
            <v>SB038</v>
          </cell>
          <cell r="B299" t="str">
            <v>PLC CONTROL</v>
          </cell>
        </row>
        <row r="299">
          <cell r="K299">
            <v>965.608465608466</v>
          </cell>
        </row>
        <row r="300">
          <cell r="A300" t="str">
            <v>SB039</v>
          </cell>
          <cell r="B300" t="str">
            <v>FZ05 PLC CONTROL FULL SET</v>
          </cell>
        </row>
        <row r="300">
          <cell r="K300">
            <v>2316.52661064426</v>
          </cell>
        </row>
        <row r="301">
          <cell r="A301" t="str">
            <v>SB040</v>
          </cell>
          <cell r="B301" t="str">
            <v>SK043 SCREEN DISPLAY</v>
          </cell>
        </row>
        <row r="301">
          <cell r="K301">
            <v>873.015873015874</v>
          </cell>
        </row>
        <row r="302">
          <cell r="A302" t="str">
            <v>SB041</v>
          </cell>
          <cell r="B302" t="str">
            <v>ZY108 CONTROLLER</v>
          </cell>
        </row>
        <row r="302">
          <cell r="K302">
            <v>767.195767195768</v>
          </cell>
        </row>
        <row r="303">
          <cell r="A303" t="str">
            <v>SB042</v>
          </cell>
          <cell r="B303" t="str">
            <v>220-11V TRANFORMER</v>
          </cell>
        </row>
        <row r="303">
          <cell r="K303">
            <v>39.6825396825396</v>
          </cell>
        </row>
        <row r="304">
          <cell r="A304" t="str">
            <v>SB043</v>
          </cell>
          <cell r="B304" t="str">
            <v>NTC-10K SENSOR</v>
          </cell>
        </row>
        <row r="304">
          <cell r="K304">
            <v>39.6825396825396</v>
          </cell>
        </row>
        <row r="305">
          <cell r="A305" t="str">
            <v>SB044</v>
          </cell>
          <cell r="B305" t="str">
            <v>MOD-CC WIRE CONNECTOR</v>
          </cell>
        </row>
        <row r="305">
          <cell r="K305">
            <v>5.2910052910053</v>
          </cell>
        </row>
        <row r="306">
          <cell r="A306" t="str">
            <v>SB045</v>
          </cell>
          <cell r="B306" t="str">
            <v>TZTZ</v>
          </cell>
        </row>
        <row r="306">
          <cell r="K306">
            <v>0</v>
          </cell>
        </row>
        <row r="307">
          <cell r="A307" t="str">
            <v>SB046</v>
          </cell>
          <cell r="B307" t="str">
            <v>0-30Bar PRESSURE TRANDUCER</v>
          </cell>
        </row>
        <row r="307">
          <cell r="K307">
            <v>198.412698412698</v>
          </cell>
        </row>
        <row r="308">
          <cell r="A308" t="str">
            <v>SB047</v>
          </cell>
          <cell r="B308" t="str">
            <v>~1-12Bar LOW PRESSURE TRANDUCER</v>
          </cell>
        </row>
        <row r="308">
          <cell r="K308">
            <v>198.412698412698</v>
          </cell>
        </row>
        <row r="309">
          <cell r="A309" t="str">
            <v>SB048</v>
          </cell>
          <cell r="B309" t="str">
            <v>SC13-700 SCREW COND PLC CONTROL FULL SET</v>
          </cell>
        </row>
        <row r="309">
          <cell r="K309">
            <v>3306.87830687831</v>
          </cell>
        </row>
        <row r="310">
          <cell r="B310" t="str">
            <v>Chiller Chnt  (2-3.5) </v>
          </cell>
        </row>
        <row r="310">
          <cell r="K310">
            <v>1233.65689638878</v>
          </cell>
        </row>
        <row r="311">
          <cell r="B311" t="str">
            <v>Chiller Chnt  (4-7.5) </v>
          </cell>
        </row>
        <row r="311">
          <cell r="K311">
            <v>1198.27884914867</v>
          </cell>
        </row>
        <row r="312">
          <cell r="B312" t="str">
            <v>Frezzer Chnt (2-3.5)</v>
          </cell>
        </row>
        <row r="312">
          <cell r="K312">
            <v>1388.28865678525</v>
          </cell>
        </row>
        <row r="313">
          <cell r="B313" t="str">
            <v>Frezzer Chnt (4-7.5) </v>
          </cell>
        </row>
        <row r="313">
          <cell r="K313">
            <v>1428.36477014557</v>
          </cell>
        </row>
        <row r="314">
          <cell r="B314" t="str">
            <v>JXF2520/14</v>
          </cell>
        </row>
        <row r="314">
          <cell r="K314" t="str">
            <v>~</v>
          </cell>
        </row>
        <row r="315">
          <cell r="B315" t="str">
            <v>JXF3025/15</v>
          </cell>
        </row>
        <row r="315">
          <cell r="K315" t="str">
            <v>~</v>
          </cell>
        </row>
        <row r="316">
          <cell r="B316" t="str">
            <v>JXF3030/18</v>
          </cell>
        </row>
        <row r="316">
          <cell r="K316" t="str">
            <v>~</v>
          </cell>
        </row>
        <row r="317">
          <cell r="A317" t="str">
            <v>SW124</v>
          </cell>
          <cell r="B317" t="str">
            <v>JXF4030/15* switch board</v>
          </cell>
        </row>
        <row r="317">
          <cell r="K317">
            <v>119.925925925926</v>
          </cell>
        </row>
        <row r="318">
          <cell r="B318" t="str">
            <v>JXF4030/20  </v>
          </cell>
        </row>
        <row r="318">
          <cell r="K318" t="str">
            <v>~</v>
          </cell>
        </row>
        <row r="319">
          <cell r="B319" t="str">
            <v>JXF4030/25</v>
          </cell>
        </row>
        <row r="319">
          <cell r="K319" t="str">
            <v>~</v>
          </cell>
        </row>
        <row r="320">
          <cell r="A320" t="str">
            <v>SW125</v>
          </cell>
          <cell r="B320" t="str">
            <v>JXF4540/18*</v>
          </cell>
        </row>
        <row r="320">
          <cell r="K320">
            <v>170.554385964912</v>
          </cell>
        </row>
        <row r="321">
          <cell r="A321" t="str">
            <v>SW126</v>
          </cell>
          <cell r="B321" t="str">
            <v>JXF5040/18*</v>
          </cell>
        </row>
        <row r="321">
          <cell r="K321" t="str">
            <v>~</v>
          </cell>
        </row>
        <row r="322">
          <cell r="A322" t="str">
            <v>SW127</v>
          </cell>
          <cell r="B322" t="str">
            <v>JXF5045/18*</v>
          </cell>
        </row>
        <row r="322">
          <cell r="K322">
            <v>198.30350877193</v>
          </cell>
        </row>
        <row r="323">
          <cell r="B323" t="str">
            <v>JXF5040/20 </v>
          </cell>
        </row>
        <row r="323">
          <cell r="K323" t="str">
            <v>~</v>
          </cell>
        </row>
        <row r="324">
          <cell r="B324" t="str">
            <v>JXF5040/25</v>
          </cell>
        </row>
        <row r="324">
          <cell r="K324" t="str">
            <v>~</v>
          </cell>
        </row>
        <row r="325">
          <cell r="B325" t="str">
            <v>JXF6040/20</v>
          </cell>
        </row>
        <row r="325">
          <cell r="K325" t="str">
            <v>~</v>
          </cell>
        </row>
        <row r="326">
          <cell r="B326" t="str">
            <v>JXF6050/15</v>
          </cell>
        </row>
        <row r="326">
          <cell r="K326" t="str">
            <v>~</v>
          </cell>
        </row>
        <row r="327">
          <cell r="A327" t="str">
            <v>SW128</v>
          </cell>
          <cell r="B327" t="str">
            <v>JXF6050/20 *</v>
          </cell>
        </row>
        <row r="327">
          <cell r="K327">
            <v>281.055555555555</v>
          </cell>
        </row>
        <row r="328">
          <cell r="B328" t="str">
            <v>JXF6050/25</v>
          </cell>
        </row>
        <row r="328">
          <cell r="K328" t="str">
            <v>~</v>
          </cell>
        </row>
        <row r="329">
          <cell r="A329" t="str">
            <v>SW129</v>
          </cell>
          <cell r="B329" t="str">
            <v>JXF6060/20 *</v>
          </cell>
        </row>
        <row r="329">
          <cell r="K329">
            <v>317.601851851852</v>
          </cell>
        </row>
        <row r="330">
          <cell r="B330" t="str">
            <v>JXF7050/20</v>
          </cell>
        </row>
        <row r="330">
          <cell r="K330" t="str">
            <v>~</v>
          </cell>
        </row>
        <row r="331">
          <cell r="B331" t="str">
            <v>JXF7050/25</v>
          </cell>
        </row>
        <row r="331">
          <cell r="K331" t="str">
            <v>~</v>
          </cell>
        </row>
        <row r="332">
          <cell r="A332" t="str">
            <v>SW130</v>
          </cell>
          <cell r="B332" t="str">
            <v>JXF7060/20 * (1.2MM)</v>
          </cell>
        </row>
        <row r="332">
          <cell r="K332">
            <v>364.777777777778</v>
          </cell>
        </row>
        <row r="333">
          <cell r="A333" t="str">
            <v>SW131</v>
          </cell>
          <cell r="B333" t="str">
            <v>JXF7060/25 </v>
          </cell>
        </row>
        <row r="333">
          <cell r="K333" t="str">
            <v>~</v>
          </cell>
        </row>
        <row r="334">
          <cell r="A334" t="str">
            <v>SW132</v>
          </cell>
          <cell r="B334" t="str">
            <v>JXF8060/20</v>
          </cell>
        </row>
        <row r="334">
          <cell r="K334" t="str">
            <v>~</v>
          </cell>
        </row>
        <row r="335">
          <cell r="A335" t="str">
            <v>SW133</v>
          </cell>
          <cell r="B335" t="str">
            <v>JXF8060/25</v>
          </cell>
        </row>
        <row r="335">
          <cell r="K335" t="str">
            <v>~</v>
          </cell>
        </row>
        <row r="336">
          <cell r="A336" t="str">
            <v>SW134</v>
          </cell>
          <cell r="B336" t="str">
            <v>JXF8070/20 * (1.2MM)</v>
          </cell>
        </row>
        <row r="336">
          <cell r="K336">
            <v>462.301851851852</v>
          </cell>
        </row>
        <row r="337">
          <cell r="B337" t="str">
            <v>JXF9070/22</v>
          </cell>
        </row>
        <row r="337">
          <cell r="K337" t="str">
            <v>~</v>
          </cell>
        </row>
        <row r="338">
          <cell r="A338" t="str">
            <v>SW135</v>
          </cell>
          <cell r="B338" t="str">
            <v>JXF10080/20 (1.2mm*1.5mm)</v>
          </cell>
        </row>
        <row r="338">
          <cell r="K338">
            <v>653.359259259259</v>
          </cell>
        </row>
        <row r="339">
          <cell r="A339" t="str">
            <v>SW136</v>
          </cell>
          <cell r="B339" t="str">
            <v>JXF10080/25 (1.2mm*1.5mm)</v>
          </cell>
        </row>
        <row r="339">
          <cell r="K339" t="str">
            <v>~</v>
          </cell>
        </row>
        <row r="340">
          <cell r="A340" t="str">
            <v>SW136.1</v>
          </cell>
          <cell r="B340" t="str">
            <v>JXF 120100/25 (1.2mm*1.5mm)</v>
          </cell>
        </row>
        <row r="340">
          <cell r="K340">
            <v>1011.63333333333</v>
          </cell>
        </row>
        <row r="341">
          <cell r="A341" t="str">
            <v>SW137</v>
          </cell>
          <cell r="B341" t="str">
            <v>STX4 4518 (1.2mm*1.5mm)</v>
          </cell>
        </row>
        <row r="341">
          <cell r="K341">
            <v>597.446666666667</v>
          </cell>
        </row>
        <row r="342">
          <cell r="A342" t="str">
            <v>SW138</v>
          </cell>
          <cell r="B342" t="str">
            <v>STX5 620 (1.2mm*1.5mm)</v>
          </cell>
        </row>
        <row r="342">
          <cell r="K342">
            <v>923.368333333333</v>
          </cell>
        </row>
        <row r="343">
          <cell r="A343" t="str">
            <v>SW139</v>
          </cell>
          <cell r="B343" t="str">
            <v>STX6 620 (1.2mm*1.5mm)</v>
          </cell>
        </row>
        <row r="343">
          <cell r="K343">
            <v>1035.8</v>
          </cell>
        </row>
        <row r="344">
          <cell r="A344" t="str">
            <v>SW140</v>
          </cell>
          <cell r="B344" t="str">
            <v>STX6 720 (1.2mm*1.5mm)</v>
          </cell>
        </row>
        <row r="344">
          <cell r="K344">
            <v>1162.24</v>
          </cell>
        </row>
        <row r="345">
          <cell r="A345" t="str">
            <v>SW141</v>
          </cell>
          <cell r="B345" t="str">
            <v>STX7 820 (1.5mm*2mm)</v>
          </cell>
        </row>
        <row r="345">
          <cell r="K345">
            <v>1690.01</v>
          </cell>
        </row>
        <row r="346">
          <cell r="A346" t="str">
            <v>SW142</v>
          </cell>
          <cell r="B346" t="str">
            <v>STX8 1020 (1.5mm*2mm)</v>
          </cell>
        </row>
        <row r="346">
          <cell r="K346">
            <v>2244.15</v>
          </cell>
        </row>
        <row r="347">
          <cell r="A347" t="str">
            <v>SW143</v>
          </cell>
          <cell r="B347" t="str">
            <v>STX8 1025 (1.5mm*2mm)</v>
          </cell>
        </row>
        <row r="347">
          <cell r="K347">
            <v>2412.23666666667</v>
          </cell>
        </row>
        <row r="348">
          <cell r="A348" t="str">
            <v>SW144</v>
          </cell>
          <cell r="B348" t="str">
            <v>TT1 04</v>
          </cell>
        </row>
        <row r="348">
          <cell r="K348">
            <v>40.5176470588235</v>
          </cell>
        </row>
        <row r="349">
          <cell r="A349" t="str">
            <v>SW145</v>
          </cell>
          <cell r="B349" t="str">
            <v>TT2 04</v>
          </cell>
        </row>
        <row r="349">
          <cell r="K349">
            <v>45.9039215686274</v>
          </cell>
        </row>
        <row r="350">
          <cell r="A350" t="str">
            <v>SW146</v>
          </cell>
          <cell r="B350" t="str">
            <v>TT2 05</v>
          </cell>
        </row>
        <row r="350">
          <cell r="K350">
            <v>53.3803921568627</v>
          </cell>
        </row>
        <row r="351">
          <cell r="A351" t="str">
            <v>SW147</v>
          </cell>
          <cell r="B351" t="str">
            <v>TT1 06</v>
          </cell>
        </row>
        <row r="351">
          <cell r="K351">
            <v>60.856862745098</v>
          </cell>
        </row>
        <row r="352">
          <cell r="A352" t="str">
            <v>SW148</v>
          </cell>
          <cell r="B352" t="str">
            <v>TB-AG-1115</v>
          </cell>
        </row>
        <row r="352">
          <cell r="K352">
            <v>10.0490196078431</v>
          </cell>
        </row>
        <row r="353">
          <cell r="A353" t="str">
            <v>SW149</v>
          </cell>
          <cell r="B353" t="str">
            <v>TB-AG-1419</v>
          </cell>
        </row>
        <row r="353">
          <cell r="K353">
            <v>16.721568627451</v>
          </cell>
        </row>
        <row r="354">
          <cell r="A354" t="str">
            <v>SW150</v>
          </cell>
          <cell r="B354" t="str">
            <v>TB-AG-1924</v>
          </cell>
        </row>
        <row r="354">
          <cell r="K354">
            <v>24.921568627451</v>
          </cell>
        </row>
        <row r="355">
          <cell r="A355" t="str">
            <v>SW151</v>
          </cell>
          <cell r="B355" t="str">
            <v>TB-AG-1924-1</v>
          </cell>
        </row>
        <row r="355">
          <cell r="K355">
            <v>35.5333333333333</v>
          </cell>
        </row>
        <row r="356">
          <cell r="A356" t="str">
            <v>SW152</v>
          </cell>
          <cell r="B356" t="str">
            <v>TB-AG-2230</v>
          </cell>
        </row>
        <row r="356">
          <cell r="K356">
            <v>48.2352941176471</v>
          </cell>
        </row>
        <row r="357">
          <cell r="A357" t="str">
            <v>SW153</v>
          </cell>
          <cell r="B357" t="str">
            <v>TB-AG-3038</v>
          </cell>
        </row>
        <row r="357">
          <cell r="K357">
            <v>69.7</v>
          </cell>
        </row>
        <row r="358">
          <cell r="A358" t="str">
            <v>SW154</v>
          </cell>
          <cell r="B358" t="str">
            <v>TB-AG-3038-1</v>
          </cell>
        </row>
        <row r="358">
          <cell r="K358">
            <v>89.7980392156863</v>
          </cell>
        </row>
        <row r="359">
          <cell r="A359" t="str">
            <v>SW155</v>
          </cell>
          <cell r="B359" t="str">
            <v>MEP4540/18 plexiglass door</v>
          </cell>
        </row>
        <row r="359">
          <cell r="K359">
            <v>205</v>
          </cell>
        </row>
        <row r="360">
          <cell r="A360" t="str">
            <v>SW156</v>
          </cell>
          <cell r="B360" t="str">
            <v>MEP6060/20 plexiglass door</v>
          </cell>
        </row>
        <row r="360">
          <cell r="K360">
            <v>324.355555555556</v>
          </cell>
        </row>
      </sheetData>
      <sheetData sheetId="26">
        <row r="8">
          <cell r="A8" t="str">
            <v>ITEM CODE</v>
          </cell>
          <cell r="B8" t="str">
            <v>MODEL</v>
          </cell>
        </row>
        <row r="8">
          <cell r="D8" t="str">
            <v>TON</v>
          </cell>
          <cell r="E8" t="str">
            <v>Cooling capacity(kw/h)</v>
          </cell>
        </row>
        <row r="8">
          <cell r="J8" t="str">
            <v>(RM) </v>
          </cell>
        </row>
        <row r="8">
          <cell r="M8" t="str">
            <v>Rotary cond unit</v>
          </cell>
        </row>
        <row r="8">
          <cell r="O8" t="str">
            <v>highly complete set c/w bin</v>
          </cell>
        </row>
        <row r="8">
          <cell r="Q8" t="str">
            <v>highly Complete set w/o bin</v>
          </cell>
          <cell r="R8" t="str">
            <v>copeland scroll</v>
          </cell>
        </row>
        <row r="8">
          <cell r="T8" t="str">
            <v>copeland complete set c/w bin</v>
          </cell>
        </row>
        <row r="8">
          <cell r="V8" t="str">
            <v>copeland Complete set w/o bin</v>
          </cell>
          <cell r="W8" t="str">
            <v>WELZER Cond unit</v>
          </cell>
        </row>
        <row r="8">
          <cell r="Y8" t="str">
            <v>complete set c/w bin</v>
          </cell>
        </row>
        <row r="8">
          <cell r="AA8" t="str">
            <v>Complete set w/o bin</v>
          </cell>
        </row>
        <row r="9">
          <cell r="A9" t="str">
            <v>FLA001.1</v>
          </cell>
          <cell r="B9" t="str">
            <v>F0.3T</v>
          </cell>
        </row>
        <row r="9">
          <cell r="D9" t="str">
            <v>RCX1034,TS-02</v>
          </cell>
          <cell r="E9">
            <v>1.9</v>
          </cell>
        </row>
        <row r="9">
          <cell r="J9">
            <v>4933.14093314093</v>
          </cell>
        </row>
        <row r="9">
          <cell r="M9" t="str">
            <v>PH310M2CS-4KTH</v>
          </cell>
        </row>
        <row r="9">
          <cell r="O9">
            <v>10645.1914495033</v>
          </cell>
        </row>
        <row r="9">
          <cell r="Q9">
            <v>9982.72642275962</v>
          </cell>
          <cell r="R9" t="str">
            <v>ZB15 cw cu32qc</v>
          </cell>
        </row>
        <row r="9">
          <cell r="T9">
            <v>13246.0712609546</v>
          </cell>
        </row>
        <row r="9">
          <cell r="V9">
            <v>11403.6676328367</v>
          </cell>
        </row>
        <row r="11">
          <cell r="A11" t="str">
            <v>FLA001</v>
          </cell>
          <cell r="B11" t="str">
            <v>F0.5T</v>
          </cell>
        </row>
        <row r="11">
          <cell r="D11" t="str">
            <v>RCX2434,3134(TX2-3,TS2-4)</v>
          </cell>
          <cell r="E11">
            <v>3.2</v>
          </cell>
        </row>
        <row r="11">
          <cell r="J11">
            <v>5920.34632034632</v>
          </cell>
        </row>
        <row r="11">
          <cell r="M11" t="str">
            <v>DTH488LC3-3ph</v>
          </cell>
        </row>
        <row r="11">
          <cell r="O11">
            <v>13802.6974946195</v>
          </cell>
        </row>
        <row r="11">
          <cell r="Q11">
            <v>10826.507018429</v>
          </cell>
          <cell r="R11" t="str">
            <v>ZB21 cw cu40qc</v>
          </cell>
        </row>
        <row r="11">
          <cell r="T11">
            <v>15613.8143314974</v>
          </cell>
        </row>
        <row r="11">
          <cell r="V11">
            <v>12637.623855307</v>
          </cell>
        </row>
        <row r="12">
          <cell r="A12" t="str">
            <v>FLA002</v>
          </cell>
          <cell r="B12" t="str">
            <v>F1T</v>
          </cell>
        </row>
        <row r="12">
          <cell r="D12" t="str">
            <v>RCX4734(TX2-5,TS2-6)</v>
          </cell>
          <cell r="E12">
            <v>6.5</v>
          </cell>
        </row>
        <row r="12">
          <cell r="J12">
            <v>9744.30014430014</v>
          </cell>
        </row>
        <row r="12">
          <cell r="M12" t="str">
            <v>DTE752LC3-3ph</v>
          </cell>
        </row>
        <row r="12">
          <cell r="O12">
            <v>19819.3946714765</v>
          </cell>
        </row>
        <row r="12">
          <cell r="Q12">
            <v>17527.1813863122</v>
          </cell>
          <cell r="R12" t="str">
            <v>ZB45 cw cu72bqc</v>
          </cell>
        </row>
        <row r="12">
          <cell r="T12">
            <v>22008.2064040977</v>
          </cell>
        </row>
        <row r="12">
          <cell r="V12">
            <v>19032.0159279072</v>
          </cell>
          <cell r="W12" t="str">
            <v>B4DES5Y cw cu72bqc</v>
          </cell>
        </row>
        <row r="12">
          <cell r="Y12">
            <v>22752.8827803108</v>
          </cell>
        </row>
        <row r="12">
          <cell r="AA12">
            <v>19776.6923041203</v>
          </cell>
        </row>
        <row r="13">
          <cell r="A13" t="str">
            <v>FLA003</v>
          </cell>
          <cell r="B13" t="str">
            <v>F1.5T</v>
          </cell>
        </row>
        <row r="13">
          <cell r="D13" t="str">
            <v>TGES5</v>
          </cell>
          <cell r="E13">
            <v>9.8</v>
          </cell>
        </row>
        <row r="13">
          <cell r="J13">
            <v>10822.5108225108</v>
          </cell>
        </row>
        <row r="13">
          <cell r="M13" t="str">
            <v>C-SCN603H8T cw cu125Bqc</v>
          </cell>
        </row>
        <row r="13">
          <cell r="O13">
            <v>27521.469164088</v>
          </cell>
        </row>
        <row r="13">
          <cell r="Q13">
            <v>23305.1993228182</v>
          </cell>
          <cell r="R13" t="str">
            <v>ZFI36 cw cu125Bqc</v>
          </cell>
        </row>
        <row r="13">
          <cell r="T13">
            <v>29488.7773230364</v>
          </cell>
        </row>
        <row r="13">
          <cell r="V13">
            <v>25272.5074817665</v>
          </cell>
          <cell r="W13" t="str">
            <v>B4TES9Y cw cu125qc</v>
          </cell>
        </row>
        <row r="13">
          <cell r="Y13">
            <v>31086.832664186</v>
          </cell>
        </row>
        <row r="13">
          <cell r="AA13">
            <v>26870.5628229162</v>
          </cell>
        </row>
        <row r="14">
          <cell r="A14" t="str">
            <v>FLA004</v>
          </cell>
          <cell r="B14" t="str">
            <v>F2T</v>
          </cell>
        </row>
        <row r="14">
          <cell r="D14" t="str">
            <v>TGES7.5,SCX0857</v>
          </cell>
          <cell r="E14">
            <v>13</v>
          </cell>
        </row>
        <row r="14">
          <cell r="J14">
            <v>15907.7869921243</v>
          </cell>
        </row>
        <row r="14">
          <cell r="M14" t="str">
            <v>C-SCN903H8T cw cu144Bqc</v>
          </cell>
        </row>
        <row r="14">
          <cell r="O14">
            <v>35535.542938371</v>
          </cell>
        </row>
        <row r="14">
          <cell r="Q14">
            <v>31173.8844818849</v>
          </cell>
          <cell r="R14" t="str">
            <v>ZFI50 cw cu144Bqc</v>
          </cell>
        </row>
        <row r="14">
          <cell r="T14">
            <v>37056.390691791</v>
          </cell>
        </row>
        <row r="14">
          <cell r="V14">
            <v>33972.538810884</v>
          </cell>
          <cell r="W14" t="str">
            <v>B4PES12Y cw cu144qc</v>
          </cell>
        </row>
        <row r="14">
          <cell r="Y14">
            <v>38522.1689627519</v>
          </cell>
        </row>
        <row r="14">
          <cell r="AA14">
            <v>34160.5105062658</v>
          </cell>
        </row>
        <row r="15">
          <cell r="A15" t="str">
            <v>FLA005</v>
          </cell>
          <cell r="B15" t="str">
            <v>F3T</v>
          </cell>
        </row>
        <row r="15">
          <cell r="D15" t="str">
            <v>2*TGES5</v>
          </cell>
          <cell r="E15">
            <v>19.5</v>
          </cell>
        </row>
        <row r="15">
          <cell r="J15">
            <v>19428.3628018568</v>
          </cell>
        </row>
        <row r="15">
          <cell r="M15" t="str">
            <v>1TON CSBN453 cw cu72Bqc</v>
          </cell>
        </row>
        <row r="15">
          <cell r="O15">
            <v>22140.7139178734</v>
          </cell>
        </row>
        <row r="15">
          <cell r="Q15">
            <v>17924.4440766035</v>
          </cell>
          <cell r="R15" t="str">
            <v>ZFI59 cw cu160qc</v>
          </cell>
        </row>
        <row r="15">
          <cell r="V15">
            <v>40033.4268926268</v>
          </cell>
          <cell r="W15" t="str">
            <v>B4nes14Y c/w cu160qc</v>
          </cell>
        </row>
        <row r="15">
          <cell r="Y15" t="str">
            <v>~</v>
          </cell>
        </row>
        <row r="15">
          <cell r="AA15">
            <v>38336.3095345244</v>
          </cell>
        </row>
        <row r="16">
          <cell r="A16" t="str">
            <v>FLA006</v>
          </cell>
          <cell r="B16" t="str">
            <v>F4T</v>
          </cell>
        </row>
        <row r="16">
          <cell r="D16" t="str">
            <v>2*TGES5</v>
          </cell>
          <cell r="E16">
            <v>26</v>
          </cell>
        </row>
        <row r="16">
          <cell r="J16" t="str">
            <v>~</v>
          </cell>
        </row>
        <row r="16">
          <cell r="R16" t="str">
            <v>ZFI68 cw cu200qc</v>
          </cell>
        </row>
        <row r="16">
          <cell r="V16">
            <v>52007.4942547758</v>
          </cell>
          <cell r="W16" t="str">
            <v>B4HE18Y c/w cu200qc</v>
          </cell>
        </row>
        <row r="16">
          <cell r="Y16" t="str">
            <v>~</v>
          </cell>
        </row>
        <row r="16">
          <cell r="AA16">
            <v>52751.1270147657</v>
          </cell>
        </row>
        <row r="17">
          <cell r="A17" t="str">
            <v>FLA007</v>
          </cell>
          <cell r="B17" t="str">
            <v>F5T</v>
          </cell>
        </row>
        <row r="17">
          <cell r="D17" t="str">
            <v>2*SCX0857,2*TGES7.5</v>
          </cell>
          <cell r="E17">
            <v>32.5</v>
          </cell>
        </row>
        <row r="17">
          <cell r="J17">
            <v>29990.0902310541</v>
          </cell>
        </row>
        <row r="17">
          <cell r="R17" t="str">
            <v>ZFI122 cw cu300qc</v>
          </cell>
        </row>
        <row r="17">
          <cell r="V17">
            <v>66560.0458679661</v>
          </cell>
          <cell r="W17" t="str">
            <v>B6GE34Y c/w cu300qc</v>
          </cell>
        </row>
        <row r="17">
          <cell r="Y17" t="str">
            <v>~</v>
          </cell>
        </row>
        <row r="17">
          <cell r="AA17">
            <v>63907.3350737932</v>
          </cell>
        </row>
        <row r="18">
          <cell r="A18" t="str">
            <v>FLA008</v>
          </cell>
          <cell r="B18" t="str">
            <v>F6T</v>
          </cell>
        </row>
        <row r="18">
          <cell r="D18" t="str">
            <v>3*TGES5</v>
          </cell>
          <cell r="E18">
            <v>39</v>
          </cell>
        </row>
        <row r="18">
          <cell r="J18">
            <v>31294.0071976217</v>
          </cell>
        </row>
        <row r="18">
          <cell r="R18" t="str">
            <v>ZFI122 cw cu300qc</v>
          </cell>
        </row>
        <row r="18">
          <cell r="V18">
            <v>67968.9326466078</v>
          </cell>
          <cell r="W18" t="str">
            <v>B6GE34Y c/w cu300qc</v>
          </cell>
        </row>
        <row r="18">
          <cell r="Y18" t="str">
            <v>~</v>
          </cell>
        </row>
        <row r="18">
          <cell r="AA18">
            <v>65316.221852435</v>
          </cell>
        </row>
        <row r="19">
          <cell r="A19" t="str">
            <v>FLA009</v>
          </cell>
          <cell r="B19" t="str">
            <v>F8T</v>
          </cell>
        </row>
        <row r="19">
          <cell r="J19">
            <v>50852.7616961352</v>
          </cell>
        </row>
        <row r="19">
          <cell r="W19" t="str">
            <v>SW3L 3000</v>
          </cell>
        </row>
        <row r="19">
          <cell r="AA19">
            <v>98390.5504788791</v>
          </cell>
        </row>
        <row r="20">
          <cell r="A20" t="str">
            <v>FLA010</v>
          </cell>
          <cell r="B20" t="str">
            <v>F10T</v>
          </cell>
        </row>
        <row r="20">
          <cell r="J20">
            <v>54764.5125958379</v>
          </cell>
        </row>
        <row r="20">
          <cell r="W20" t="str">
            <v>SW3L 4000</v>
          </cell>
        </row>
        <row r="20">
          <cell r="AA20">
            <v>129502.655570121</v>
          </cell>
        </row>
        <row r="21">
          <cell r="A21" t="str">
            <v>FLA011</v>
          </cell>
          <cell r="B21" t="str">
            <v>F12T</v>
          </cell>
        </row>
        <row r="21">
          <cell r="J21">
            <v>58676.2634955406</v>
          </cell>
        </row>
        <row r="21">
          <cell r="W21" t="str">
            <v>SW3L 5000</v>
          </cell>
        </row>
        <row r="21">
          <cell r="AA21">
            <v>149897.674104075</v>
          </cell>
        </row>
        <row r="22">
          <cell r="A22" t="str">
            <v>FLA010.01</v>
          </cell>
          <cell r="B22" t="str">
            <v>F15T</v>
          </cell>
        </row>
        <row r="22">
          <cell r="J22">
            <v>69107.5992280812</v>
          </cell>
        </row>
        <row r="22">
          <cell r="W22" t="str">
            <v>SW3L 6000</v>
          </cell>
        </row>
        <row r="22">
          <cell r="AA22">
            <v>162019.703917386</v>
          </cell>
        </row>
        <row r="23">
          <cell r="A23" t="str">
            <v>FLA010.02</v>
          </cell>
          <cell r="B23" t="str">
            <v>F20T</v>
          </cell>
        </row>
        <row r="23">
          <cell r="J23">
            <v>74323.2670943514</v>
          </cell>
        </row>
        <row r="23">
          <cell r="W23" t="str">
            <v>SW3L 8000</v>
          </cell>
        </row>
        <row r="23">
          <cell r="AA23">
            <v>199454.529066812</v>
          </cell>
        </row>
        <row r="24">
          <cell r="A24" t="str">
            <v>FLA010.05</v>
          </cell>
          <cell r="B24" t="str">
            <v>STF0.5T</v>
          </cell>
        </row>
        <row r="24">
          <cell r="D24" t="str">
            <v>RCX2434,3134(TX2-3,TS2-4)</v>
          </cell>
          <cell r="E24">
            <v>3.2</v>
          </cell>
        </row>
        <row r="24">
          <cell r="J24">
            <v>6830.04125344917</v>
          </cell>
        </row>
        <row r="25">
          <cell r="A25" t="str">
            <v>FLA010.06</v>
          </cell>
          <cell r="B25" t="str">
            <v>STF1T</v>
          </cell>
        </row>
        <row r="25">
          <cell r="D25" t="str">
            <v>RCX4734(TX2-5,TS2-6)</v>
          </cell>
          <cell r="E25">
            <v>6.5</v>
          </cell>
        </row>
        <row r="25">
          <cell r="J25">
            <v>11344.0776091379</v>
          </cell>
        </row>
        <row r="25">
          <cell r="N25">
            <v>700</v>
          </cell>
        </row>
        <row r="26">
          <cell r="A26" t="str">
            <v>FLA010.07</v>
          </cell>
          <cell r="B26" t="str">
            <v>STF1.5T</v>
          </cell>
        </row>
        <row r="26">
          <cell r="D26" t="str">
            <v>TGES5</v>
          </cell>
          <cell r="E26">
            <v>9.8</v>
          </cell>
        </row>
        <row r="26">
          <cell r="J26">
            <v>13769.3631669535</v>
          </cell>
        </row>
        <row r="26">
          <cell r="N26">
            <v>900</v>
          </cell>
        </row>
        <row r="27">
          <cell r="A27" t="str">
            <v>FLA010.08</v>
          </cell>
          <cell r="B27" t="str">
            <v>STF2T</v>
          </cell>
        </row>
        <row r="27">
          <cell r="D27" t="str">
            <v>TGES7.5,SCX0857</v>
          </cell>
          <cell r="E27">
            <v>13</v>
          </cell>
        </row>
        <row r="27">
          <cell r="J27">
            <v>18359.1508892714</v>
          </cell>
        </row>
        <row r="27">
          <cell r="N27">
            <v>1750</v>
          </cell>
        </row>
        <row r="28">
          <cell r="A28" t="str">
            <v>FLA010.09</v>
          </cell>
          <cell r="B28" t="str">
            <v>STF3T</v>
          </cell>
        </row>
        <row r="28">
          <cell r="D28" t="str">
            <v>2*TGES5</v>
          </cell>
          <cell r="E28">
            <v>19.5</v>
          </cell>
        </row>
        <row r="28">
          <cell r="J28">
            <v>21944.9225473322</v>
          </cell>
        </row>
        <row r="28">
          <cell r="N28">
            <v>2100</v>
          </cell>
        </row>
        <row r="29">
          <cell r="A29" t="str">
            <v>FLA010.10</v>
          </cell>
          <cell r="B29" t="str">
            <v>STF4T</v>
          </cell>
        </row>
        <row r="29">
          <cell r="D29" t="str">
            <v>2*TGES5</v>
          </cell>
          <cell r="E29">
            <v>26</v>
          </cell>
        </row>
        <row r="29">
          <cell r="J29">
            <v>29283.8018741633</v>
          </cell>
        </row>
        <row r="29">
          <cell r="N29">
            <v>2900</v>
          </cell>
        </row>
        <row r="30">
          <cell r="A30" t="str">
            <v>FLA010.11</v>
          </cell>
          <cell r="B30" t="str">
            <v>STF5T</v>
          </cell>
        </row>
        <row r="30">
          <cell r="D30" t="str">
            <v>2*SCX0857,2*TGES7.5</v>
          </cell>
          <cell r="E30">
            <v>32.5</v>
          </cell>
        </row>
        <row r="30">
          <cell r="J30">
            <v>39117.5089970271</v>
          </cell>
        </row>
        <row r="30">
          <cell r="N30">
            <v>3000</v>
          </cell>
        </row>
        <row r="31">
          <cell r="A31" t="str">
            <v>FLA010.12</v>
          </cell>
          <cell r="B31" t="str">
            <v>STF6T</v>
          </cell>
        </row>
        <row r="31">
          <cell r="D31" t="str">
            <v>3*TGES5</v>
          </cell>
          <cell r="E31">
            <v>39</v>
          </cell>
        </row>
        <row r="31">
          <cell r="J31">
            <v>39841.9073117868</v>
          </cell>
        </row>
        <row r="31">
          <cell r="N31">
            <v>5500</v>
          </cell>
        </row>
        <row r="32">
          <cell r="A32" t="str">
            <v>FLA010.13</v>
          </cell>
          <cell r="B32" t="str">
            <v>STF1T-316</v>
          </cell>
        </row>
        <row r="32">
          <cell r="J32">
            <v>15647.0035988108</v>
          </cell>
        </row>
        <row r="33">
          <cell r="A33" t="str">
            <v>FLA024.1</v>
          </cell>
          <cell r="B33" t="str">
            <v>ICE BIN 600P (0.3ton machine)</v>
          </cell>
        </row>
        <row r="33">
          <cell r="D33" t="str">
            <v>03ton</v>
          </cell>
          <cell r="E33" t="str">
            <v>1060h*760l*800w(42"*30"*31.5")</v>
          </cell>
        </row>
        <row r="33">
          <cell r="J33">
            <v>2210.8843537415</v>
          </cell>
        </row>
        <row r="34">
          <cell r="A34" t="str">
            <v>FLA025</v>
          </cell>
          <cell r="B34" t="str">
            <v>ICE BIN 2000P (0.5~1ton machine)</v>
          </cell>
        </row>
        <row r="34">
          <cell r="D34" t="str">
            <v>0.5ton-1ton</v>
          </cell>
          <cell r="E34" t="str">
            <v>1170h * 1220l * 920w (47"*48"*36")</v>
          </cell>
        </row>
        <row r="34">
          <cell r="J34">
            <v>3571.42857142857</v>
          </cell>
        </row>
        <row r="35">
          <cell r="A35" t="str">
            <v>FLA027</v>
          </cell>
          <cell r="B35" t="str">
            <v>ICE BIN 2500P (1.5ton~2ton machine)</v>
          </cell>
        </row>
        <row r="35">
          <cell r="D35" t="str">
            <v>1.5-2ton</v>
          </cell>
          <cell r="E35" t="str">
            <v>1100h * 1500l * 1126w (43"*59"*44")</v>
          </cell>
        </row>
        <row r="35">
          <cell r="J35">
            <v>5059.52380952381</v>
          </cell>
        </row>
        <row r="36">
          <cell r="A36" t="str">
            <v>SB031</v>
          </cell>
          <cell r="B36" t="str">
            <v>0.3T~1T Flake ice control panel (DOL) cw plc</v>
          </cell>
        </row>
        <row r="36">
          <cell r="D36" t="str">
            <v>0.3-1T</v>
          </cell>
        </row>
        <row r="36">
          <cell r="J36">
            <v>990.500887888312</v>
          </cell>
        </row>
        <row r="37">
          <cell r="A37" t="str">
            <v>SB032</v>
          </cell>
          <cell r="B37" t="str">
            <v>1.5T~3T Flake ice control panel (DOL) cw plc</v>
          </cell>
        </row>
        <row r="37">
          <cell r="D37" t="str">
            <v>1.5-3T</v>
          </cell>
        </row>
        <row r="37">
          <cell r="J37">
            <v>1186.9877035127</v>
          </cell>
        </row>
        <row r="38">
          <cell r="A38" t="str">
            <v>SB032.1</v>
          </cell>
          <cell r="B38" t="str">
            <v>4T~6T Flake ice control panel (p.winding) cw plc</v>
          </cell>
        </row>
        <row r="38">
          <cell r="D38" t="str">
            <v>4-6T</v>
          </cell>
        </row>
        <row r="38">
          <cell r="J38">
            <v>2035.33033676405</v>
          </cell>
        </row>
        <row r="39">
          <cell r="A39" t="str">
            <v>SB033</v>
          </cell>
          <cell r="B39" t="str">
            <v>0.5T-1T Flake ice control panel (DOL)</v>
          </cell>
        </row>
        <row r="39">
          <cell r="D39" t="str">
            <v>0.5-1T</v>
          </cell>
        </row>
        <row r="39">
          <cell r="J39">
            <v>1488.27593178087</v>
          </cell>
        </row>
        <row r="40">
          <cell r="A40" t="str">
            <v>SB034</v>
          </cell>
          <cell r="B40" t="str">
            <v>1.5T-3T Flake ice control panel (DOL)</v>
          </cell>
        </row>
        <row r="40">
          <cell r="D40" t="str">
            <v>1.5-3T</v>
          </cell>
        </row>
        <row r="40">
          <cell r="J40">
            <v>1774.81083928941</v>
          </cell>
        </row>
        <row r="41">
          <cell r="A41" t="str">
            <v>SB035</v>
          </cell>
          <cell r="B41" t="str">
            <v>2T~4T Flake ice control panel (PART WINDING)</v>
          </cell>
        </row>
        <row r="41">
          <cell r="D41" t="str">
            <v>2-4T</v>
          </cell>
        </row>
        <row r="41">
          <cell r="J41">
            <v>2465.52942910144</v>
          </cell>
        </row>
        <row r="42">
          <cell r="A42" t="str">
            <v>SB036</v>
          </cell>
          <cell r="B42" t="str">
            <v>5T~6T Flake ice control panel (PART WINDING)</v>
          </cell>
        </row>
        <row r="42">
          <cell r="D42" t="str">
            <v>5-6T</v>
          </cell>
        </row>
        <row r="42">
          <cell r="J42">
            <v>2796.09319483762</v>
          </cell>
        </row>
        <row r="43">
          <cell r="A43" t="str">
            <v>SB037</v>
          </cell>
          <cell r="B43" t="str">
            <v>10T Flake ice control panel (PART WINDING)</v>
          </cell>
        </row>
        <row r="43">
          <cell r="D43" t="str">
            <v>8-10T</v>
          </cell>
        </row>
        <row r="43">
          <cell r="J43">
            <v>3411.47781022223</v>
          </cell>
        </row>
        <row r="44">
          <cell r="A44" t="str">
            <v>SB038</v>
          </cell>
          <cell r="B44" t="str">
            <v>PLC CONTROL</v>
          </cell>
        </row>
        <row r="44">
          <cell r="J44">
            <v>804.673721340388</v>
          </cell>
        </row>
        <row r="45">
          <cell r="A45" t="str">
            <v>FLA028</v>
          </cell>
          <cell r="B45" t="str">
            <v>PLC CONTROL BOARD 3PH</v>
          </cell>
        </row>
        <row r="45">
          <cell r="J45">
            <v>350.529100529101</v>
          </cell>
        </row>
        <row r="46">
          <cell r="A46" t="str">
            <v>FLA029</v>
          </cell>
          <cell r="B46" t="str">
            <v>PLC CONTROL BOARD 1PH</v>
          </cell>
        </row>
        <row r="46">
          <cell r="J46">
            <v>330.687830687831</v>
          </cell>
        </row>
        <row r="47">
          <cell r="A47" t="str">
            <v>FLA033</v>
          </cell>
          <cell r="B47" t="str">
            <v>ICE SHOVEL SMALL (66CM*20CM)</v>
          </cell>
        </row>
        <row r="47">
          <cell r="D47" t="str">
            <v>0.3-0.5</v>
          </cell>
        </row>
        <row r="47">
          <cell r="J47">
            <v>82.9081632653061</v>
          </cell>
        </row>
        <row r="48">
          <cell r="A48" t="str">
            <v>FLA034</v>
          </cell>
          <cell r="B48" t="str">
            <v>ICE SHOVEL MEDIUM (96CM*26CM)</v>
          </cell>
        </row>
        <row r="48">
          <cell r="D48" t="str">
            <v>1~3</v>
          </cell>
        </row>
        <row r="48">
          <cell r="J48">
            <v>110.544217687075</v>
          </cell>
        </row>
        <row r="49">
          <cell r="A49" t="str">
            <v>FLA034.1</v>
          </cell>
          <cell r="B49" t="str">
            <v>ICE SHOVEL MEDIUM (112CM*35CM)</v>
          </cell>
        </row>
        <row r="49">
          <cell r="D49" t="str">
            <v>4~10</v>
          </cell>
        </row>
        <row r="49">
          <cell r="J49">
            <v>139.285714285714</v>
          </cell>
        </row>
        <row r="50">
          <cell r="A50" t="str">
            <v>FLA035</v>
          </cell>
          <cell r="B50" t="str">
            <v>Water pump motor 2WATTS</v>
          </cell>
        </row>
        <row r="50">
          <cell r="J50">
            <v>99.7023809523809</v>
          </cell>
        </row>
        <row r="51">
          <cell r="A51" t="str">
            <v>FLA036</v>
          </cell>
          <cell r="B51" t="str">
            <v>Water pump motor 6WATTS</v>
          </cell>
        </row>
        <row r="51">
          <cell r="J51">
            <v>156.25</v>
          </cell>
        </row>
        <row r="52">
          <cell r="A52" t="str">
            <v>FLA037</v>
          </cell>
          <cell r="B52" t="str">
            <v>Water pump motor 9WATTS</v>
          </cell>
        </row>
        <row r="52">
          <cell r="D52" t="str">
            <v>0.5T-1T</v>
          </cell>
          <cell r="E52" t="str">
            <v>9W</v>
          </cell>
        </row>
        <row r="52">
          <cell r="J52">
            <v>186.011904761905</v>
          </cell>
        </row>
        <row r="53">
          <cell r="A53" t="str">
            <v>FLA038</v>
          </cell>
          <cell r="B53" t="str">
            <v>Water pump motor 14WATTS</v>
          </cell>
        </row>
        <row r="53">
          <cell r="D53" t="str">
            <v>0.5T-1.5T</v>
          </cell>
          <cell r="E53" t="str">
            <v>14W</v>
          </cell>
        </row>
        <row r="53">
          <cell r="J53">
            <v>257.440476190476</v>
          </cell>
        </row>
        <row r="54">
          <cell r="A54" t="str">
            <v>FLA038.1</v>
          </cell>
          <cell r="B54" t="str">
            <v>0.12kw water pump short shaft (2T-3T)</v>
          </cell>
        </row>
        <row r="54">
          <cell r="D54" t="str">
            <v>2T-3T</v>
          </cell>
        </row>
        <row r="54">
          <cell r="J54">
            <v>625</v>
          </cell>
        </row>
        <row r="55">
          <cell r="A55" t="str">
            <v>FLA038.2</v>
          </cell>
          <cell r="B55" t="str">
            <v>0.12kw water pump long shaft (4T-6T)</v>
          </cell>
        </row>
        <row r="55">
          <cell r="D55" t="str">
            <v>4T-6T</v>
          </cell>
        </row>
        <row r="55">
          <cell r="J55">
            <v>694.444444444444</v>
          </cell>
        </row>
        <row r="56">
          <cell r="A56" t="str">
            <v>FLA039</v>
          </cell>
          <cell r="B56" t="str">
            <v>DOB-20</v>
          </cell>
        </row>
        <row r="56">
          <cell r="D56" t="str">
            <v>0.5T-3T (140mm)</v>
          </cell>
          <cell r="E56" t="str">
            <v>20W</v>
          </cell>
        </row>
        <row r="56">
          <cell r="J56">
            <v>254.21626984127</v>
          </cell>
        </row>
        <row r="57">
          <cell r="A57" t="str">
            <v>FLA040</v>
          </cell>
          <cell r="B57" t="str">
            <v>TC-8180</v>
          </cell>
        </row>
        <row r="57">
          <cell r="D57" t="str">
            <v>4T (180mm)</v>
          </cell>
          <cell r="E57" t="str">
            <v>90W</v>
          </cell>
        </row>
        <row r="57">
          <cell r="J57">
            <v>415.426587301587</v>
          </cell>
        </row>
        <row r="58">
          <cell r="A58" t="str">
            <v>FLA041</v>
          </cell>
          <cell r="B58" t="str">
            <v>TC-4180</v>
          </cell>
        </row>
        <row r="58">
          <cell r="D58" t="str">
            <v>5T-8T (180mm)</v>
          </cell>
          <cell r="E58" t="str">
            <v>180W</v>
          </cell>
        </row>
        <row r="58">
          <cell r="J58">
            <v>644.84126984127</v>
          </cell>
        </row>
        <row r="59">
          <cell r="A59" t="str">
            <v>FLA042</v>
          </cell>
          <cell r="B59" t="str">
            <v>TC-2180</v>
          </cell>
        </row>
        <row r="59">
          <cell r="D59" t="str">
            <v>10T-12T (195mm)</v>
          </cell>
          <cell r="E59" t="str">
            <v>370W</v>
          </cell>
        </row>
        <row r="59">
          <cell r="J59">
            <v>843.253968253968</v>
          </cell>
        </row>
        <row r="60">
          <cell r="A60" t="str">
            <v>FLA043</v>
          </cell>
          <cell r="B60" t="str">
            <v>IWAKI PUMP (ES-B11VC-230N1)</v>
          </cell>
        </row>
        <row r="60">
          <cell r="D60" t="str">
            <v>0.5-40T</v>
          </cell>
        </row>
        <row r="60">
          <cell r="J60">
            <v>1500</v>
          </cell>
        </row>
        <row r="61">
          <cell r="A61" t="str">
            <v>FLA043.1</v>
          </cell>
          <cell r="B61" t="str">
            <v>IWAKI FOOT VALVE</v>
          </cell>
        </row>
        <row r="61">
          <cell r="J61">
            <v>254.545454545455</v>
          </cell>
        </row>
        <row r="62">
          <cell r="A62" t="str">
            <v>FLA043.2</v>
          </cell>
          <cell r="B62" t="str">
            <v>IWAKI HOSE (PER METER)</v>
          </cell>
        </row>
        <row r="62">
          <cell r="J62">
            <v>13.6</v>
          </cell>
        </row>
        <row r="63">
          <cell r="A63" t="str">
            <v>FLA044</v>
          </cell>
          <cell r="B63" t="str">
            <v>Newdose Salt water pump</v>
          </cell>
        </row>
        <row r="63">
          <cell r="J63">
            <v>466.853408029879</v>
          </cell>
        </row>
        <row r="64">
          <cell r="A64" t="str">
            <v>FLA045</v>
          </cell>
          <cell r="B64" t="str">
            <v>FLOAT VALVE (SMALL)</v>
          </cell>
        </row>
        <row r="64">
          <cell r="J64">
            <v>29.7619047619048</v>
          </cell>
        </row>
        <row r="65">
          <cell r="A65" t="str">
            <v>FLA046</v>
          </cell>
          <cell r="B65" t="str">
            <v>FLOAT VALVE (BIG)</v>
          </cell>
        </row>
        <row r="65">
          <cell r="J65">
            <v>74.4047619047619</v>
          </cell>
        </row>
        <row r="66">
          <cell r="A66" t="str">
            <v>FLA047</v>
          </cell>
          <cell r="B66" t="str">
            <v>MF-5KP2</v>
          </cell>
        </row>
        <row r="66">
          <cell r="D66" t="str">
            <v>Versatile</v>
          </cell>
        </row>
        <row r="66">
          <cell r="J66">
            <v>161.210317460317</v>
          </cell>
        </row>
        <row r="67">
          <cell r="A67" t="str">
            <v>FLA047.1</v>
          </cell>
          <cell r="B67" t="str">
            <v>WEIG INFRARED SWITCH</v>
          </cell>
        </row>
        <row r="67">
          <cell r="J67">
            <v>103.339947089947</v>
          </cell>
        </row>
        <row r="68">
          <cell r="A68" t="str">
            <v>FLA048</v>
          </cell>
          <cell r="B68" t="str">
            <v>RF-0H21DS</v>
          </cell>
        </row>
        <row r="68">
          <cell r="D68" t="str">
            <v>Versatile</v>
          </cell>
        </row>
        <row r="68">
          <cell r="J68">
            <v>25.5291005291005</v>
          </cell>
        </row>
        <row r="69">
          <cell r="A69" t="str">
            <v>FLA049</v>
          </cell>
          <cell r="B69" t="str">
            <v>6GU600RC c/w 6IK250GU-S3FT motor</v>
          </cell>
        </row>
        <row r="69">
          <cell r="D69" t="str">
            <v>300kgs</v>
          </cell>
        </row>
        <row r="69">
          <cell r="J69">
            <v>1119.57008508733</v>
          </cell>
        </row>
        <row r="70">
          <cell r="A70" t="str">
            <v>FLA050</v>
          </cell>
          <cell r="B70" t="str">
            <v>BHVWEQ70X40-600</v>
          </cell>
        </row>
        <row r="70">
          <cell r="D70" t="str">
            <v>0.5T-1.5T</v>
          </cell>
        </row>
        <row r="70">
          <cell r="J70">
            <v>2223.59058565955</v>
          </cell>
        </row>
        <row r="71">
          <cell r="A71" t="str">
            <v>FLA051</v>
          </cell>
          <cell r="B71" t="str">
            <v>BHVWEQ80X50-800</v>
          </cell>
        </row>
        <row r="71">
          <cell r="D71" t="str">
            <v>2T</v>
          </cell>
        </row>
        <row r="71">
          <cell r="J71">
            <v>2599.89053092501</v>
          </cell>
        </row>
        <row r="72">
          <cell r="A72" t="str">
            <v>FLA052</v>
          </cell>
          <cell r="B72" t="str">
            <v>BHVWEQ80X50-600</v>
          </cell>
        </row>
        <row r="72">
          <cell r="D72" t="str">
            <v>2.5T-4T</v>
          </cell>
        </row>
        <row r="72">
          <cell r="J72">
            <v>2599.89053092501</v>
          </cell>
        </row>
        <row r="73">
          <cell r="A73" t="str">
            <v>FLA053</v>
          </cell>
          <cell r="B73" t="str">
            <v>BHVWEQ100X60-600</v>
          </cell>
        </row>
        <row r="73">
          <cell r="D73" t="str">
            <v>5T</v>
          </cell>
        </row>
        <row r="73">
          <cell r="J73">
            <v>4241.92665571976</v>
          </cell>
        </row>
        <row r="74">
          <cell r="A74" t="str">
            <v>FLA053.1</v>
          </cell>
          <cell r="B74" t="str">
            <v>TKVWEQ60-800</v>
          </cell>
        </row>
        <row r="74">
          <cell r="D74" t="str">
            <v>0.5T</v>
          </cell>
          <cell r="E74" t="str">
            <v>0.25KW</v>
          </cell>
        </row>
        <row r="74">
          <cell r="J74">
            <v>1653.43915343915</v>
          </cell>
        </row>
        <row r="75">
          <cell r="A75" t="str">
            <v>FLA054</v>
          </cell>
          <cell r="B75" t="str">
            <v>TKVWEQ70*40-600-800</v>
          </cell>
        </row>
        <row r="75">
          <cell r="D75" t="str">
            <v>1T-1.5T</v>
          </cell>
          <cell r="E75" t="str">
            <v>0.25KW(11MM)</v>
          </cell>
        </row>
        <row r="75">
          <cell r="J75">
            <v>1834.74730888524</v>
          </cell>
        </row>
        <row r="76">
          <cell r="A76" t="str">
            <v>FLA055</v>
          </cell>
          <cell r="B76" t="str">
            <v>TKVWEQ80*50-800</v>
          </cell>
        </row>
        <row r="76">
          <cell r="D76" t="str">
            <v>2T-3T </v>
          </cell>
          <cell r="E76" t="str">
            <v>0.37KW</v>
          </cell>
        </row>
        <row r="76">
          <cell r="J76">
            <v>2807.42565225324</v>
          </cell>
        </row>
        <row r="77">
          <cell r="A77" t="str">
            <v>FLA056</v>
          </cell>
          <cell r="B77" t="str">
            <v>TKVWEQ100*60-800</v>
          </cell>
        </row>
        <row r="77">
          <cell r="D77" t="str">
            <v>4T-6T</v>
          </cell>
          <cell r="E77" t="str">
            <v>0.55KW</v>
          </cell>
        </row>
        <row r="77">
          <cell r="J77">
            <v>4547.52782338989</v>
          </cell>
        </row>
        <row r="78">
          <cell r="A78" t="str">
            <v>FLA057</v>
          </cell>
          <cell r="B78" t="str">
            <v>TKVWEQ100*60-600</v>
          </cell>
        </row>
        <row r="78">
          <cell r="D78" t="str">
            <v>4T-6T</v>
          </cell>
          <cell r="E78" t="str">
            <v>0.55KW</v>
          </cell>
        </row>
        <row r="78">
          <cell r="J78">
            <v>4547.52782338989</v>
          </cell>
        </row>
        <row r="79">
          <cell r="A79" t="str">
            <v>FLA057.1</v>
          </cell>
          <cell r="B79" t="str">
            <v>TKVWEQM120*70-800R</v>
          </cell>
        </row>
        <row r="79">
          <cell r="D79" t="str">
            <v>8-10ton</v>
          </cell>
        </row>
        <row r="79">
          <cell r="J79">
            <v>7411.96861886517</v>
          </cell>
        </row>
        <row r="80">
          <cell r="A80" t="str">
            <v>FLA057.2</v>
          </cell>
          <cell r="B80" t="str">
            <v>TKVWEQM135*80-800R</v>
          </cell>
        </row>
        <row r="80">
          <cell r="J80">
            <v>9692.57434774676</v>
          </cell>
        </row>
        <row r="81">
          <cell r="A81" t="str">
            <v>FLA058</v>
          </cell>
          <cell r="B81" t="str">
            <v>1ton icesta gear motor (5RK120A-YFT)</v>
          </cell>
        </row>
        <row r="81">
          <cell r="D81" t="str">
            <v>1T</v>
          </cell>
        </row>
        <row r="81">
          <cell r="J81">
            <v>375.833333333333</v>
          </cell>
        </row>
        <row r="82">
          <cell r="A82" t="str">
            <v>FLA058.1</v>
          </cell>
          <cell r="B82" t="str">
            <v>0.18KW (63)</v>
          </cell>
        </row>
        <row r="82">
          <cell r="D82" t="str">
            <v>1T</v>
          </cell>
        </row>
        <row r="82">
          <cell r="J82" t="str">
            <v>~</v>
          </cell>
        </row>
        <row r="83">
          <cell r="A83" t="str">
            <v>FLA058.2</v>
          </cell>
          <cell r="B83" t="str">
            <v>0.25KW (SMALL FLANGE 3PH)</v>
          </cell>
        </row>
        <row r="83">
          <cell r="D83" t="str">
            <v>0.5T</v>
          </cell>
        </row>
        <row r="83">
          <cell r="J83">
            <v>600</v>
          </cell>
        </row>
        <row r="84">
          <cell r="A84" t="str">
            <v>FLA059</v>
          </cell>
          <cell r="B84" t="str">
            <v>0.25KW (63) </v>
          </cell>
        </row>
        <row r="84">
          <cell r="D84" t="str">
            <v>0.5T-1.5T</v>
          </cell>
          <cell r="E84" t="str">
            <v>0.25KW (63) 11mm*23mm</v>
          </cell>
        </row>
        <row r="84">
          <cell r="J84">
            <v>450</v>
          </cell>
        </row>
        <row r="85">
          <cell r="A85" t="str">
            <v>FLA060</v>
          </cell>
          <cell r="B85" t="str">
            <v>0.25KW (71)</v>
          </cell>
        </row>
        <row r="85">
          <cell r="D85" t="str">
            <v>0.5-1T</v>
          </cell>
          <cell r="E85" t="str">
            <v>0.25KW (71) 14mm*30mm</v>
          </cell>
        </row>
        <row r="85">
          <cell r="J85">
            <v>516.666666666667</v>
          </cell>
        </row>
        <row r="86">
          <cell r="A86" t="str">
            <v>FLA060.1</v>
          </cell>
          <cell r="B86" t="str">
            <v>0.25KW (71)</v>
          </cell>
        </row>
        <row r="86">
          <cell r="D86" t="str">
            <v>0.5T-2T</v>
          </cell>
          <cell r="E86" t="str">
            <v>0.25KW (71) 11mm*30mm</v>
          </cell>
        </row>
        <row r="86">
          <cell r="J86">
            <v>666.666666666667</v>
          </cell>
        </row>
        <row r="87">
          <cell r="A87" t="str">
            <v>FLA061</v>
          </cell>
          <cell r="B87" t="str">
            <v>0.37KW (71)</v>
          </cell>
        </row>
        <row r="87">
          <cell r="D87" t="str">
            <v>0.5T-3T</v>
          </cell>
          <cell r="E87" t="str">
            <v>0.37KW (71) 14mm*30mm</v>
          </cell>
        </row>
        <row r="87">
          <cell r="J87">
            <v>566.666666666667</v>
          </cell>
        </row>
        <row r="88">
          <cell r="A88" t="str">
            <v>FLA062</v>
          </cell>
          <cell r="B88" t="str">
            <v>0.55KW (71)</v>
          </cell>
        </row>
        <row r="88">
          <cell r="D88" t="str">
            <v>4T-6T</v>
          </cell>
          <cell r="E88" t="str">
            <v>0.55KW (71) 14mm*30mm</v>
          </cell>
        </row>
        <row r="88">
          <cell r="J88">
            <v>633.333333333333</v>
          </cell>
        </row>
        <row r="89">
          <cell r="A89" t="str">
            <v>FLA063</v>
          </cell>
          <cell r="B89" t="str">
            <v>0.75KW (80)</v>
          </cell>
        </row>
        <row r="89">
          <cell r="D89" t="str">
            <v>8T-20T</v>
          </cell>
          <cell r="E89" t="str">
            <v>0.75KW</v>
          </cell>
        </row>
        <row r="89">
          <cell r="J89">
            <v>713.333333333333</v>
          </cell>
        </row>
        <row r="90">
          <cell r="A90" t="str">
            <v>FLA063.1</v>
          </cell>
          <cell r="B90" t="str">
            <v>0.3TON ICE SCRAPER</v>
          </cell>
        </row>
        <row r="90">
          <cell r="D90" t="str">
            <v>60*220</v>
          </cell>
        </row>
        <row r="90">
          <cell r="J90">
            <v>700.280112044818</v>
          </cell>
        </row>
        <row r="91">
          <cell r="A91" t="str">
            <v>FLA064</v>
          </cell>
          <cell r="B91" t="str">
            <v>0.5TON ICE SCRAPER</v>
          </cell>
        </row>
        <row r="91">
          <cell r="D91" t="str">
            <v>60*220 (60*270)</v>
          </cell>
        </row>
        <row r="91">
          <cell r="J91">
            <v>1120.44817927171</v>
          </cell>
        </row>
        <row r="92">
          <cell r="A92" t="str">
            <v>FLA065</v>
          </cell>
          <cell r="B92" t="str">
            <v>1TON ICE SCRAPER</v>
          </cell>
        </row>
        <row r="92">
          <cell r="D92" t="str">
            <v>70*320</v>
          </cell>
        </row>
        <row r="92">
          <cell r="J92">
            <v>1372.54901960784</v>
          </cell>
        </row>
        <row r="93">
          <cell r="A93" t="str">
            <v>FLA066</v>
          </cell>
          <cell r="B93" t="str">
            <v>1.5TON ICE SCRAPER</v>
          </cell>
        </row>
        <row r="93">
          <cell r="D93" t="str">
            <v> 70*420</v>
          </cell>
        </row>
        <row r="93">
          <cell r="J93">
            <v>1540.6162464986</v>
          </cell>
        </row>
        <row r="94">
          <cell r="A94" t="str">
            <v>FLA067</v>
          </cell>
          <cell r="B94" t="str">
            <v>2TON ICE SCRAPER</v>
          </cell>
        </row>
        <row r="94">
          <cell r="D94" t="str">
            <v>70*520 </v>
          </cell>
        </row>
        <row r="94">
          <cell r="J94">
            <v>1750.70028011204</v>
          </cell>
        </row>
        <row r="95">
          <cell r="A95" t="str">
            <v>FLA068</v>
          </cell>
          <cell r="B95" t="str">
            <v>2TON big ICE SCRAPER</v>
          </cell>
        </row>
        <row r="95">
          <cell r="D95" t="str">
            <v>70*470</v>
          </cell>
        </row>
        <row r="95">
          <cell r="J95">
            <v>1904.7619047619</v>
          </cell>
        </row>
        <row r="96">
          <cell r="A96" t="str">
            <v>FLA069</v>
          </cell>
          <cell r="B96" t="str">
            <v>3TON ICE SCRAPER</v>
          </cell>
        </row>
        <row r="96">
          <cell r="D96" t="str">
            <v>80*635</v>
          </cell>
        </row>
        <row r="96">
          <cell r="J96">
            <v>2100.84033613445</v>
          </cell>
        </row>
        <row r="97">
          <cell r="A97" t="str">
            <v>FLA070</v>
          </cell>
          <cell r="B97" t="str">
            <v>4TON ICE SCRAPER</v>
          </cell>
        </row>
        <row r="97">
          <cell r="D97" t="str">
            <v>80mm*635mm</v>
          </cell>
        </row>
        <row r="97">
          <cell r="J97">
            <v>2521.00840336134</v>
          </cell>
        </row>
        <row r="98">
          <cell r="A98" t="str">
            <v>FLA071</v>
          </cell>
          <cell r="B98" t="str">
            <v>5TON ICE SCRAPER</v>
          </cell>
        </row>
        <row r="98">
          <cell r="D98" t="str">
            <v>80*740</v>
          </cell>
        </row>
        <row r="98">
          <cell r="J98">
            <v>2661.06442577031</v>
          </cell>
        </row>
        <row r="99">
          <cell r="A99" t="str">
            <v>FLA072</v>
          </cell>
          <cell r="B99" t="str">
            <v>6TON ICE SCRAPER</v>
          </cell>
        </row>
        <row r="99">
          <cell r="D99" t="str">
            <v>80*790</v>
          </cell>
        </row>
        <row r="99">
          <cell r="J99">
            <v>3221.28851540616</v>
          </cell>
        </row>
        <row r="100">
          <cell r="A100" t="str">
            <v>FLA073</v>
          </cell>
          <cell r="B100" t="str">
            <v>8TON ICE SCRAPER</v>
          </cell>
        </row>
        <row r="100">
          <cell r="D100" t="str">
            <v>80*880</v>
          </cell>
        </row>
        <row r="100">
          <cell r="J100">
            <v>3501.40056022409</v>
          </cell>
        </row>
        <row r="101">
          <cell r="A101" t="str">
            <v>FLA074</v>
          </cell>
          <cell r="B101" t="str">
            <v>10TON ICE SCRAPER</v>
          </cell>
        </row>
        <row r="101">
          <cell r="D101" t="str">
            <v>95*1020</v>
          </cell>
        </row>
        <row r="101">
          <cell r="J101">
            <v>4901.96078431373</v>
          </cell>
        </row>
        <row r="102">
          <cell r="A102" t="str">
            <v>FLA075</v>
          </cell>
          <cell r="B102" t="str">
            <v>BEARING SET 25X38 (0.3-0.5TON)</v>
          </cell>
        </row>
        <row r="102">
          <cell r="D102" t="str">
            <v>0.3T-0.5T</v>
          </cell>
        </row>
        <row r="102">
          <cell r="J102">
            <v>560.224089635854</v>
          </cell>
        </row>
        <row r="103">
          <cell r="A103" t="str">
            <v>FLA076</v>
          </cell>
          <cell r="B103" t="str">
            <v>BEARING SET 30X48 (1-2TON)</v>
          </cell>
        </row>
        <row r="103">
          <cell r="D103" t="str">
            <v>1T-2T</v>
          </cell>
        </row>
        <row r="103">
          <cell r="J103">
            <v>700.280112044818</v>
          </cell>
        </row>
        <row r="104">
          <cell r="A104" t="str">
            <v>FLA077</v>
          </cell>
          <cell r="B104" t="str">
            <v>BEARING SET 30X50 (3-6TON)</v>
          </cell>
        </row>
        <row r="104">
          <cell r="D104" t="str">
            <v>3T-6T </v>
          </cell>
        </row>
        <row r="104">
          <cell r="J104">
            <v>700.280112044818</v>
          </cell>
        </row>
        <row r="105">
          <cell r="A105" t="str">
            <v>FLA078</v>
          </cell>
          <cell r="B105" t="str">
            <v>0.3TON FLAKE ICE SHAFT</v>
          </cell>
        </row>
        <row r="105">
          <cell r="J105">
            <v>0</v>
          </cell>
        </row>
        <row r="106">
          <cell r="A106" t="str">
            <v>FLA079</v>
          </cell>
          <cell r="B106" t="str">
            <v>0.5TON FLAKE ICE SHAFT</v>
          </cell>
        </row>
        <row r="106">
          <cell r="J106">
            <v>784.313725490196</v>
          </cell>
        </row>
        <row r="107">
          <cell r="A107" t="str">
            <v>FLA080</v>
          </cell>
          <cell r="B107" t="str">
            <v>1TON FLAKE ICE SHAFT</v>
          </cell>
        </row>
        <row r="107">
          <cell r="J107">
            <v>1148.4593837535</v>
          </cell>
        </row>
        <row r="108">
          <cell r="A108" t="str">
            <v>FLA081</v>
          </cell>
          <cell r="B108" t="str">
            <v>1.5TON FLAKE ICE SHAFT</v>
          </cell>
        </row>
        <row r="108">
          <cell r="J108">
            <v>1330.53221288515</v>
          </cell>
        </row>
        <row r="109">
          <cell r="A109" t="str">
            <v>FLA082</v>
          </cell>
          <cell r="B109" t="str">
            <v>2TON FLAKE ICE SHAFT</v>
          </cell>
        </row>
        <row r="109">
          <cell r="J109">
            <v>2072.82913165266</v>
          </cell>
        </row>
        <row r="110">
          <cell r="A110" t="str">
            <v>FLA083</v>
          </cell>
          <cell r="B110" t="str">
            <v>3TON FLAKE ICE SHAFT</v>
          </cell>
        </row>
        <row r="110">
          <cell r="J110">
            <v>2184.87394957983</v>
          </cell>
        </row>
        <row r="111">
          <cell r="A111" t="str">
            <v>FLA084</v>
          </cell>
          <cell r="B111" t="str">
            <v>4TON FLAKE ICE SHAFT</v>
          </cell>
        </row>
        <row r="112">
          <cell r="A112" t="str">
            <v>FLA085</v>
          </cell>
          <cell r="B112" t="str">
            <v>5TON FLAKE ICE SHAFT</v>
          </cell>
        </row>
        <row r="113">
          <cell r="A113" t="str">
            <v>FLA086</v>
          </cell>
          <cell r="B113" t="str">
            <v>6TON FLAKE ICE SHAFT</v>
          </cell>
        </row>
        <row r="114">
          <cell r="A114" t="str">
            <v>FLA087</v>
          </cell>
          <cell r="B114" t="str">
            <v>EXTERNAL UPPER BEARING SET (0.3-1.5TON)</v>
          </cell>
        </row>
        <row r="115">
          <cell r="A115" t="str">
            <v>FLA088</v>
          </cell>
          <cell r="B115" t="str">
            <v>EXTERNAL BOTTOM BEARING SET (0.3-1.5TON)</v>
          </cell>
        </row>
        <row r="116">
          <cell r="A116" t="str">
            <v>FLA089</v>
          </cell>
          <cell r="B116" t="str">
            <v>EXTERNAL UPPER BEARING SET (2-6TON)</v>
          </cell>
        </row>
        <row r="117">
          <cell r="A117" t="str">
            <v>FLA090</v>
          </cell>
          <cell r="B117" t="str">
            <v>EXTERNAL BOTTOM BEARING SET (2-6TON)</v>
          </cell>
        </row>
      </sheetData>
      <sheetData sheetId="27">
        <row r="6">
          <cell r="A6" t="str">
            <v>DATE :15.1.26</v>
          </cell>
        </row>
        <row r="8">
          <cell r="A8" t="str">
            <v>ITEM</v>
          </cell>
          <cell r="B8" t="str">
            <v>SIZE</v>
          </cell>
          <cell r="C8" t="str">
            <v>DESCRIPTION</v>
          </cell>
        </row>
        <row r="8">
          <cell r="J8" t="str">
            <v>(RM) </v>
          </cell>
        </row>
        <row r="11">
          <cell r="A11" t="str">
            <v>AL001</v>
          </cell>
          <cell r="B11" t="str">
            <v>96" (l) X 40" (w) ALUMINIUM  PLATE </v>
          </cell>
          <cell r="C11" t="str">
            <v>40" X 96" ALUMINIUM  PLATE </v>
          </cell>
        </row>
        <row r="11">
          <cell r="J11">
            <v>2177.96923076923</v>
          </cell>
        </row>
        <row r="12">
          <cell r="A12" t="str">
            <v>AL002</v>
          </cell>
          <cell r="B12" t="str">
            <v>96" (l) X 20" (w) ALUMINIUM  PLATE </v>
          </cell>
          <cell r="C12" t="str">
            <v>20" X 96" ALUMINIUM  PLATE </v>
          </cell>
        </row>
        <row r="12">
          <cell r="J12">
            <v>1242.83076923077</v>
          </cell>
        </row>
        <row r="13">
          <cell r="A13" t="str">
            <v>AL003</v>
          </cell>
          <cell r="B13" t="str">
            <v>43" (l) X 30" (w) ALUMINIUM PLATE</v>
          </cell>
          <cell r="C13" t="str">
            <v>30" X 43" ALUMINIUM  PLATE </v>
          </cell>
        </row>
        <row r="13">
          <cell r="J13">
            <v>1015.40676923077</v>
          </cell>
        </row>
        <row r="14">
          <cell r="A14" t="str">
            <v>AL004</v>
          </cell>
          <cell r="B14" t="str">
            <v>67" (l)X 30" (w) ALUMINIUM PLATE</v>
          </cell>
          <cell r="C14" t="str">
            <v>30" X 67" ALUMINIUM  PLATE </v>
          </cell>
        </row>
        <row r="14">
          <cell r="J14">
            <v>1362.272</v>
          </cell>
        </row>
        <row r="15">
          <cell r="B15" t="str">
            <v>SEMI CONTACT FREZZER 300KGS</v>
          </cell>
          <cell r="C15" t="str">
            <v>7TRAY,8PCS PLATE (30" x 43")</v>
          </cell>
        </row>
        <row r="15">
          <cell r="J15">
            <v>21964.4915066186</v>
          </cell>
        </row>
        <row r="16">
          <cell r="B16" t="str">
            <v>SEMI CONTACT FREZZER 400KGS</v>
          </cell>
          <cell r="C16" t="str">
            <v>9TRAY,10PCS PLATE (30" x 43")</v>
          </cell>
        </row>
        <row r="16">
          <cell r="J16">
            <v>24990.4845322596</v>
          </cell>
        </row>
        <row r="17">
          <cell r="B17" t="str">
            <v>SEMI CONTACT FREZZER 500KGS</v>
          </cell>
          <cell r="C17" t="str">
            <v>11TRAY,12PCS PLATE (30" x 43")</v>
          </cell>
        </row>
        <row r="17">
          <cell r="J17">
            <v>29093.4006348237</v>
          </cell>
        </row>
        <row r="18">
          <cell r="B18" t="str">
            <v>SEMI CONTACT FREZZER 800KGS</v>
          </cell>
          <cell r="C18" t="str">
            <v>11TRAY,12PCS PLATE (30" x 67")</v>
          </cell>
        </row>
        <row r="18">
          <cell r="J18">
            <v>35719.372285761</v>
          </cell>
        </row>
        <row r="19">
          <cell r="B19" t="str">
            <v>SEMI CONTACT FREZZER 1500KGS</v>
          </cell>
          <cell r="C19" t="str">
            <v>12TRAY ,13PCS PLATE (40" x 96") 144pcs ice tray 14"*17"</v>
          </cell>
        </row>
        <row r="19">
          <cell r="J19">
            <v>50991.5474451653</v>
          </cell>
        </row>
        <row r="20">
          <cell r="A20" t="str">
            <v>AL005.3</v>
          </cell>
          <cell r="B20" t="str">
            <v>SEMI CONTACT FREZZER 300KGS COMPLETE SET (7racks)</v>
          </cell>
          <cell r="C20" t="str">
            <v>1SET ZFI36 Copeland C/W CU125QC (8hp)</v>
          </cell>
        </row>
        <row r="20">
          <cell r="J20">
            <v>40976.1658199197</v>
          </cell>
        </row>
        <row r="21">
          <cell r="A21" t="str">
            <v>AL005.4</v>
          </cell>
          <cell r="B21" t="str">
            <v>SEMI CONTACT FREZZER 400KGS COMPLETE SET (9racks)</v>
          </cell>
          <cell r="C21" t="str">
            <v>1SET ZFI39 Copeland C/W CU144QC (10hp)</v>
          </cell>
        </row>
        <row r="21">
          <cell r="J21">
            <v>45950.9876882643</v>
          </cell>
        </row>
        <row r="22">
          <cell r="A22" t="str">
            <v>AL006</v>
          </cell>
          <cell r="B22" t="str">
            <v>SEMI CONTACT FREZZER 500KGS COMPLETE SET (11racks)</v>
          </cell>
          <cell r="C22" t="str">
            <v>ZFI50 COPELAND (12hp) C/W CU160QC</v>
          </cell>
        </row>
        <row r="22">
          <cell r="J22">
            <v>52230.4021325036</v>
          </cell>
        </row>
        <row r="23">
          <cell r="A23" t="str">
            <v>AL007</v>
          </cell>
          <cell r="B23" t="str">
            <v>SEMI CONTACT FREZZER 800KGS COMPLETE SET (11racks)</v>
          </cell>
          <cell r="C23" t="str">
            <v>1SET ZFI68 COPELAND (18HP) CW CU200QC (20AMP)</v>
          </cell>
        </row>
        <row r="23">
          <cell r="J23">
            <v>64673.9601704891</v>
          </cell>
        </row>
        <row r="24">
          <cell r="A24" t="str">
            <v>AL008</v>
          </cell>
          <cell r="B24" t="str">
            <v>SEMI CONTACT FREZZER 1500KGS COMPLETE SET (12racks)</v>
          </cell>
          <cell r="C24" t="str">
            <v>C/W ZFI140 C/W CU400QC (40hp)</v>
          </cell>
        </row>
        <row r="24">
          <cell r="K24">
            <v>128660.024851908</v>
          </cell>
        </row>
        <row r="25">
          <cell r="A25" t="str">
            <v>AL008.1</v>
          </cell>
          <cell r="B25" t="str">
            <v>SEMI BLAST FREZZER 350KGS C/W 2pcs s/s trolley 32rack</v>
          </cell>
          <cell r="C25" t="str">
            <v>SSC-500 cabinet cw ZFI50 (12HP)</v>
          </cell>
        </row>
        <row r="25">
          <cell r="J25">
            <v>43390.8037880679</v>
          </cell>
        </row>
        <row r="26">
          <cell r="A26" t="str">
            <v>AL008.2</v>
          </cell>
          <cell r="B26" t="str">
            <v>SEMI BLAST FREZZER 500KGS C/W 3pcs s/s trolley 48rack</v>
          </cell>
          <cell r="C26" t="str">
            <v>SSC-800 cabinet cw zfi68 (18hp)</v>
          </cell>
        </row>
        <row r="26">
          <cell r="J26">
            <v>53009.7884283319</v>
          </cell>
        </row>
        <row r="27">
          <cell r="A27" t="str">
            <v>AL009</v>
          </cell>
          <cell r="B27" t="str">
            <v>110102 S/STEEL RACK 15TIER (150kgs)(466L*620W*1710H)80mm </v>
          </cell>
        </row>
        <row r="27">
          <cell r="J27">
            <v>549.9592999593</v>
          </cell>
        </row>
        <row r="28">
          <cell r="A28" t="str">
            <v>AL010</v>
          </cell>
          <cell r="B28" t="str">
            <v>110202 S/STEEL RACK 16TIER(160kgs) (466L*620W*1710H)80mm</v>
          </cell>
        </row>
        <row r="28">
          <cell r="J28">
            <v>561.660561660562</v>
          </cell>
        </row>
        <row r="29">
          <cell r="A29" t="str">
            <v>AL011</v>
          </cell>
          <cell r="B29" t="str">
            <v>HLB1035 ALUMINIUM PAN WITH HOLE 60*40*2.8cm*1mm</v>
          </cell>
        </row>
        <row r="29">
          <cell r="J29">
            <v>32.5600325600326</v>
          </cell>
        </row>
        <row r="30">
          <cell r="A30" t="str">
            <v>AL011.1</v>
          </cell>
          <cell r="B30" t="str">
            <v>HLB3041 S/STELL 304 PAN WITH HOLE 60*40*2.5cm*1mm</v>
          </cell>
        </row>
        <row r="30">
          <cell r="J30">
            <v>48.8400488400488</v>
          </cell>
        </row>
        <row r="31">
          <cell r="A31" t="str">
            <v>AL011.2</v>
          </cell>
          <cell r="B31" t="str">
            <v>HLB1031 ALUMINIUM PAN  60*40*2.8cm*1mm</v>
          </cell>
        </row>
        <row r="31">
          <cell r="J31">
            <v>32.5600325600326</v>
          </cell>
        </row>
        <row r="32">
          <cell r="A32" t="str">
            <v>AL012</v>
          </cell>
          <cell r="B32" t="str">
            <v>HLB1040 ALUMINIUM PAN 46*33*2.7CM</v>
          </cell>
        </row>
        <row r="32">
          <cell r="J32">
            <v>22.3850223850224</v>
          </cell>
        </row>
        <row r="33">
          <cell r="A33" t="str">
            <v>AL012.1</v>
          </cell>
          <cell r="B33" t="str">
            <v>HLB3040 S/STELL 304 PAN 60*40*2.5cm*1mm</v>
          </cell>
        </row>
        <row r="33">
          <cell r="J33">
            <v>48.3312983312983</v>
          </cell>
        </row>
      </sheetData>
      <sheetData sheetId="28">
        <row r="8">
          <cell r="A8" t="str">
            <v>ITEM CODE</v>
          </cell>
          <cell r="B8" t="str">
            <v>GENUINE SPARE PARTS</v>
          </cell>
        </row>
        <row r="9">
          <cell r="A9" t="str">
            <v>DAN001</v>
          </cell>
          <cell r="B9" t="str">
            <v>TX2  Danfoss exp-valve (R22) </v>
          </cell>
        </row>
        <row r="9">
          <cell r="J9">
            <v>125.885185185185</v>
          </cell>
        </row>
        <row r="10">
          <cell r="A10" t="str">
            <v>DAN002</v>
          </cell>
          <cell r="B10" t="str">
            <v>TEX2 Danfoss exp-valve (R22)</v>
          </cell>
        </row>
        <row r="10">
          <cell r="J10">
            <v>140.007407407407</v>
          </cell>
        </row>
        <row r="11">
          <cell r="A11" t="str">
            <v>DAN003</v>
          </cell>
          <cell r="B11" t="str">
            <v>TS2 Danfoss exp-valve (R404,R507) </v>
          </cell>
        </row>
        <row r="11">
          <cell r="J11">
            <v>154.888888888889</v>
          </cell>
        </row>
        <row r="12">
          <cell r="A12" t="str">
            <v>DAN004</v>
          </cell>
          <cell r="B12" t="str">
            <v>TES2 Danfoss exp-valve (R404,R507)</v>
          </cell>
        </row>
        <row r="12">
          <cell r="J12">
            <v>173.414814814815</v>
          </cell>
        </row>
        <row r="13">
          <cell r="A13" t="str">
            <v>DAN005</v>
          </cell>
          <cell r="B13" t="str">
            <v>TES2 Danfoss exp-valve (R404,R507)-60c 068z3411</v>
          </cell>
        </row>
        <row r="13">
          <cell r="J13">
            <v>206.898148148148</v>
          </cell>
        </row>
        <row r="14">
          <cell r="A14" t="str">
            <v>DAN005.1</v>
          </cell>
          <cell r="B14" t="str">
            <v>TEB2 Danfoss exp-valve (R23)-90C~-70C 068Z3518</v>
          </cell>
        </row>
        <row r="14">
          <cell r="J14">
            <v>551.298148148148</v>
          </cell>
        </row>
        <row r="15">
          <cell r="B15" t="str">
            <v>TN2 Danfoss exp-valve (R134A) </v>
          </cell>
        </row>
        <row r="15">
          <cell r="J15" t="str">
            <v>~</v>
          </cell>
        </row>
        <row r="16">
          <cell r="A16" t="str">
            <v>DAN006</v>
          </cell>
          <cell r="B16" t="str">
            <v>ORIFICE NO 0</v>
          </cell>
        </row>
        <row r="16">
          <cell r="J16">
            <v>37.2727272727273</v>
          </cell>
        </row>
        <row r="17">
          <cell r="A17" t="str">
            <v>DAN007</v>
          </cell>
          <cell r="B17" t="str">
            <v>ORIFICE NO 1</v>
          </cell>
        </row>
        <row r="17">
          <cell r="J17">
            <v>37.2727272727273</v>
          </cell>
        </row>
        <row r="18">
          <cell r="A18" t="str">
            <v>DAN008</v>
          </cell>
          <cell r="B18" t="str">
            <v>ORIFICE NO 2</v>
          </cell>
        </row>
        <row r="18">
          <cell r="J18">
            <v>37.2727272727273</v>
          </cell>
        </row>
        <row r="19">
          <cell r="A19" t="str">
            <v>DAN009</v>
          </cell>
          <cell r="B19" t="str">
            <v>ORIFICE NO 3</v>
          </cell>
        </row>
        <row r="19">
          <cell r="J19">
            <v>37.2727272727273</v>
          </cell>
        </row>
        <row r="20">
          <cell r="A20" t="str">
            <v>DAN010</v>
          </cell>
          <cell r="B20" t="str">
            <v>ORIFICE NO 4</v>
          </cell>
        </row>
        <row r="20">
          <cell r="J20">
            <v>37.2727272727273</v>
          </cell>
        </row>
        <row r="21">
          <cell r="A21" t="str">
            <v>DAN011</v>
          </cell>
          <cell r="B21" t="str">
            <v>ORIFICE NO 5</v>
          </cell>
        </row>
        <row r="21">
          <cell r="J21">
            <v>37.2727272727273</v>
          </cell>
        </row>
        <row r="22">
          <cell r="A22" t="str">
            <v>DAN012</v>
          </cell>
          <cell r="B22" t="str">
            <v>ORIFICE NO 6</v>
          </cell>
        </row>
        <row r="22">
          <cell r="J22">
            <v>37.2727272727273</v>
          </cell>
        </row>
        <row r="23">
          <cell r="A23" t="str">
            <v>DAN012.1</v>
          </cell>
          <cell r="B23" t="str">
            <v>TGES5 R507 5/8 X 7/8 EXP VALVE</v>
          </cell>
        </row>
        <row r="23">
          <cell r="J23">
            <v>301.957407407407</v>
          </cell>
        </row>
        <row r="24">
          <cell r="A24" t="str">
            <v>DAN012.2</v>
          </cell>
          <cell r="B24" t="str">
            <v>TGES7.5 R507 5/8 X 7/8 EXP VALVE</v>
          </cell>
        </row>
        <row r="24">
          <cell r="J24">
            <v>392.688888888889</v>
          </cell>
        </row>
        <row r="25">
          <cell r="A25" t="str">
            <v>DAN012.3</v>
          </cell>
          <cell r="B25" t="str">
            <v>TGES9 R507 5/8 X 7/8 EXP VALVE</v>
          </cell>
        </row>
        <row r="25">
          <cell r="J25">
            <v>392.688888888889</v>
          </cell>
        </row>
        <row r="26">
          <cell r="A26" t="str">
            <v>DAN012.4</v>
          </cell>
          <cell r="B26" t="str">
            <v>TGES11 R507 5/8 X 1 1/8 EXP VALVE</v>
          </cell>
        </row>
        <row r="26">
          <cell r="J26">
            <v>392.688888888889</v>
          </cell>
        </row>
        <row r="27">
          <cell r="A27" t="str">
            <v>DAN012.5</v>
          </cell>
          <cell r="B27" t="str">
            <v>TGES13 R507 7/8 X 1 1/8 EXP VALVE</v>
          </cell>
        </row>
        <row r="27">
          <cell r="J27">
            <v>468.614814814815</v>
          </cell>
        </row>
        <row r="28">
          <cell r="A28" t="str">
            <v>DAN012.6</v>
          </cell>
          <cell r="B28" t="str">
            <v>TGES18 R507 7/8 X 1 3/8 EXP VALVE</v>
          </cell>
        </row>
        <row r="28">
          <cell r="J28">
            <v>563.37037037037</v>
          </cell>
        </row>
        <row r="29">
          <cell r="A29" t="str">
            <v>DAN012.7</v>
          </cell>
          <cell r="B29" t="str">
            <v>TGES21 R507 7/8 X 1 3/8 EXP VALVE</v>
          </cell>
        </row>
        <row r="29">
          <cell r="J29">
            <v>563.37037037037</v>
          </cell>
        </row>
        <row r="30">
          <cell r="A30" t="str">
            <v>DAN013</v>
          </cell>
          <cell r="B30" t="str">
            <v>Danfoss DML032Filter Drier 1/4"F</v>
          </cell>
        </row>
        <row r="30">
          <cell r="J30">
            <v>29.5253682487725</v>
          </cell>
        </row>
        <row r="31">
          <cell r="A31" t="str">
            <v>DAN013.1</v>
          </cell>
          <cell r="B31" t="str">
            <v>Danfoss DML032SFilter Drier 1/4"(solder)</v>
          </cell>
        </row>
        <row r="31">
          <cell r="J31">
            <v>29.5253682487725</v>
          </cell>
        </row>
        <row r="32">
          <cell r="A32" t="str">
            <v>DAN014</v>
          </cell>
          <cell r="B32" t="str">
            <v>Danfoss DML052Filter Drier 1/4"F </v>
          </cell>
        </row>
        <row r="32">
          <cell r="J32">
            <v>31.0016366612111</v>
          </cell>
        </row>
        <row r="33">
          <cell r="A33" t="str">
            <v>DAN015</v>
          </cell>
          <cell r="B33" t="str">
            <v>Danfoss DML083 Filter Drier 3/8"F  </v>
          </cell>
        </row>
        <row r="33">
          <cell r="J33">
            <v>33.0818330605565</v>
          </cell>
        </row>
        <row r="34">
          <cell r="A34" t="str">
            <v>DAN016</v>
          </cell>
          <cell r="B34" t="str">
            <v>Danfoss DML163 Filter Drier  </v>
          </cell>
        </row>
        <row r="34">
          <cell r="J34">
            <v>43.8183306055646</v>
          </cell>
        </row>
        <row r="35">
          <cell r="A35" t="str">
            <v>DAN017</v>
          </cell>
          <cell r="B35" t="str">
            <v>Danfoss DML164 Filter Drier  </v>
          </cell>
        </row>
        <row r="35">
          <cell r="J35">
            <v>43.8183306055646</v>
          </cell>
        </row>
        <row r="36">
          <cell r="A36" t="str">
            <v>DAN018</v>
          </cell>
          <cell r="B36" t="str">
            <v>Danfoss DML165 Filter Drier  </v>
          </cell>
        </row>
        <row r="36">
          <cell r="J36">
            <v>44.0196399345336</v>
          </cell>
        </row>
        <row r="37">
          <cell r="A37" t="str">
            <v>DAN019</v>
          </cell>
          <cell r="B37" t="str">
            <v>Danfoss DML304 Filter Drier</v>
          </cell>
        </row>
        <row r="37">
          <cell r="J37">
            <v>81.0605564648118</v>
          </cell>
        </row>
        <row r="38">
          <cell r="A38" t="str">
            <v>DAN020</v>
          </cell>
          <cell r="B38" t="str">
            <v>Danfoss DML305 Filter Drier </v>
          </cell>
        </row>
        <row r="38">
          <cell r="J38">
            <v>85.9590834697218</v>
          </cell>
        </row>
        <row r="39">
          <cell r="A39" t="str">
            <v>DAN021</v>
          </cell>
          <cell r="B39" t="str">
            <v>Danfoss DML306 Filter Drier  </v>
          </cell>
        </row>
        <row r="39">
          <cell r="J39">
            <v>85.9590834697218</v>
          </cell>
        </row>
        <row r="40">
          <cell r="A40" t="str">
            <v>DAN022</v>
          </cell>
          <cell r="B40" t="str">
            <v>Danfoss DML307 Filter Drier  </v>
          </cell>
        </row>
        <row r="40">
          <cell r="J40">
            <v>88.8884812912693</v>
          </cell>
        </row>
        <row r="41">
          <cell r="A41" t="str">
            <v>DAN023</v>
          </cell>
          <cell r="B41" t="str">
            <v>Danfoss BF240A5 Coil 240VAC 50Hz 11W</v>
          </cell>
        </row>
        <row r="41">
          <cell r="J41">
            <v>75.3846153846154</v>
          </cell>
        </row>
        <row r="42">
          <cell r="A42" t="str">
            <v>DAN024</v>
          </cell>
          <cell r="B42" t="str">
            <v>Danfoss EVR2 Sol.valve Body 1/4" </v>
          </cell>
        </row>
        <row r="42">
          <cell r="J42">
            <v>139.230769230769</v>
          </cell>
        </row>
        <row r="43">
          <cell r="A43" t="str">
            <v>DAN025</v>
          </cell>
          <cell r="B43" t="str">
            <v>Danfoss EVR3 Sol.valve Body 3/8"(1HP - 2HP)</v>
          </cell>
        </row>
        <row r="43">
          <cell r="J43">
            <v>138.461538461538</v>
          </cell>
        </row>
        <row r="44">
          <cell r="A44" t="str">
            <v>DAN026</v>
          </cell>
          <cell r="B44" t="str">
            <v>Danfoss EVR6 Sol.Valve Body 3/8"F (2.5HP - 4HP)</v>
          </cell>
        </row>
        <row r="44">
          <cell r="J44">
            <v>184.615384615385</v>
          </cell>
        </row>
        <row r="45">
          <cell r="A45" t="str">
            <v>DAN027</v>
          </cell>
          <cell r="B45" t="str">
            <v>Danfoss EVR6 Sol.Valve Body 1/2"F (4.5HP - 5HP)</v>
          </cell>
        </row>
        <row r="45">
          <cell r="J45">
            <v>184.615384615385</v>
          </cell>
        </row>
        <row r="46">
          <cell r="A46" t="str">
            <v>DAN028</v>
          </cell>
          <cell r="B46" t="str">
            <v>Danfoss EVR10 Sol Valve Body 1/2"F (6HP -7HP)</v>
          </cell>
        </row>
        <row r="46">
          <cell r="J46">
            <v>230.769230769231</v>
          </cell>
        </row>
        <row r="47">
          <cell r="A47" t="str">
            <v>DAN029</v>
          </cell>
          <cell r="B47" t="str">
            <v>Danfoss EVR10 Sol Valve Body 5/8"F (7.5HP -20HP)</v>
          </cell>
        </row>
        <row r="47">
          <cell r="J47">
            <v>230.769230769231</v>
          </cell>
        </row>
        <row r="48">
          <cell r="A48" t="str">
            <v>DAN030</v>
          </cell>
          <cell r="B48" t="str">
            <v>Danfoss EVRI5 Sol Valve Body 7/8"S (25HP-30hp)</v>
          </cell>
        </row>
        <row r="48">
          <cell r="J48">
            <v>323.076923076923</v>
          </cell>
        </row>
        <row r="49">
          <cell r="A49" t="str">
            <v>DAN031</v>
          </cell>
          <cell r="B49" t="str">
            <v>Danfoss EVR20 Sol Valve Body 7/8"S </v>
          </cell>
        </row>
        <row r="49">
          <cell r="J49">
            <v>584.291497975708</v>
          </cell>
        </row>
        <row r="50">
          <cell r="A50" t="str">
            <v>DAN032</v>
          </cell>
          <cell r="B50" t="str">
            <v>Danfoss EVR20 Sol Valve Body 1 1/8"S </v>
          </cell>
        </row>
        <row r="50">
          <cell r="J50">
            <v>657.302675585284</v>
          </cell>
        </row>
        <row r="51">
          <cell r="A51" t="str">
            <v>DAN032.1</v>
          </cell>
          <cell r="B51" t="str">
            <v>Danfoss EVR25 Sol Valve Body 1 1/8"S</v>
          </cell>
        </row>
        <row r="51">
          <cell r="J51">
            <v>860.040133779264</v>
          </cell>
        </row>
        <row r="52">
          <cell r="A52" t="str">
            <v>DAN032.2</v>
          </cell>
          <cell r="B52" t="str">
            <v>Danfoss EVR25 Sol Valve Body 1 3/8"S</v>
          </cell>
        </row>
        <row r="52">
          <cell r="J52">
            <v>1061.54347826087</v>
          </cell>
        </row>
        <row r="53">
          <cell r="A53" t="str">
            <v>DAN032.3</v>
          </cell>
          <cell r="B53" t="str">
            <v>Danfoss EVR32 Sol Valve Body 1 3/8"S</v>
          </cell>
        </row>
        <row r="53">
          <cell r="J53">
            <v>1468.64673913043</v>
          </cell>
        </row>
        <row r="54">
          <cell r="A54" t="str">
            <v>DAN032.4</v>
          </cell>
          <cell r="B54" t="str">
            <v>Danfoss EVR40 Sol Valve Body 1 5/8"S W/M</v>
          </cell>
        </row>
        <row r="54">
          <cell r="J54">
            <v>1716.72644927536</v>
          </cell>
        </row>
        <row r="55">
          <cell r="A55" t="str">
            <v>DAN033</v>
          </cell>
          <cell r="B55" t="str">
            <v>Danfoss Hand Valve 3/8"F</v>
          </cell>
        </row>
        <row r="55">
          <cell r="J55">
            <v>108.333333333333</v>
          </cell>
        </row>
        <row r="56">
          <cell r="A56" t="str">
            <v>DAN034</v>
          </cell>
          <cell r="B56" t="str">
            <v>Danfoss Hand Valve 1/2"F</v>
          </cell>
        </row>
        <row r="56">
          <cell r="J56" t="str">
            <v>~</v>
          </cell>
        </row>
        <row r="57">
          <cell r="A57" t="str">
            <v>DAN035</v>
          </cell>
          <cell r="B57" t="str">
            <v>Danfoss Hand Valve 5/8"F</v>
          </cell>
        </row>
        <row r="57">
          <cell r="J57" t="str">
            <v>~</v>
          </cell>
        </row>
        <row r="58">
          <cell r="A58" t="str">
            <v>DAN036</v>
          </cell>
          <cell r="B58" t="str">
            <v>TES5 Danfoss Element valve 067B3342 (R507)</v>
          </cell>
        </row>
        <row r="58">
          <cell r="J58">
            <v>292.307692307692</v>
          </cell>
        </row>
        <row r="59">
          <cell r="A59" t="str">
            <v>DAN036.1</v>
          </cell>
          <cell r="B59" t="str">
            <v>TEX5 Danfoss Element valve 067B3250 (R22)</v>
          </cell>
        </row>
        <row r="59">
          <cell r="J59">
            <v>292.307692307692</v>
          </cell>
        </row>
        <row r="60">
          <cell r="A60" t="str">
            <v>DAN036.2</v>
          </cell>
          <cell r="B60" t="str">
            <v>TE5 Valve body 067B4013</v>
          </cell>
        </row>
        <row r="60">
          <cell r="J60">
            <v>65.9796296296296</v>
          </cell>
        </row>
        <row r="61">
          <cell r="A61" t="str">
            <v>DAN036.3</v>
          </cell>
          <cell r="B61" t="str">
            <v>TES5 Danfoss Element valve 067B3358 Flare -40c~ -15c(R507)cw mop</v>
          </cell>
        </row>
        <row r="61">
          <cell r="J61">
            <v>366.56891025641</v>
          </cell>
        </row>
        <row r="62">
          <cell r="A62" t="str">
            <v>DAN036.4</v>
          </cell>
          <cell r="B62" t="str">
            <v>TES5 Danfoss Element valve 067B3343 Flare -60c~ -15c(R507)</v>
          </cell>
        </row>
        <row r="62">
          <cell r="J62">
            <v>489.85408406027</v>
          </cell>
        </row>
        <row r="63">
          <cell r="A63" t="str">
            <v>DAN037</v>
          </cell>
          <cell r="B63" t="str">
            <v>TE5 ORIFICE NO 1 (R22-5.46TON , R507-4.26TON)</v>
          </cell>
        </row>
        <row r="63">
          <cell r="J63">
            <v>139.117753623188</v>
          </cell>
        </row>
        <row r="64">
          <cell r="A64" t="str">
            <v>DAN038</v>
          </cell>
          <cell r="B64" t="str">
            <v>TE5 ORIFICE NO 2 (R22-7.51TON , R507-5.86TON)</v>
          </cell>
        </row>
        <row r="64">
          <cell r="J64">
            <v>139.117753623188</v>
          </cell>
        </row>
        <row r="65">
          <cell r="A65" t="str">
            <v>DAN039</v>
          </cell>
          <cell r="B65" t="str">
            <v>TE5 ORIFICE NO 3 (R22-9.66TON , R507-7.51TON)</v>
          </cell>
        </row>
        <row r="65">
          <cell r="J65">
            <v>139.117753623188</v>
          </cell>
        </row>
        <row r="66">
          <cell r="A66" t="str">
            <v>DAN040</v>
          </cell>
          <cell r="B66" t="str">
            <v>TE5 ORIFICE NO 4 (R22-13.1TON , R507-10.2TON)</v>
          </cell>
        </row>
        <row r="66">
          <cell r="J66">
            <v>139.117753623188</v>
          </cell>
        </row>
        <row r="67">
          <cell r="B67" t="str">
            <v>TES5 Danfoss Exp-Valve c/w orifice</v>
          </cell>
        </row>
        <row r="67">
          <cell r="J67">
            <v>521.764049919485</v>
          </cell>
        </row>
        <row r="68">
          <cell r="A68" t="str">
            <v>DAN040.1</v>
          </cell>
          <cell r="B68" t="str">
            <v>TES12 Danfoss Element valve 067B3349 (R507) ~60c cw mop</v>
          </cell>
        </row>
        <row r="68">
          <cell r="J68">
            <v>564.344202898551</v>
          </cell>
        </row>
        <row r="70">
          <cell r="A70" t="str">
            <v>DAN041.1</v>
          </cell>
          <cell r="B70" t="str">
            <v>TEX12 Danfoss Element valve 067B3210 Solder 7/8 x 1 1/8 (R22)</v>
          </cell>
        </row>
        <row r="70">
          <cell r="J70">
            <v>456.942028985507</v>
          </cell>
        </row>
        <row r="71">
          <cell r="A71" t="str">
            <v>DAN041.2</v>
          </cell>
          <cell r="B71" t="str">
            <v>TE12 Valve body 067B4023</v>
          </cell>
        </row>
        <row r="71">
          <cell r="J71">
            <v>89.6685185185185</v>
          </cell>
        </row>
        <row r="72">
          <cell r="A72" t="str">
            <v>DAN042</v>
          </cell>
          <cell r="B72" t="str">
            <v>TE12 ORIFICE NO 5 (R22-16.3TON , R507-14.5TON)</v>
          </cell>
        </row>
        <row r="72">
          <cell r="J72">
            <v>191.666666666667</v>
          </cell>
        </row>
        <row r="73">
          <cell r="A73" t="str">
            <v>DAN043</v>
          </cell>
          <cell r="B73" t="str">
            <v>TE12 ORIFICE NO 6 (R22-21.8TON , R507-18.3TON)</v>
          </cell>
        </row>
        <row r="73">
          <cell r="J73">
            <v>191.666666666667</v>
          </cell>
        </row>
        <row r="74">
          <cell r="A74" t="str">
            <v>DAN043.1</v>
          </cell>
          <cell r="B74" t="str">
            <v>TE12 ORIFICE NO 7 (R22-27.9TON , R507-23.2TON)</v>
          </cell>
        </row>
        <row r="74">
          <cell r="J74">
            <v>191.666666666667</v>
          </cell>
        </row>
        <row r="75">
          <cell r="B75" t="str">
            <v>TES12 Danfoss Exp-Valve c/w orifice</v>
          </cell>
        </row>
        <row r="75">
          <cell r="J75">
            <v>724.98192431562</v>
          </cell>
        </row>
        <row r="76">
          <cell r="A76" t="str">
            <v>DAN044</v>
          </cell>
          <cell r="B76" t="str">
            <v>Danfoss Ball Valve 1 1/8"S</v>
          </cell>
        </row>
        <row r="76">
          <cell r="J76">
            <v>243.697925925926</v>
          </cell>
        </row>
        <row r="77">
          <cell r="A77" t="str">
            <v>DAN045</v>
          </cell>
          <cell r="B77" t="str">
            <v>Danfoss Ball Valve 1 3/8"S</v>
          </cell>
        </row>
        <row r="77">
          <cell r="J77">
            <v>371.341555555555</v>
          </cell>
        </row>
        <row r="78">
          <cell r="A78" t="str">
            <v>DAN047</v>
          </cell>
          <cell r="B78" t="str">
            <v>Danfoss 014-016S1 GN6 Sight Glass 1/4"FX F</v>
          </cell>
        </row>
        <row r="78">
          <cell r="J78" t="str">
            <v>~</v>
          </cell>
        </row>
        <row r="79">
          <cell r="A79" t="str">
            <v>DAN048</v>
          </cell>
          <cell r="B79" t="str">
            <v>Danfoss 014-0162S GN10 Sight Glass 3/8"FX F</v>
          </cell>
        </row>
        <row r="79">
          <cell r="J79" t="str">
            <v>~</v>
          </cell>
        </row>
        <row r="80">
          <cell r="A80" t="str">
            <v>DAN049</v>
          </cell>
          <cell r="B80" t="str">
            <v>Danfoss 014-016S3 GN12 Sight Glass 1/2"FX F</v>
          </cell>
        </row>
        <row r="80">
          <cell r="J80" t="str">
            <v>~</v>
          </cell>
        </row>
        <row r="81">
          <cell r="A81" t="str">
            <v>DAN050</v>
          </cell>
          <cell r="B81" t="str">
            <v>Danfoss 014-016S5 GN16 Sight Glass 5/8"FX F</v>
          </cell>
        </row>
        <row r="81">
          <cell r="J81" t="str">
            <v>~</v>
          </cell>
        </row>
        <row r="82">
          <cell r="B82" t="str">
            <v>Danfoss 014-016S5 GN19 Sight Glass 3/4"FX F</v>
          </cell>
        </row>
        <row r="82">
          <cell r="J82" t="str">
            <v>~</v>
          </cell>
        </row>
        <row r="83">
          <cell r="B83" t="str">
            <v>Danfoss 014-0186S GN22S Sight Glass 7/8"SX S</v>
          </cell>
        </row>
        <row r="83">
          <cell r="J83" t="str">
            <v>~</v>
          </cell>
        </row>
        <row r="84">
          <cell r="B84" t="str">
            <v>Danfoss 014-018S7 GN22S Sight Glass 1 1/8"S X S</v>
          </cell>
        </row>
        <row r="84">
          <cell r="J84" t="str">
            <v>~</v>
          </cell>
        </row>
        <row r="85">
          <cell r="A85" t="str">
            <v>DAN051</v>
          </cell>
          <cell r="B85" t="str">
            <v>Danfoss 060-1103 KP1 Low Pressure Contro Manual -0.2-7Bar</v>
          </cell>
        </row>
        <row r="85">
          <cell r="J85">
            <v>100.836038961039</v>
          </cell>
        </row>
        <row r="86">
          <cell r="A86" t="str">
            <v>DAN052</v>
          </cell>
          <cell r="B86" t="str">
            <v>Danfoss 060-1101 KP1 Low Pressure Control Auto -0.2-7Bar</v>
          </cell>
        </row>
        <row r="86">
          <cell r="J86">
            <v>100.836038961039</v>
          </cell>
        </row>
        <row r="87">
          <cell r="A87" t="str">
            <v>DAN053</v>
          </cell>
          <cell r="B87" t="str">
            <v>Danfoss 060-117191 KP5 High Pressure Control Auto</v>
          </cell>
        </row>
        <row r="87">
          <cell r="J87">
            <v>98.8392857142857</v>
          </cell>
        </row>
        <row r="88">
          <cell r="A88" t="str">
            <v>DAN054</v>
          </cell>
          <cell r="B88" t="str">
            <v>Danfoss 060-1173 KP5 High Pressure Control Manual</v>
          </cell>
        </row>
        <row r="88">
          <cell r="J88">
            <v>117.200235109718</v>
          </cell>
        </row>
        <row r="89">
          <cell r="B89" t="str">
            <v>Danfoss 060-1265KP15 Dual Auto/Auto Pressure Control</v>
          </cell>
        </row>
        <row r="89">
          <cell r="J89" t="str">
            <v>~</v>
          </cell>
        </row>
        <row r="90">
          <cell r="A90" t="str">
            <v>DAN055</v>
          </cell>
          <cell r="B90" t="str">
            <v>Danfoss 060-1264KP15 Dual Auto/Manual Pressure control</v>
          </cell>
        </row>
        <row r="90">
          <cell r="J90">
            <v>169.435606060606</v>
          </cell>
        </row>
        <row r="91">
          <cell r="B91" t="str">
            <v>Danfoss KP15 Dual Manual/Manual Pressure control</v>
          </cell>
        </row>
        <row r="91">
          <cell r="J91" t="str">
            <v>~</v>
          </cell>
        </row>
        <row r="92">
          <cell r="B92" t="str">
            <v>Danfoss 060-5191K P6B Pressure Control( R410a) manual</v>
          </cell>
        </row>
        <row r="92">
          <cell r="J92" t="str">
            <v>~</v>
          </cell>
        </row>
        <row r="93">
          <cell r="B93" t="str">
            <v>Danfoss 017D002166 RT260A Diff pressure control 0.5~4bar(amonia gas)</v>
          </cell>
        </row>
        <row r="93">
          <cell r="J93" t="str">
            <v>~</v>
          </cell>
        </row>
        <row r="94">
          <cell r="B94" t="str">
            <v>Danfoss 017-500266 RT1A Pressure switch M/15 (amonia gas)</v>
          </cell>
        </row>
        <row r="94">
          <cell r="J94" t="str">
            <v>~</v>
          </cell>
        </row>
        <row r="95">
          <cell r="B95" t="str">
            <v>Danfoss 017-503566 RT6AB Pressure control 10~28bar (amonia gas)</v>
          </cell>
        </row>
        <row r="95">
          <cell r="J95" t="str">
            <v>~</v>
          </cell>
        </row>
        <row r="96">
          <cell r="B96" t="str">
            <v>Danfoss KP63 060l 1108 Temperature controller  ~10c - ~50c</v>
          </cell>
        </row>
        <row r="96">
          <cell r="J96" t="str">
            <v>~</v>
          </cell>
        </row>
        <row r="97">
          <cell r="B97" t="str">
            <v>Danfoss 060L 1112 KP69 Thermostat  (-5C ~ 35C)</v>
          </cell>
        </row>
        <row r="97">
          <cell r="J97" t="str">
            <v>~</v>
          </cell>
        </row>
        <row r="98">
          <cell r="A98" t="str">
            <v>DAN055.5</v>
          </cell>
          <cell r="B98" t="str">
            <v>KVL 15 Suction pressure regulator valve 5/8" (flare)</v>
          </cell>
        </row>
        <row r="98">
          <cell r="J98">
            <v>531.291666666667</v>
          </cell>
        </row>
        <row r="99">
          <cell r="A99" t="str">
            <v>DAN055.6</v>
          </cell>
          <cell r="B99" t="str">
            <v>KVL 35 Suction pressure regulator valve 1 3/8"</v>
          </cell>
        </row>
        <row r="99">
          <cell r="J99">
            <v>1105.91287878788</v>
          </cell>
        </row>
        <row r="100">
          <cell r="A100" t="str">
            <v>DAN056</v>
          </cell>
          <cell r="B100" t="str">
            <v>Danfoss MP54 oil pressure controller</v>
          </cell>
        </row>
        <row r="100">
          <cell r="J100">
            <v>520.087662337662</v>
          </cell>
        </row>
        <row r="101">
          <cell r="A101" t="str">
            <v>DAN057</v>
          </cell>
          <cell r="B101" t="str">
            <v>Danfoss 023U4381 48-DC FILTER CORE (8pcs)</v>
          </cell>
        </row>
        <row r="101">
          <cell r="J101">
            <v>57.4621212121212</v>
          </cell>
        </row>
        <row r="102">
          <cell r="A102" t="str">
            <v>DAN058</v>
          </cell>
          <cell r="B102" t="str">
            <v>48-F SUCTION FILTER CORE</v>
          </cell>
        </row>
        <row r="102">
          <cell r="J102">
            <v>90.1534090909091</v>
          </cell>
        </row>
        <row r="103">
          <cell r="A103" t="str">
            <v>DAN059</v>
          </cell>
          <cell r="B103" t="str">
            <v>48-DA BURN OUT CORE</v>
          </cell>
        </row>
        <row r="103">
          <cell r="J103">
            <v>114.247121212121</v>
          </cell>
        </row>
        <row r="104">
          <cell r="A104" t="str">
            <v>DAN059.1</v>
          </cell>
          <cell r="B104" t="str">
            <v>EKA183B Programming key ERC21X</v>
          </cell>
        </row>
        <row r="104">
          <cell r="J104">
            <v>205.621212121212</v>
          </cell>
        </row>
        <row r="105">
          <cell r="A105" t="str">
            <v>DAN060</v>
          </cell>
          <cell r="B105" t="str">
            <v>Danfoss 08488500 EKC102A Temp Control With Sensor (chiller)</v>
          </cell>
        </row>
        <row r="105">
          <cell r="J105">
            <v>145.984848484848</v>
          </cell>
        </row>
        <row r="106">
          <cell r="A106" t="str">
            <v>DAN061</v>
          </cell>
          <cell r="B106" t="str">
            <v>Danfoss ERC213 Temp Control (chiller/frezzer)</v>
          </cell>
        </row>
        <row r="106">
          <cell r="J106">
            <v>145.363636363636</v>
          </cell>
        </row>
        <row r="107">
          <cell r="A107" t="str">
            <v>DAN062</v>
          </cell>
          <cell r="B107" t="str">
            <v>Danfoss 08484403 EKS211 NTC 5k Sensor 1.5m</v>
          </cell>
        </row>
        <row r="107">
          <cell r="J107">
            <v>16.6795454545455</v>
          </cell>
        </row>
        <row r="108">
          <cell r="A108" t="str">
            <v>DAN062.1</v>
          </cell>
          <cell r="B108" t="str">
            <v>High Pressure switch 28bar ~ 22bar (1m wire) R404,R507,R22</v>
          </cell>
        </row>
        <row r="108">
          <cell r="J108">
            <v>18.9362591431557</v>
          </cell>
        </row>
        <row r="109">
          <cell r="A109" t="str">
            <v>DAN062.2</v>
          </cell>
          <cell r="B109" t="str">
            <v>Low Pressure switch 0.5bar ~ 1.5bar (1m wire) R404,R507,R22</v>
          </cell>
        </row>
        <row r="109">
          <cell r="J109">
            <v>18.6363636363636</v>
          </cell>
        </row>
        <row r="110">
          <cell r="A110" t="str">
            <v>DAN062.3</v>
          </cell>
          <cell r="B110" t="str">
            <v>HIGH PRESSURE SWITCH 20bar~16bar (1.5M WIRE) R134a</v>
          </cell>
        </row>
        <row r="110">
          <cell r="J110">
            <v>18.9362591431557</v>
          </cell>
        </row>
        <row r="111">
          <cell r="A111" t="str">
            <v>DAN062.4</v>
          </cell>
          <cell r="B111" t="str">
            <v>LOW PRESSURE SWITCH 0.2bar~1.5bar (1.5M WIRE) R134a</v>
          </cell>
        </row>
        <row r="111">
          <cell r="J111">
            <v>18.9362591431557</v>
          </cell>
        </row>
        <row r="112">
          <cell r="A112" t="str">
            <v>DAN062.5</v>
          </cell>
          <cell r="B112" t="str">
            <v>HIGH PRESSURE SWITCH 41.4bar~33bar (1.5M WIRE) R410a</v>
          </cell>
        </row>
        <row r="112">
          <cell r="J112">
            <v>25.705329153605</v>
          </cell>
        </row>
        <row r="113">
          <cell r="A113" t="str">
            <v>DAN062.6</v>
          </cell>
          <cell r="B113" t="str">
            <v>LOW PRESSURE SWITCH 2bar~3bar (1.5M WIRE) R410a</v>
          </cell>
        </row>
        <row r="113">
          <cell r="J113">
            <v>25.705329153605</v>
          </cell>
        </row>
        <row r="114">
          <cell r="A114" t="str">
            <v>DAN062.7</v>
          </cell>
          <cell r="B114" t="str">
            <v>LOW PRESSURE SWITCH 0.1bar~1.5bar (1.5M WIRE) R134a</v>
          </cell>
        </row>
        <row r="114">
          <cell r="J114">
            <v>19.4805194805195</v>
          </cell>
        </row>
        <row r="115">
          <cell r="A115" t="str">
            <v>DAN063</v>
          </cell>
          <cell r="B115" t="str">
            <v>DNS-D306X auto/auto pressure control</v>
          </cell>
        </row>
        <row r="115">
          <cell r="J115">
            <v>192.851851851852</v>
          </cell>
        </row>
        <row r="116">
          <cell r="A116" t="str">
            <v>DAN064</v>
          </cell>
          <cell r="B116" t="str">
            <v>DNS-D306XM auto/manual pressure control</v>
          </cell>
        </row>
        <row r="116">
          <cell r="J116">
            <v>192.851851851852</v>
          </cell>
        </row>
        <row r="117">
          <cell r="A117" t="str">
            <v>DAN064.1</v>
          </cell>
          <cell r="B117" t="str">
            <v>DNS-D606X auto/auto pressure control</v>
          </cell>
        </row>
        <row r="117">
          <cell r="J117">
            <v>192.851851851852</v>
          </cell>
        </row>
        <row r="118">
          <cell r="A118" t="str">
            <v>DAN065</v>
          </cell>
          <cell r="B118" t="str">
            <v>DNS-D606XM auto/manual pressure control</v>
          </cell>
        </row>
        <row r="118">
          <cell r="J118">
            <v>192.851851851852</v>
          </cell>
        </row>
        <row r="119">
          <cell r="A119" t="str">
            <v>DAN066</v>
          </cell>
          <cell r="B119" t="str">
            <v>DNS-D606XMM manual/manual pressure control</v>
          </cell>
        </row>
        <row r="119">
          <cell r="J119">
            <v>192.851851851852</v>
          </cell>
        </row>
        <row r="120">
          <cell r="A120" t="str">
            <v>DAN079</v>
          </cell>
          <cell r="B120" t="str">
            <v>Saginomiya RPV-PV-02091 Coil 220/230V 6W w/ DIN(插頭)</v>
          </cell>
        </row>
        <row r="120">
          <cell r="J120">
            <v>48.6511156186613</v>
          </cell>
        </row>
        <row r="121">
          <cell r="A121" t="str">
            <v>DAN080</v>
          </cell>
          <cell r="B121" t="str">
            <v>Saginomiya RPV-PV-02326 Coil 100V 6W w/ DIN(插頭)</v>
          </cell>
        </row>
        <row r="121">
          <cell r="J121">
            <v>48.6511156186613</v>
          </cell>
        </row>
        <row r="122">
          <cell r="B122" t="str">
            <v>SNS-C110X Low Pressure Control Auto</v>
          </cell>
        </row>
        <row r="122">
          <cell r="J122">
            <v>83.2567049808429</v>
          </cell>
        </row>
        <row r="123">
          <cell r="B123" t="str">
            <v>SYS-C130X2 High Pressure Control Auto</v>
          </cell>
        </row>
        <row r="123">
          <cell r="J123">
            <v>83.2567049808429</v>
          </cell>
        </row>
        <row r="124">
          <cell r="A124" t="str">
            <v>DAN081</v>
          </cell>
          <cell r="B124" t="str">
            <v>SNS-C106X Low pressure control Auto</v>
          </cell>
        </row>
        <row r="124">
          <cell r="J124">
            <v>123</v>
          </cell>
        </row>
        <row r="125">
          <cell r="A125" t="str">
            <v>DAN082</v>
          </cell>
          <cell r="B125" t="str">
            <v>HNS-C130XMI High Pressure Control Manual</v>
          </cell>
        </row>
        <row r="125">
          <cell r="J125">
            <v>144.259259259259</v>
          </cell>
        </row>
        <row r="126">
          <cell r="A126" t="str">
            <v>DAN087</v>
          </cell>
          <cell r="B126" t="str">
            <v>SAGINOMIYA RGE-X3R4-7 CONDENSER FAN SPEED CONTROLS</v>
          </cell>
        </row>
        <row r="126">
          <cell r="J126">
            <v>1251.7264957265</v>
          </cell>
        </row>
        <row r="127">
          <cell r="A127" t="str">
            <v>DAN089</v>
          </cell>
          <cell r="B127" t="str">
            <v>QCX-1634BHSA Exp.Valve 1.57TON (R22)</v>
          </cell>
        </row>
        <row r="127">
          <cell r="J127">
            <v>174.547101449275</v>
          </cell>
        </row>
        <row r="128">
          <cell r="A128" t="str">
            <v>DAN092</v>
          </cell>
          <cell r="B128" t="str">
            <v>QCX-4734BHSA Exp.Valve 4.69TON (R22)</v>
          </cell>
        </row>
        <row r="128">
          <cell r="J128">
            <v>174.547101449275</v>
          </cell>
        </row>
        <row r="129">
          <cell r="A129" t="str">
            <v>DAN093</v>
          </cell>
          <cell r="B129" t="str">
            <v>QCX-1034BUSA Exp.Valve 0.99TON (R404A/R507)</v>
          </cell>
        </row>
        <row r="129">
          <cell r="J129">
            <v>174.547101449275</v>
          </cell>
        </row>
        <row r="130">
          <cell r="A130" t="str">
            <v>DAN095</v>
          </cell>
          <cell r="B130" t="str">
            <v>QCX-1534BDUSL Exp.Valve 0.98TON (R404A/R507)</v>
          </cell>
        </row>
        <row r="130">
          <cell r="J130">
            <v>174.547101449275</v>
          </cell>
        </row>
        <row r="131">
          <cell r="A131" t="str">
            <v>DAN098</v>
          </cell>
          <cell r="B131" t="str">
            <v>RCX-1234BHSA Exp.Valve 1.25TON (R22)</v>
          </cell>
        </row>
        <row r="131">
          <cell r="J131">
            <v>174.547101449275</v>
          </cell>
        </row>
        <row r="132">
          <cell r="A132" t="str">
            <v>DAN099</v>
          </cell>
          <cell r="B132" t="str">
            <v>RCX-1634BHSA Exp.Valve 1.57TON (R22)</v>
          </cell>
        </row>
        <row r="132">
          <cell r="J132">
            <v>174.547101449275</v>
          </cell>
        </row>
        <row r="133">
          <cell r="A133" t="str">
            <v>DAN100</v>
          </cell>
          <cell r="B133" t="str">
            <v>RCX-2434BHSA Exp.Valve 2.35TON (R22)</v>
          </cell>
        </row>
        <row r="133">
          <cell r="J133">
            <v>174.547101449275</v>
          </cell>
        </row>
        <row r="134">
          <cell r="A134" t="str">
            <v>DAN101</v>
          </cell>
          <cell r="B134" t="str">
            <v>RCX-3134BHSA Exp.Valve 3.13TON (R22)</v>
          </cell>
        </row>
        <row r="134">
          <cell r="J134">
            <v>174.547101449275</v>
          </cell>
        </row>
        <row r="135">
          <cell r="A135" t="str">
            <v>DAN102</v>
          </cell>
          <cell r="B135" t="str">
            <v>RCX-4734BHSA Exp.Valve 4.69TON (R22)</v>
          </cell>
        </row>
        <row r="135">
          <cell r="J135">
            <v>174.547101449275</v>
          </cell>
        </row>
        <row r="136">
          <cell r="A136" t="str">
            <v>DAN103</v>
          </cell>
          <cell r="B136" t="str">
            <v>RCX-0834BUSA Exp.Valve 0.78TON (R404A/R507)</v>
          </cell>
        </row>
        <row r="136">
          <cell r="J136">
            <v>174.547101449275</v>
          </cell>
        </row>
        <row r="137">
          <cell r="A137" t="str">
            <v>DAN104</v>
          </cell>
          <cell r="B137" t="str">
            <v>RCX-1034BUSA Exp.Valve 0.99TON (R404A/R507)</v>
          </cell>
        </row>
        <row r="137">
          <cell r="J137">
            <v>174.547101449275</v>
          </cell>
        </row>
        <row r="138">
          <cell r="A138" t="str">
            <v>DAN105</v>
          </cell>
          <cell r="B138" t="str">
            <v>RCX-1534BUSA Exp.Valve 1.48TON (R404A/R507)</v>
          </cell>
        </row>
        <row r="138">
          <cell r="J138">
            <v>174.547101449275</v>
          </cell>
        </row>
        <row r="139">
          <cell r="A139" t="str">
            <v>DAN106</v>
          </cell>
          <cell r="B139" t="str">
            <v>RCX-2034BUSA Exp.Valve 1.98TON (R404A/R507)</v>
          </cell>
        </row>
        <row r="139">
          <cell r="J139">
            <v>174.547101449275</v>
          </cell>
        </row>
        <row r="140">
          <cell r="A140" t="str">
            <v>DAN108</v>
          </cell>
          <cell r="B140" t="str">
            <v>SCX-0645DBHSA Exp.Valve 5.78TON (R22) 1/2"Fx5/8"F</v>
          </cell>
        </row>
        <row r="140">
          <cell r="J140">
            <v>227.620689655172</v>
          </cell>
        </row>
        <row r="141">
          <cell r="A141" t="str">
            <v>DAN109</v>
          </cell>
          <cell r="B141" t="str">
            <v>SCX-0845DBHSA Exp.Valve 8.05TON (R22) 1/2"Fx5/8"F</v>
          </cell>
        </row>
        <row r="141">
          <cell r="J141">
            <v>227.620689655172</v>
          </cell>
        </row>
        <row r="142">
          <cell r="A142" t="str">
            <v>DAN110</v>
          </cell>
          <cell r="B142" t="str">
            <v>SCX-1057DBHSA Exp.Valve 10.1TON (R22) 5/8"S x 7/8"S</v>
          </cell>
        </row>
        <row r="142">
          <cell r="J142">
            <v>227.620689655172</v>
          </cell>
        </row>
        <row r="143">
          <cell r="A143" t="str">
            <v>DAN111</v>
          </cell>
          <cell r="B143" t="str">
            <v>SCX-1257DBHSA Exp.Valve 12.1TON (R22) 5/8"S x 7/8"S</v>
          </cell>
        </row>
        <row r="143">
          <cell r="J143">
            <v>227.620689655172</v>
          </cell>
        </row>
        <row r="144">
          <cell r="A144" t="str">
            <v>DAN112</v>
          </cell>
          <cell r="B144" t="str">
            <v>SCX-1457DBHSA Exp.Valve 14.4TON (R22) 5/8"S x 7/8"S</v>
          </cell>
        </row>
        <row r="144">
          <cell r="J144">
            <v>227.620689655172</v>
          </cell>
        </row>
        <row r="145">
          <cell r="A145" t="str">
            <v>DAN114</v>
          </cell>
          <cell r="B145" t="str">
            <v>SCX-0545DBUSA Exp.Valve 5.08TON (R404A/R507) 1/2"Fx5/8"F</v>
          </cell>
        </row>
        <row r="145">
          <cell r="J145">
            <v>227.620689655172</v>
          </cell>
        </row>
        <row r="146">
          <cell r="A146" t="str">
            <v>DAN116</v>
          </cell>
          <cell r="B146" t="str">
            <v>SCX-0857DUSA Exp.Valve 7.66TON (R404A/R507) 5/8"S x 7/8"S</v>
          </cell>
        </row>
        <row r="146">
          <cell r="J146">
            <v>227.620689655172</v>
          </cell>
        </row>
        <row r="147">
          <cell r="A147" t="str">
            <v>DAN117</v>
          </cell>
          <cell r="B147" t="str">
            <v>SCX-0957DUSA Exp.Valve 9.06TON (R404A/R507) 5/8"S x 7/8"S</v>
          </cell>
        </row>
        <row r="147">
          <cell r="J147">
            <v>227.620689655172</v>
          </cell>
        </row>
        <row r="148">
          <cell r="A148" t="str">
            <v>DAN117.1</v>
          </cell>
          <cell r="B148" t="str">
            <v>AWR-2510GLW 1" Water Regulating Valve saginomiya</v>
          </cell>
        </row>
        <row r="148">
          <cell r="J148" t="str">
            <v>~</v>
          </cell>
        </row>
        <row r="149">
          <cell r="A149" t="str">
            <v>DAN118</v>
          </cell>
          <cell r="B149" t="str">
            <v>INX-2203DUL-Q61 Valve</v>
          </cell>
        </row>
        <row r="149">
          <cell r="J149" t="str">
            <v>~</v>
          </cell>
        </row>
        <row r="150">
          <cell r="A150" t="str">
            <v>DAN119</v>
          </cell>
          <cell r="B150" t="str">
            <v>INX-2208DUL-Q63 Valve</v>
          </cell>
        </row>
        <row r="150">
          <cell r="J150" t="str">
            <v>~</v>
          </cell>
        </row>
        <row r="151">
          <cell r="B151" t="str">
            <v>CFE-SC10B-001 Saginomiya digital pressure control</v>
          </cell>
        </row>
        <row r="151">
          <cell r="J151" t="str">
            <v>~</v>
          </cell>
        </row>
        <row r="152">
          <cell r="B152" t="str">
            <v>CFE-SC35B-001 Saginomiya digital pressure control</v>
          </cell>
        </row>
        <row r="152">
          <cell r="J152" t="str">
            <v>~</v>
          </cell>
        </row>
        <row r="153">
          <cell r="A153" t="str">
            <v>DAN120</v>
          </cell>
          <cell r="B153" t="str">
            <v>Korea HJ-01 Vibration hose 3/8"</v>
          </cell>
        </row>
        <row r="153">
          <cell r="J153">
            <v>42.8636363636363</v>
          </cell>
        </row>
        <row r="154">
          <cell r="A154" t="str">
            <v>DAN121</v>
          </cell>
          <cell r="B154" t="str">
            <v>Korea HJ-02 Vibration hose 1/2"</v>
          </cell>
        </row>
        <row r="154">
          <cell r="J154">
            <v>46.6944444444444</v>
          </cell>
        </row>
        <row r="155">
          <cell r="A155" t="str">
            <v>DAN122</v>
          </cell>
          <cell r="B155" t="str">
            <v>Korea HJ-03 Vibration hose 5/8"</v>
          </cell>
        </row>
        <row r="155">
          <cell r="J155">
            <v>50.1111111111111</v>
          </cell>
        </row>
        <row r="156">
          <cell r="A156" t="str">
            <v>DAN123</v>
          </cell>
          <cell r="B156" t="str">
            <v>Korea HJ-04 Vibration hose 3/4"</v>
          </cell>
        </row>
        <row r="156">
          <cell r="J156">
            <v>84.1638888888889</v>
          </cell>
        </row>
        <row r="157">
          <cell r="A157" t="str">
            <v>DAN124</v>
          </cell>
          <cell r="B157" t="str">
            <v>Korea HJ-05 Vibration hose 7/8"</v>
          </cell>
        </row>
        <row r="157">
          <cell r="J157">
            <v>96.1222222222222</v>
          </cell>
        </row>
        <row r="158">
          <cell r="A158" t="str">
            <v>DAN125</v>
          </cell>
          <cell r="B158" t="str">
            <v>Korea HJ-06 Vibration hose 1 1/8"</v>
          </cell>
        </row>
        <row r="158">
          <cell r="J158">
            <v>104.126984126984</v>
          </cell>
        </row>
        <row r="159">
          <cell r="A159" t="str">
            <v>DAN126</v>
          </cell>
          <cell r="B159" t="str">
            <v>Korea HJ-07 Vibration hose 1 3/8"</v>
          </cell>
        </row>
        <row r="159">
          <cell r="J159">
            <v>149.942857142857</v>
          </cell>
        </row>
        <row r="160">
          <cell r="A160" t="str">
            <v>DAN127</v>
          </cell>
          <cell r="B160" t="str">
            <v>Korea HJ-08 Vibration hose 1 5/8"</v>
          </cell>
        </row>
        <row r="160">
          <cell r="J160">
            <v>207.624</v>
          </cell>
        </row>
        <row r="161">
          <cell r="A161" t="str">
            <v>DAN128</v>
          </cell>
          <cell r="B161" t="str">
            <v>Korea HJ-09 Vibration hose 2 1/8"</v>
          </cell>
        </row>
        <row r="161">
          <cell r="J161">
            <v>286.453333333333</v>
          </cell>
        </row>
        <row r="162">
          <cell r="A162" t="str">
            <v>DAN129</v>
          </cell>
          <cell r="B162" t="str">
            <v>Korea HJ-10 Vibration hose 2 5/8"</v>
          </cell>
        </row>
        <row r="162">
          <cell r="J162">
            <v>601.333333333333</v>
          </cell>
        </row>
        <row r="163">
          <cell r="A163" t="str">
            <v>DAN130</v>
          </cell>
          <cell r="B163" t="str">
            <v>Korea HJ-11 Vibration hose 3 1/8"</v>
          </cell>
        </row>
        <row r="163">
          <cell r="J163">
            <v>896.533333333333</v>
          </cell>
        </row>
        <row r="164">
          <cell r="A164" t="str">
            <v>DAN136</v>
          </cell>
          <cell r="B164" t="str">
            <v>Packless VAF-04 Vibration hose 1/2" </v>
          </cell>
        </row>
        <row r="164">
          <cell r="J164">
            <v>58.038961038961</v>
          </cell>
        </row>
        <row r="165">
          <cell r="A165" t="str">
            <v>DAN137</v>
          </cell>
          <cell r="B165" t="str">
            <v>Packless VAF-08 Vibration hose 7/8" </v>
          </cell>
        </row>
        <row r="165">
          <cell r="J165">
            <v>110.753246753247</v>
          </cell>
        </row>
        <row r="166">
          <cell r="A166" t="str">
            <v>DAN143</v>
          </cell>
          <cell r="B166" t="str">
            <v>HARRIS SILVER ROD 0% (55LGTHS/kg)</v>
          </cell>
        </row>
        <row r="166">
          <cell r="J166">
            <v>113.008403361345</v>
          </cell>
        </row>
        <row r="167">
          <cell r="A167" t="str">
            <v>DAN144</v>
          </cell>
          <cell r="B167" t="str">
            <v>HARRIS SILVER ROD 0% (1LGTHS)</v>
          </cell>
        </row>
        <row r="167">
          <cell r="J167">
            <v>2.61507049100632</v>
          </cell>
        </row>
        <row r="168">
          <cell r="A168" t="str">
            <v>DAN145</v>
          </cell>
          <cell r="B168" t="str">
            <v>GALFLO SILVER ROD 0% (55LGTHS/kg)</v>
          </cell>
        </row>
        <row r="168">
          <cell r="J168">
            <v>111.428571428571</v>
          </cell>
        </row>
        <row r="169">
          <cell r="A169" t="str">
            <v>DAN146</v>
          </cell>
          <cell r="B169" t="str">
            <v>GALFLO SILVER ROD 0% (1LGTH)</v>
          </cell>
        </row>
        <row r="169">
          <cell r="J169">
            <v>2.57851239669421</v>
          </cell>
        </row>
        <row r="170">
          <cell r="A170" t="str">
            <v>DAN147</v>
          </cell>
          <cell r="B170" t="str">
            <v>250g finex powder flux</v>
          </cell>
        </row>
        <row r="170">
          <cell r="J170">
            <v>108</v>
          </cell>
        </row>
        <row r="171">
          <cell r="A171" t="str">
            <v>DAN148</v>
          </cell>
          <cell r="B171" t="str">
            <v>35% harris welding rod (1kg, 48lgth)</v>
          </cell>
        </row>
        <row r="171">
          <cell r="J171">
            <v>6000</v>
          </cell>
        </row>
        <row r="172">
          <cell r="A172" t="str">
            <v>DAN148.1</v>
          </cell>
          <cell r="B172" t="str">
            <v>45% harris welding rod (1kg, 48lgth)</v>
          </cell>
        </row>
        <row r="172">
          <cell r="J172">
            <v>7692.30769230769</v>
          </cell>
        </row>
        <row r="173">
          <cell r="A173" t="str">
            <v>DAN149</v>
          </cell>
          <cell r="B173" t="str">
            <v>35% harris welding rod (1lgth)</v>
          </cell>
        </row>
        <row r="173">
          <cell r="J173">
            <v>147.727272727273</v>
          </cell>
        </row>
        <row r="174">
          <cell r="A174" t="str">
            <v>DAN149.1</v>
          </cell>
          <cell r="B174" t="str">
            <v>45% harris welding rod (1lgth)</v>
          </cell>
        </row>
        <row r="174">
          <cell r="J174">
            <v>208.333333333333</v>
          </cell>
        </row>
        <row r="175">
          <cell r="A175" t="str">
            <v>DAN150</v>
          </cell>
          <cell r="B175" t="str">
            <v>TRACE 2 (16 OZ)</v>
          </cell>
        </row>
        <row r="175">
          <cell r="J175">
            <v>182.222222222222</v>
          </cell>
        </row>
        <row r="176">
          <cell r="A176" t="str">
            <v>DAN151</v>
          </cell>
          <cell r="B176" t="str">
            <v>GAS LEAK DETECTOR 8oz</v>
          </cell>
        </row>
        <row r="176">
          <cell r="J176">
            <v>34.1666666666667</v>
          </cell>
        </row>
        <row r="177">
          <cell r="B177" t="str">
            <v>ALCU-Q303 aluminium welding rod (per kg)</v>
          </cell>
        </row>
        <row r="177">
          <cell r="J177">
            <v>329.822222222222</v>
          </cell>
        </row>
        <row r="178">
          <cell r="B178" t="str">
            <v>ALCU-Q301 aluminium welding rod (per kg)</v>
          </cell>
        </row>
        <row r="178">
          <cell r="J178">
            <v>244.785185185185</v>
          </cell>
        </row>
        <row r="179">
          <cell r="A179" t="str">
            <v>DAN152</v>
          </cell>
          <cell r="B179" t="str">
            <v>Refco 7230587+ +MR-205-DS-MULTI-16Bar</v>
          </cell>
        </row>
        <row r="179">
          <cell r="J179">
            <v>81.252477209671</v>
          </cell>
        </row>
        <row r="180">
          <cell r="A180" t="str">
            <v>DAN153</v>
          </cell>
          <cell r="B180" t="str">
            <v>Refco 4664430+ +MR-305- DS-MULTI-35 Bar</v>
          </cell>
        </row>
        <row r="180">
          <cell r="J180">
            <v>81.252477209671</v>
          </cell>
        </row>
        <row r="181">
          <cell r="A181" t="str">
            <v>DAN154</v>
          </cell>
          <cell r="B181" t="str">
            <v>Refco 9884898 BM2-6-DS-R22 Manifold Set C/W 60" Hose</v>
          </cell>
        </row>
        <row r="181">
          <cell r="J181">
            <v>479.780392156863</v>
          </cell>
        </row>
        <row r="182">
          <cell r="A182" t="str">
            <v>DAN155</v>
          </cell>
          <cell r="B182" t="str">
            <v>Refco 9881278C CL-36 Charging Hose 36"</v>
          </cell>
        </row>
        <row r="182">
          <cell r="J182" t="str">
            <v>~</v>
          </cell>
        </row>
        <row r="183">
          <cell r="A183" t="str">
            <v>DAN156</v>
          </cell>
          <cell r="B183" t="str">
            <v>Refco 9881276C CL-60 Charging Hose 60"</v>
          </cell>
        </row>
        <row r="183">
          <cell r="J183">
            <v>176.460784313725</v>
          </cell>
        </row>
        <row r="184">
          <cell r="A184" t="str">
            <v>DAN157</v>
          </cell>
          <cell r="B184" t="str">
            <v>Refco RS-16 (1/8" ~ 5/8") Mini Tube Cutter</v>
          </cell>
        </row>
        <row r="184">
          <cell r="J184" t="str">
            <v>~</v>
          </cell>
        </row>
        <row r="185">
          <cell r="A185" t="str">
            <v>DAN158</v>
          </cell>
          <cell r="B185" t="str">
            <v>Refco RS-25 (1/8" ~ 1") Mini Tube Cutter </v>
          </cell>
        </row>
        <row r="185">
          <cell r="J185" t="str">
            <v>~</v>
          </cell>
        </row>
        <row r="186">
          <cell r="A186" t="str">
            <v>DAN159</v>
          </cell>
          <cell r="B186" t="str">
            <v>Refco RD-35 (1/8" ~ 1 3/8") Big Tube Cutter</v>
          </cell>
        </row>
        <row r="186">
          <cell r="J186" t="str">
            <v>~</v>
          </cell>
        </row>
        <row r="187">
          <cell r="A187" t="str">
            <v>DAN160</v>
          </cell>
          <cell r="B187" t="str">
            <v>Refco RD-42 (1/8" ~ 1 3/4") Big Tube Cutter</v>
          </cell>
        </row>
        <row r="187">
          <cell r="J187" t="str">
            <v>~</v>
          </cell>
        </row>
        <row r="188">
          <cell r="A188" t="str">
            <v>DAN161</v>
          </cell>
          <cell r="B188" t="str">
            <v>Refco 9881466R FA-127-C ratchet wrench</v>
          </cell>
        </row>
        <row r="188">
          <cell r="J188" t="str">
            <v>~</v>
          </cell>
        </row>
        <row r="189">
          <cell r="A189" t="str">
            <v>DAN162</v>
          </cell>
          <cell r="B189" t="str">
            <v>Refco 4506201R FA-I27-Offset ratchet Wrench</v>
          </cell>
        </row>
        <row r="189">
          <cell r="J189" t="str">
            <v>~</v>
          </cell>
        </row>
        <row r="190">
          <cell r="A190" t="str">
            <v>DAN164</v>
          </cell>
          <cell r="B190" t="str">
            <v>7V Solenoid Valve Coil (220VAC/50Hz, 240V/60Hz)</v>
          </cell>
        </row>
        <row r="190">
          <cell r="J190">
            <v>29.2</v>
          </cell>
        </row>
        <row r="191">
          <cell r="A191" t="str">
            <v>DAN165</v>
          </cell>
          <cell r="B191" t="str">
            <v>7V Solenoid Valve Coil (110VAC/50Hz, 120VAC/60Hz)</v>
          </cell>
        </row>
        <row r="191">
          <cell r="J191">
            <v>30.8</v>
          </cell>
        </row>
        <row r="192">
          <cell r="A192" t="str">
            <v>DAN168</v>
          </cell>
          <cell r="B192" t="str">
            <v>7V Solenoid Valve DIN Connector (PG9 &amp; PG11)</v>
          </cell>
        </row>
        <row r="192">
          <cell r="J192">
            <v>11</v>
          </cell>
        </row>
        <row r="193">
          <cell r="A193" t="str">
            <v>DAN170</v>
          </cell>
          <cell r="B193" t="str">
            <v>7V4F2 Direct Operated, 1/4" SAE (1/4 - 1/2HP)</v>
          </cell>
        </row>
        <row r="193">
          <cell r="J193">
            <v>106</v>
          </cell>
        </row>
        <row r="194">
          <cell r="A194" t="str">
            <v>DAN179</v>
          </cell>
          <cell r="B194" t="str">
            <v>C-083  3/8" SAE Flare</v>
          </cell>
        </row>
        <row r="194">
          <cell r="J194">
            <v>29</v>
          </cell>
        </row>
        <row r="195">
          <cell r="A195" t="str">
            <v>DAN180</v>
          </cell>
          <cell r="B195" t="str">
            <v>C-163  3/8" SAE Flare</v>
          </cell>
        </row>
        <row r="195">
          <cell r="J195">
            <v>33.4285714285714</v>
          </cell>
        </row>
        <row r="196">
          <cell r="A196" t="str">
            <v>DAN181</v>
          </cell>
          <cell r="B196" t="str">
            <v>C-164  1/2" SAE Flare</v>
          </cell>
        </row>
        <row r="196">
          <cell r="J196">
            <v>34.4285714285714</v>
          </cell>
        </row>
        <row r="197">
          <cell r="A197" t="str">
            <v>DAN182</v>
          </cell>
          <cell r="B197" t="str">
            <v>C-165  5/8" SAE Flare</v>
          </cell>
        </row>
        <row r="197">
          <cell r="J197">
            <v>37.6712328767123</v>
          </cell>
        </row>
        <row r="198">
          <cell r="A198" t="str">
            <v>DAN183</v>
          </cell>
          <cell r="B198" t="str">
            <v>PK110 single low pressure (auto 10psi~60psi)</v>
          </cell>
        </row>
        <row r="198">
          <cell r="J198" t="str">
            <v>~</v>
          </cell>
        </row>
        <row r="199">
          <cell r="A199" t="str">
            <v>DAN184</v>
          </cell>
          <cell r="B199" t="str">
            <v>PK502 single low pressure (auto 5psi~15psi)</v>
          </cell>
        </row>
        <row r="199">
          <cell r="J199">
            <v>64.3333333333333</v>
          </cell>
        </row>
        <row r="200">
          <cell r="A200" t="str">
            <v>DAN185</v>
          </cell>
          <cell r="B200" t="str">
            <v>PK503 single low pressure (auto 5psi~30psi)</v>
          </cell>
        </row>
        <row r="200">
          <cell r="J200" t="str">
            <v>~</v>
          </cell>
        </row>
        <row r="201">
          <cell r="A201" t="str">
            <v>DAN186</v>
          </cell>
          <cell r="B201" t="str">
            <v>PK506 single low pressure (auto 15psi~60psi)</v>
          </cell>
        </row>
        <row r="201">
          <cell r="J201" t="str">
            <v>~</v>
          </cell>
        </row>
        <row r="202">
          <cell r="A202" t="str">
            <v>DAN187</v>
          </cell>
          <cell r="B202" t="str">
            <v>PK506M single low pressure (manual 15psi~60psi)</v>
          </cell>
        </row>
        <row r="202">
          <cell r="J202" t="str">
            <v>~</v>
          </cell>
        </row>
        <row r="203">
          <cell r="A203" t="str">
            <v>DAN188</v>
          </cell>
          <cell r="B203" t="str">
            <v>PK516 single high pressure (auto 29psi~72psi)</v>
          </cell>
        </row>
        <row r="203">
          <cell r="J203" t="str">
            <v>~</v>
          </cell>
        </row>
        <row r="204">
          <cell r="A204" t="str">
            <v>DAN189</v>
          </cell>
          <cell r="B204" t="str">
            <v>PK520 single high pressure (auto 20psi~80psi)</v>
          </cell>
        </row>
        <row r="204">
          <cell r="J204" t="str">
            <v>~</v>
          </cell>
        </row>
        <row r="205">
          <cell r="A205" t="str">
            <v>DAN190</v>
          </cell>
          <cell r="B205" t="str">
            <v>PK530D single high pressure (auto 50psi~150psi)</v>
          </cell>
        </row>
        <row r="205">
          <cell r="J205" t="str">
            <v>~</v>
          </cell>
        </row>
        <row r="206">
          <cell r="A206" t="str">
            <v>DAN191</v>
          </cell>
          <cell r="B206" t="str">
            <v>PK530M single high pressure (manual 50psi~150psi)</v>
          </cell>
        </row>
        <row r="206">
          <cell r="J206">
            <v>64.3333333333333</v>
          </cell>
        </row>
        <row r="207">
          <cell r="A207" t="str">
            <v>DAN196</v>
          </cell>
          <cell r="B207" t="str">
            <v>ERVE-6-C (4X5X2 ODF 5') R22 exp-valve</v>
          </cell>
        </row>
        <row r="207">
          <cell r="J207">
            <v>155.5</v>
          </cell>
        </row>
        <row r="208">
          <cell r="A208" t="str">
            <v>DAN198</v>
          </cell>
          <cell r="B208" t="str">
            <v>ERVE-10-C (5X7X2 ODF 5') R22 exp-valve</v>
          </cell>
        </row>
        <row r="208">
          <cell r="J208">
            <v>187.833333333333</v>
          </cell>
        </row>
        <row r="209">
          <cell r="A209" t="str">
            <v>DAN199</v>
          </cell>
          <cell r="B209" t="str">
            <v>ERVE-12-C (5X7X2 ODF 5') R22 exp-valve</v>
          </cell>
        </row>
        <row r="209">
          <cell r="J209">
            <v>187.833333333333</v>
          </cell>
        </row>
        <row r="210">
          <cell r="A210" t="str">
            <v>DAN201</v>
          </cell>
          <cell r="B210" t="str">
            <v>ERSE-9-C  (5X7X2 ODF 5') R404,507 exp-valve</v>
          </cell>
        </row>
        <row r="210">
          <cell r="J210">
            <v>198.833333333333</v>
          </cell>
        </row>
        <row r="211">
          <cell r="A211" t="str">
            <v>DAN202</v>
          </cell>
          <cell r="B211" t="str">
            <v>Y1037-FV-3-180 3X3 ODF5' Injection valve</v>
          </cell>
        </row>
        <row r="211">
          <cell r="J211">
            <v>477.777777777778</v>
          </cell>
        </row>
        <row r="212">
          <cell r="A212" t="str">
            <v>DAN203</v>
          </cell>
          <cell r="B212" t="str">
            <v>TCLE 5 HW 100 SAE EE 5FT 1/2 X 5/8 SAE ANG 6A (12)</v>
          </cell>
        </row>
        <row r="212">
          <cell r="J212">
            <v>366.829411764706</v>
          </cell>
        </row>
        <row r="213">
          <cell r="A213" t="str">
            <v>DAN204</v>
          </cell>
          <cell r="B213" t="str">
            <v>TCLE 71/2 HW 100 SAE EE 5FT 1/2 X 5/8 SAE ANG 6A (12)</v>
          </cell>
        </row>
        <row r="213">
          <cell r="J213">
            <v>366.829411764706</v>
          </cell>
        </row>
        <row r="214">
          <cell r="A214" t="str">
            <v>DAN205</v>
          </cell>
          <cell r="B214" t="str">
            <v>TCLE 10 HW 100 SAE EE 5FT 1/2 X 5/8 SAE ANG 6A (12)</v>
          </cell>
        </row>
        <row r="214">
          <cell r="J214">
            <v>366.829411764706</v>
          </cell>
        </row>
        <row r="215">
          <cell r="A215" t="str">
            <v>DAN206</v>
          </cell>
          <cell r="B215" t="str">
            <v>TCLE 12 HW 100 SAE EE  5FT 1/2X5/8 SAEANG 6A (12)</v>
          </cell>
        </row>
        <row r="215">
          <cell r="J215">
            <v>366.829411764706</v>
          </cell>
        </row>
        <row r="216">
          <cell r="A216" t="str">
            <v>DAN207</v>
          </cell>
          <cell r="B216" t="str">
            <v>TJLE 14 HW100 SAE EE 5FT 5/8 X 7/8 ODF ANG 6A (12)</v>
          </cell>
        </row>
        <row r="216">
          <cell r="J216" t="str">
            <v>~</v>
          </cell>
        </row>
        <row r="217">
          <cell r="A217" t="str">
            <v>DAN208</v>
          </cell>
          <cell r="B217" t="str">
            <v>TJRE 18 HW100 SAEEE 5FT 7/8 ODF X 1-1/8 ODM ANG 6A (12)</v>
          </cell>
        </row>
        <row r="217">
          <cell r="J217" t="str">
            <v>~</v>
          </cell>
        </row>
        <row r="218">
          <cell r="A218" t="str">
            <v>DAN209</v>
          </cell>
          <cell r="B218" t="str">
            <v>TER 22 HW100 SAE EE 10FT 7/8 ODF X 1-1/8 ODM ANG 6A (6)</v>
          </cell>
        </row>
        <row r="218">
          <cell r="J218" t="str">
            <v>~</v>
          </cell>
        </row>
        <row r="219">
          <cell r="A219" t="str">
            <v>DAN210</v>
          </cell>
          <cell r="B219" t="str">
            <v>TER 26 HW100 SAE EE 10FT 7/8 ODF X 1-1/8 ODM ANG 6A (6)</v>
          </cell>
        </row>
        <row r="219">
          <cell r="J219" t="str">
            <v>~</v>
          </cell>
        </row>
        <row r="220">
          <cell r="A220" t="str">
            <v>DAN211</v>
          </cell>
          <cell r="B220" t="str">
            <v>TIR 55 HW100 SAE EE 10FT 7/8 ODF X 1-1/8 ODM ANG 6A (6)</v>
          </cell>
        </row>
        <row r="220">
          <cell r="J220" t="str">
            <v>~</v>
          </cell>
        </row>
        <row r="221">
          <cell r="A221" t="str">
            <v>DAN212</v>
          </cell>
          <cell r="B221" t="str">
            <v>THR 75 HW100 SAEEE 10FT 1-1/8 X 1-1/8 ODM ANG 6A (6)</v>
          </cell>
        </row>
        <row r="221">
          <cell r="J221" t="str">
            <v>~</v>
          </cell>
        </row>
        <row r="222">
          <cell r="A222" t="str">
            <v>DAN213</v>
          </cell>
          <cell r="B222" t="str">
            <v>TRAE+ 20HW100 SAE EE 10FT 7/8X1-1/8 ODF S/T 6A (6)</v>
          </cell>
        </row>
        <row r="222">
          <cell r="J222">
            <v>536.21568627451</v>
          </cell>
        </row>
        <row r="223">
          <cell r="A223" t="str">
            <v>DAN214</v>
          </cell>
          <cell r="B223" t="str">
            <v>TRAE+ 30HW100 SAE EE 10FT 7/8X1-1/8 ODF S/T 6A (6)</v>
          </cell>
        </row>
        <row r="223">
          <cell r="J223">
            <v>536.21568627451</v>
          </cell>
        </row>
        <row r="224">
          <cell r="A224" t="str">
            <v>DAN215</v>
          </cell>
          <cell r="B224" t="str">
            <v>TRAE+ 40 HW100 SAE EE 15FT 7/8 X 1-1/8 ODF S/T 6A (6)</v>
          </cell>
        </row>
        <row r="224">
          <cell r="J224">
            <v>536.21568627451</v>
          </cell>
        </row>
        <row r="225">
          <cell r="A225" t="str">
            <v>DAN216</v>
          </cell>
          <cell r="B225" t="str">
            <v>TRAE 50 HW100 SAE EE 10FT 1-1/8X1-3/8 ODF S/T6A (6)</v>
          </cell>
        </row>
        <row r="225">
          <cell r="J225" t="str">
            <v>~</v>
          </cell>
        </row>
        <row r="226">
          <cell r="A226" t="str">
            <v>DAN217</v>
          </cell>
          <cell r="B226" t="str">
            <v>TRAE 60 HW100 SAE EE 10FT 1-1/8 X 1-3/8 ODF S/T 6A (6)</v>
          </cell>
        </row>
        <row r="226">
          <cell r="J226" t="str">
            <v>~</v>
          </cell>
        </row>
        <row r="227">
          <cell r="A227" t="str">
            <v>DAN218</v>
          </cell>
          <cell r="B227" t="str">
            <v>TRAES 5 SW45 (R507 EXP VALVE COPELAND)</v>
          </cell>
        </row>
        <row r="227">
          <cell r="J227">
            <v>215.450980392157</v>
          </cell>
        </row>
        <row r="228">
          <cell r="A228" t="str">
            <v>DAN218.1</v>
          </cell>
          <cell r="B228" t="str">
            <v>TRAES 7 SW45 (R507 EXP VALVE COPELAND)</v>
          </cell>
        </row>
        <row r="228">
          <cell r="J228">
            <v>215.450980392157</v>
          </cell>
        </row>
        <row r="229">
          <cell r="A229" t="str">
            <v>DAN218.2</v>
          </cell>
          <cell r="B229" t="str">
            <v>TRAES 7.5 SW45 (R507 EXP VALVE COPELAND)</v>
          </cell>
        </row>
        <row r="229">
          <cell r="J229">
            <v>215.450980392157</v>
          </cell>
        </row>
        <row r="230">
          <cell r="A230" t="str">
            <v>DAN218.3</v>
          </cell>
          <cell r="B230" t="str">
            <v>TRAES 10 SW45 (R507 EXP VALVE COPELAND)</v>
          </cell>
        </row>
        <row r="230">
          <cell r="J230">
            <v>215.450980392157</v>
          </cell>
        </row>
        <row r="231">
          <cell r="A231" t="str">
            <v>DAN218.6</v>
          </cell>
          <cell r="B231" t="str">
            <v>TRAES 5 SZ (R507 EXP VALVE COPELAND)</v>
          </cell>
        </row>
        <row r="231">
          <cell r="J231">
            <v>215.450980392157</v>
          </cell>
        </row>
        <row r="232">
          <cell r="A232" t="str">
            <v>DAN218.7</v>
          </cell>
          <cell r="B232" t="str">
            <v>TRAES 7.5 SZ (R507 EXP VALVE COPELAND)</v>
          </cell>
        </row>
        <row r="232">
          <cell r="J232">
            <v>215.450980392157</v>
          </cell>
        </row>
        <row r="233">
          <cell r="A233" t="str">
            <v>DAN218.8</v>
          </cell>
          <cell r="B233" t="str">
            <v>TA-HW100 (R22 EXP-VALVE COPELAND)</v>
          </cell>
        </row>
        <row r="233">
          <cell r="J233">
            <v>128.949019607843</v>
          </cell>
        </row>
        <row r="234">
          <cell r="A234" t="str">
            <v>DAN218.9</v>
          </cell>
          <cell r="B234" t="str">
            <v>TAE-HW100 (R22 EXP-VALVE COPELAND)</v>
          </cell>
        </row>
        <row r="234">
          <cell r="J234">
            <v>143.982352941176</v>
          </cell>
        </row>
        <row r="235">
          <cell r="A235" t="str">
            <v>DAN218.10</v>
          </cell>
          <cell r="B235" t="str">
            <v>TA-SW75 (R507 EXP-VALVE COPELAND)</v>
          </cell>
        </row>
        <row r="235">
          <cell r="J235">
            <v>128.949019607843</v>
          </cell>
        </row>
        <row r="236">
          <cell r="A236" t="str">
            <v>DAN218.11</v>
          </cell>
          <cell r="B236" t="str">
            <v>TAE-SW75 (R507 EXP-VALVE COPELAND)</v>
          </cell>
        </row>
        <row r="236">
          <cell r="J236">
            <v>143.982352941176</v>
          </cell>
        </row>
        <row r="237">
          <cell r="A237" t="str">
            <v>DAN218.12</v>
          </cell>
          <cell r="B237" t="str">
            <v>TAO-0 ORIFICE COPELAND</v>
          </cell>
        </row>
        <row r="237">
          <cell r="J237">
            <v>33.9576470588235</v>
          </cell>
        </row>
        <row r="238">
          <cell r="A238" t="str">
            <v>DAN218.13</v>
          </cell>
          <cell r="B238" t="str">
            <v>TAO-1 ORIFICE COPELAND</v>
          </cell>
        </row>
        <row r="238">
          <cell r="J238">
            <v>33.9576470588235</v>
          </cell>
        </row>
        <row r="239">
          <cell r="A239" t="str">
            <v>DAN218.14</v>
          </cell>
          <cell r="B239" t="str">
            <v>TAO-2 ORIFICE COPELAND</v>
          </cell>
        </row>
        <row r="239">
          <cell r="J239">
            <v>33.9576470588235</v>
          </cell>
        </row>
        <row r="240">
          <cell r="A240" t="str">
            <v>DAN218.15</v>
          </cell>
          <cell r="B240" t="str">
            <v>TAO-3 ORIFICE COPELAND</v>
          </cell>
        </row>
        <row r="240">
          <cell r="J240">
            <v>33.9576470588235</v>
          </cell>
        </row>
        <row r="241">
          <cell r="A241" t="str">
            <v>DAN218.16</v>
          </cell>
          <cell r="B241" t="str">
            <v>TAO-4 ORIFICE COPELAND</v>
          </cell>
        </row>
        <row r="241">
          <cell r="J241">
            <v>33.9576470588235</v>
          </cell>
        </row>
        <row r="242">
          <cell r="A242" t="str">
            <v>DAN218.17</v>
          </cell>
          <cell r="B242" t="str">
            <v>TAO-5 ORIFICE COPELAND</v>
          </cell>
        </row>
        <row r="242">
          <cell r="J242">
            <v>33.9576470588235</v>
          </cell>
        </row>
        <row r="243">
          <cell r="A243" t="str">
            <v>DAN218.18</v>
          </cell>
          <cell r="B243" t="str">
            <v>TAO-6 ORIFICE COPELAND</v>
          </cell>
        </row>
        <row r="243">
          <cell r="J243">
            <v>33.9576470588235</v>
          </cell>
        </row>
        <row r="244">
          <cell r="A244" t="str">
            <v>DAN218.19</v>
          </cell>
          <cell r="B244" t="str">
            <v>DX3-008 (R22)</v>
          </cell>
        </row>
        <row r="244">
          <cell r="J244">
            <v>1449.86524064171</v>
          </cell>
        </row>
        <row r="245">
          <cell r="A245" t="str">
            <v>DAN218.20</v>
          </cell>
          <cell r="B245" t="str">
            <v>DX3-010 (R22)</v>
          </cell>
        </row>
        <row r="245">
          <cell r="J245">
            <v>1464.94973262032</v>
          </cell>
        </row>
        <row r="246">
          <cell r="A246" t="str">
            <v>DAN218.21</v>
          </cell>
          <cell r="B246" t="str">
            <v>DX3-012 (R22)</v>
          </cell>
        </row>
        <row r="246">
          <cell r="J246">
            <v>1478.89411764706</v>
          </cell>
        </row>
        <row r="247">
          <cell r="A247" t="str">
            <v>DAN218.22</v>
          </cell>
          <cell r="B247" t="str">
            <v>DX3-015 (R22)</v>
          </cell>
        </row>
        <row r="247">
          <cell r="J247">
            <v>1493.89090909091</v>
          </cell>
        </row>
        <row r="248">
          <cell r="A248" t="str">
            <v>DAN218.23</v>
          </cell>
          <cell r="B248" t="str">
            <v>DX3-020 (R22)</v>
          </cell>
        </row>
        <row r="248">
          <cell r="J248">
            <v>1510.20320855615</v>
          </cell>
        </row>
        <row r="249">
          <cell r="A249" t="str">
            <v>DAN218.24</v>
          </cell>
          <cell r="B249" t="str">
            <v>DIXELL TRANSFORMER TF20D</v>
          </cell>
        </row>
        <row r="249">
          <cell r="J249">
            <v>166.701176470588</v>
          </cell>
        </row>
        <row r="250">
          <cell r="A250" t="str">
            <v>DAN217.1</v>
          </cell>
          <cell r="B250" t="str">
            <v>TCLE 4.5 SW100 SAE EE 10FT 5/8 X 7/8 ODF R-404A (12)</v>
          </cell>
        </row>
        <row r="250">
          <cell r="J250">
            <v>359.538461538461</v>
          </cell>
        </row>
        <row r="251">
          <cell r="A251" t="str">
            <v>DAN219</v>
          </cell>
          <cell r="B251" t="str">
            <v>A-WZ 5582  4 STD - 1/2"  (6)060933</v>
          </cell>
        </row>
        <row r="251">
          <cell r="J251">
            <v>261.286571642911</v>
          </cell>
        </row>
        <row r="252">
          <cell r="A252" t="str">
            <v>DAN220</v>
          </cell>
          <cell r="B252" t="str">
            <v>A-WZ 5585  5 STD - 5/8" (6)060934</v>
          </cell>
        </row>
        <row r="252">
          <cell r="J252">
            <v>278.664666166542</v>
          </cell>
        </row>
        <row r="253">
          <cell r="A253" t="str">
            <v>DAN221</v>
          </cell>
          <cell r="B253" t="str">
            <v>A-WZ 5587  7 STD - 7/8" (6)060931</v>
          </cell>
        </row>
        <row r="253">
          <cell r="J253">
            <v>290.429482370593</v>
          </cell>
        </row>
        <row r="254">
          <cell r="A254" t="str">
            <v>DAN222</v>
          </cell>
          <cell r="B254" t="str">
            <v>A-WZ 5588  9 STD - 1 1/8" (6)060974</v>
          </cell>
        </row>
        <row r="254">
          <cell r="J254">
            <v>297.042385596399</v>
          </cell>
        </row>
        <row r="255">
          <cell r="A255" t="str">
            <v>DAN223</v>
          </cell>
          <cell r="B255" t="str">
            <v>A-WZ 5690 9 STD - 1 1/8" x 6" DIA.065152</v>
          </cell>
        </row>
        <row r="255">
          <cell r="J255" t="str">
            <v>~</v>
          </cell>
        </row>
        <row r="256">
          <cell r="A256" t="str">
            <v>DAN224</v>
          </cell>
          <cell r="B256" t="str">
            <v>A-WZ 5590 11 STD - 1 3/8"  (6)060930</v>
          </cell>
        </row>
        <row r="256">
          <cell r="J256">
            <v>319.572393098275</v>
          </cell>
        </row>
        <row r="257">
          <cell r="A257" t="str">
            <v>DAN225</v>
          </cell>
          <cell r="B257" t="str">
            <v>A-WZ 5690 11 STD - 1 3/8" x 6" DIA.060978</v>
          </cell>
        </row>
        <row r="257">
          <cell r="J257">
            <v>578.013878469617</v>
          </cell>
        </row>
        <row r="258">
          <cell r="A258" t="str">
            <v>DAN226</v>
          </cell>
          <cell r="B258" t="str">
            <v>A-WZ 5692 13 STD 1 5/8" 060979</v>
          </cell>
        </row>
        <row r="258">
          <cell r="J258">
            <v>663.597149287322</v>
          </cell>
        </row>
        <row r="259">
          <cell r="A259" t="str">
            <v>DAN228</v>
          </cell>
          <cell r="B259" t="str">
            <v>OMB-JB1 C/W ASC 2 ELECTRONIC WITH ALARM (65365)</v>
          </cell>
        </row>
        <row r="259">
          <cell r="J259">
            <v>1205.79606440072</v>
          </cell>
        </row>
        <row r="260">
          <cell r="A260" t="str">
            <v>DAN230</v>
          </cell>
          <cell r="B260" t="str">
            <v>STAS-489 T STD  1 1/8" FILTER SHELL</v>
          </cell>
        </row>
        <row r="260">
          <cell r="J260">
            <v>311.815789473684</v>
          </cell>
        </row>
        <row r="264">
          <cell r="A264" t="str">
            <v>DAN231</v>
          </cell>
          <cell r="B264" t="str">
            <v>EK163 EMERSON FILTER DRIER</v>
          </cell>
        </row>
        <row r="264">
          <cell r="J264">
            <v>39.6984126984127</v>
          </cell>
        </row>
        <row r="265">
          <cell r="A265" t="str">
            <v>DAN232</v>
          </cell>
          <cell r="B265" t="str">
            <v>EK164 EMERSON FILTER DRIER</v>
          </cell>
        </row>
        <row r="265">
          <cell r="J265">
            <v>39.6984126984127</v>
          </cell>
        </row>
        <row r="266">
          <cell r="A266" t="str">
            <v>DAN233</v>
          </cell>
          <cell r="B266" t="str">
            <v>EK165 EMERSON FILTER DRIER</v>
          </cell>
        </row>
        <row r="266">
          <cell r="J266">
            <v>39.6984126984127</v>
          </cell>
        </row>
        <row r="267">
          <cell r="A267" t="str">
            <v>DAN234</v>
          </cell>
          <cell r="B267" t="str">
            <v>EK304 EMERSON FILTER DRIER</v>
          </cell>
        </row>
        <row r="267">
          <cell r="J267">
            <v>76.7285714285714</v>
          </cell>
        </row>
        <row r="268">
          <cell r="A268" t="str">
            <v>DAN235</v>
          </cell>
          <cell r="B268" t="str">
            <v>EK305 EMERSON FILTER DRIER</v>
          </cell>
        </row>
        <row r="268">
          <cell r="J268">
            <v>76.7285714285714</v>
          </cell>
        </row>
        <row r="269">
          <cell r="A269" t="str">
            <v>DAN236</v>
          </cell>
          <cell r="B269" t="str">
            <v>EK306 EMERSON FILTER DRIER</v>
          </cell>
        </row>
        <row r="269">
          <cell r="J269">
            <v>76.7285714285714</v>
          </cell>
        </row>
      </sheetData>
      <sheetData sheetId="29">
        <row r="8">
          <cell r="A8" t="str">
            <v>ITEM CODE</v>
          </cell>
          <cell r="B8" t="str">
            <v>MODEL</v>
          </cell>
          <cell r="C8" t="str">
            <v>SIZE</v>
          </cell>
        </row>
        <row r="8">
          <cell r="J8" t="str">
            <v>(RM) </v>
          </cell>
        </row>
        <row r="9">
          <cell r="A9" t="str">
            <v>KOR001</v>
          </cell>
          <cell r="B9" t="str">
            <v>SGF6</v>
          </cell>
          <cell r="C9" t="str">
            <v>1/4"</v>
          </cell>
        </row>
        <row r="9">
          <cell r="J9">
            <v>22.9819923371648</v>
          </cell>
        </row>
        <row r="10">
          <cell r="A10" t="str">
            <v>KOR002</v>
          </cell>
          <cell r="B10" t="str">
            <v>SGF10</v>
          </cell>
          <cell r="C10" t="str">
            <v>3/8"</v>
          </cell>
        </row>
        <row r="10">
          <cell r="J10">
            <v>24.277969348659</v>
          </cell>
        </row>
        <row r="11">
          <cell r="A11" t="str">
            <v>KOR003</v>
          </cell>
          <cell r="B11" t="str">
            <v>SGF12</v>
          </cell>
          <cell r="C11" t="str">
            <v>1/2"</v>
          </cell>
        </row>
        <row r="11">
          <cell r="J11">
            <v>30.2394636015326</v>
          </cell>
        </row>
        <row r="12">
          <cell r="A12" t="str">
            <v>KOR004</v>
          </cell>
          <cell r="B12" t="str">
            <v>SGF16</v>
          </cell>
          <cell r="C12" t="str">
            <v>5/8"</v>
          </cell>
        </row>
        <row r="12">
          <cell r="J12">
            <v>45.7047892720307</v>
          </cell>
        </row>
        <row r="13">
          <cell r="A13" t="str">
            <v>KOR005</v>
          </cell>
          <cell r="B13" t="str">
            <v>SGF19</v>
          </cell>
          <cell r="C13" t="str">
            <v>3/4"</v>
          </cell>
        </row>
        <row r="13">
          <cell r="J13">
            <v>54.0854406130268</v>
          </cell>
        </row>
        <row r="14">
          <cell r="A14" t="str">
            <v>KOR005.1</v>
          </cell>
          <cell r="B14" t="str">
            <v>1/4 oil sight glass</v>
          </cell>
          <cell r="C14" t="str">
            <v>1/4" (60mm)</v>
          </cell>
        </row>
        <row r="14">
          <cell r="J14">
            <v>29.3754789272031</v>
          </cell>
        </row>
        <row r="15">
          <cell r="A15" t="str">
            <v>KOR005.2</v>
          </cell>
          <cell r="B15" t="str">
            <v>3/8 oil sight glass</v>
          </cell>
          <cell r="C15" t="str">
            <v>3/8"(64mm)</v>
          </cell>
        </row>
        <row r="15">
          <cell r="J15">
            <v>32.9099616858238</v>
          </cell>
        </row>
        <row r="16">
          <cell r="A16" t="str">
            <v>KOR005.3</v>
          </cell>
          <cell r="B16" t="str">
            <v>SYFL2-1/2</v>
          </cell>
        </row>
        <row r="16">
          <cell r="J16">
            <v>35.8553639846743</v>
          </cell>
        </row>
        <row r="17">
          <cell r="A17" t="str">
            <v>KOR005.4</v>
          </cell>
          <cell r="B17" t="str">
            <v>SYFL2-5/8</v>
          </cell>
        </row>
        <row r="17">
          <cell r="J17">
            <v>41.4712643678161</v>
          </cell>
        </row>
        <row r="18">
          <cell r="A18" t="str">
            <v>KOR006</v>
          </cell>
          <cell r="B18" t="str">
            <v>SG19</v>
          </cell>
          <cell r="C18" t="str">
            <v>3/4NPT"</v>
          </cell>
        </row>
        <row r="18">
          <cell r="J18">
            <v>24.0533333333333</v>
          </cell>
        </row>
        <row r="19">
          <cell r="A19" t="str">
            <v>KOR007</v>
          </cell>
          <cell r="B19" t="str">
            <v>SGW6</v>
          </cell>
          <cell r="C19" t="str">
            <v>1/4"</v>
          </cell>
        </row>
        <row r="19">
          <cell r="J19">
            <v>23.0683908045977</v>
          </cell>
        </row>
        <row r="20">
          <cell r="A20" t="str">
            <v>KOR008</v>
          </cell>
          <cell r="B20" t="str">
            <v>SGW10</v>
          </cell>
          <cell r="C20" t="str">
            <v>3/8"</v>
          </cell>
        </row>
        <row r="20">
          <cell r="J20">
            <v>24.277969348659</v>
          </cell>
        </row>
        <row r="21">
          <cell r="A21" t="str">
            <v>KOR009</v>
          </cell>
          <cell r="B21" t="str">
            <v>SGW12</v>
          </cell>
          <cell r="C21" t="str">
            <v>1/2"</v>
          </cell>
        </row>
        <row r="21">
          <cell r="J21">
            <v>33.2634099616858</v>
          </cell>
        </row>
        <row r="22">
          <cell r="A22" t="str">
            <v>KOR010</v>
          </cell>
          <cell r="B22" t="str">
            <v>SGW16</v>
          </cell>
          <cell r="C22" t="str">
            <v>5/8"</v>
          </cell>
        </row>
        <row r="22">
          <cell r="J22">
            <v>45.7047892720307</v>
          </cell>
        </row>
        <row r="23">
          <cell r="A23" t="str">
            <v>KOR011</v>
          </cell>
          <cell r="B23" t="str">
            <v>SGW19</v>
          </cell>
          <cell r="C23" t="str">
            <v>3/4"</v>
          </cell>
        </row>
        <row r="23">
          <cell r="J23">
            <v>54.1168582375479</v>
          </cell>
        </row>
        <row r="24">
          <cell r="A24" t="str">
            <v>KOR012</v>
          </cell>
          <cell r="B24" t="str">
            <v>SGW22</v>
          </cell>
          <cell r="C24" t="str">
            <v>7/8"</v>
          </cell>
        </row>
        <row r="24">
          <cell r="J24">
            <v>58.9080459770115</v>
          </cell>
        </row>
        <row r="25">
          <cell r="A25" t="str">
            <v>KOR013</v>
          </cell>
          <cell r="B25" t="str">
            <v>SGW28</v>
          </cell>
          <cell r="C25" t="str">
            <v>1 1/8"</v>
          </cell>
        </row>
        <row r="25">
          <cell r="J25">
            <v>72.3155172413793</v>
          </cell>
        </row>
        <row r="27">
          <cell r="A27" t="str">
            <v>KOR013.1</v>
          </cell>
          <cell r="B27" t="str">
            <v>1/2" CHECK VALVE STRAIGHT TYPE</v>
          </cell>
          <cell r="C27" t="str">
            <v>1/2" </v>
          </cell>
        </row>
        <row r="27">
          <cell r="J27">
            <v>37.9129411764706</v>
          </cell>
        </row>
        <row r="28">
          <cell r="A28" t="str">
            <v>KOR014</v>
          </cell>
          <cell r="B28" t="str">
            <v>5/8" CHECK VALVE STRAIGHT TYPE</v>
          </cell>
          <cell r="C28" t="str">
            <v>5/8" </v>
          </cell>
        </row>
        <row r="28">
          <cell r="J28">
            <v>51.9011764705882</v>
          </cell>
        </row>
        <row r="29">
          <cell r="A29" t="str">
            <v>KOR015</v>
          </cell>
          <cell r="B29" t="str">
            <v>3/4" CHECK VALVE STRAIGHT TYPE</v>
          </cell>
          <cell r="C29" t="str">
            <v>3/4" </v>
          </cell>
        </row>
        <row r="29">
          <cell r="J29">
            <v>74.2823529411765</v>
          </cell>
        </row>
        <row r="30">
          <cell r="A30" t="str">
            <v>KOR016</v>
          </cell>
          <cell r="B30" t="str">
            <v>7/8" CHECK VALVE STRAIGHT TYPE</v>
          </cell>
          <cell r="C30" t="str">
            <v>7/8" </v>
          </cell>
        </row>
        <row r="30">
          <cell r="J30">
            <v>75.2470588235294</v>
          </cell>
        </row>
        <row r="31">
          <cell r="A31" t="str">
            <v>KOR017</v>
          </cell>
          <cell r="B31" t="str">
            <v>1 1/8" CHECK VALVE STRAIGHT TYPE</v>
          </cell>
          <cell r="C31" t="str">
            <v>1-1/8" </v>
          </cell>
        </row>
        <row r="31">
          <cell r="J31">
            <v>158.211764705882</v>
          </cell>
        </row>
        <row r="32">
          <cell r="A32" t="str">
            <v>KOR018</v>
          </cell>
          <cell r="B32" t="str">
            <v>1 3/8" CHECK VALVE STRAIGHT TYPE</v>
          </cell>
          <cell r="C32" t="str">
            <v>1-3/8" </v>
          </cell>
        </row>
        <row r="32">
          <cell r="J32">
            <v>165.929411764706</v>
          </cell>
        </row>
        <row r="33">
          <cell r="A33" t="str">
            <v>KOR019</v>
          </cell>
          <cell r="B33" t="str">
            <v>1 5/8" CHECK VALVE STRAIGHT TYPE</v>
          </cell>
          <cell r="C33" t="str">
            <v>1-5/8" </v>
          </cell>
        </row>
        <row r="33">
          <cell r="J33">
            <v>173.647058823529</v>
          </cell>
        </row>
        <row r="34">
          <cell r="A34" t="str">
            <v>KOR016.1</v>
          </cell>
          <cell r="B34" t="str">
            <v>YCVS26 (1 1/8" CHECK VALVE) ANKLE TYPE</v>
          </cell>
          <cell r="C34" t="str">
            <v>1-1/8" </v>
          </cell>
        </row>
        <row r="34">
          <cell r="J34">
            <v>273.333333333333</v>
          </cell>
        </row>
        <row r="35">
          <cell r="A35" t="str">
            <v>KOR016.2</v>
          </cell>
          <cell r="B35" t="str">
            <v>1 3/8" CHECK VALVE ANKLE TYPE</v>
          </cell>
          <cell r="C35" t="str">
            <v>1-3/8" </v>
          </cell>
        </row>
        <row r="35">
          <cell r="J35">
            <v>273.333333333333</v>
          </cell>
        </row>
        <row r="36">
          <cell r="A36" t="str">
            <v>KOR016.3</v>
          </cell>
          <cell r="B36" t="str">
            <v>YCVS31 (1 5/8" CHECK VALVE) ANKLE TYPE</v>
          </cell>
          <cell r="C36" t="str">
            <v>1-5/8" </v>
          </cell>
        </row>
        <row r="36">
          <cell r="J36">
            <v>436.767816091954</v>
          </cell>
        </row>
        <row r="37">
          <cell r="A37" t="str">
            <v>KOR026</v>
          </cell>
          <cell r="B37" t="str">
            <v>QC BALL VALVE C/W PORT (1/4")</v>
          </cell>
          <cell r="C37" t="str">
            <v>1/4"</v>
          </cell>
        </row>
        <row r="37">
          <cell r="J37">
            <v>49.4827586206897</v>
          </cell>
        </row>
        <row r="38">
          <cell r="A38" t="str">
            <v>KOR027</v>
          </cell>
          <cell r="B38" t="str">
            <v>QC BALL VALVE C/W PORT (3/8")</v>
          </cell>
          <cell r="C38" t="str">
            <v>3/8"</v>
          </cell>
        </row>
        <row r="38">
          <cell r="J38">
            <v>51.0536398467433</v>
          </cell>
        </row>
        <row r="39">
          <cell r="A39" t="str">
            <v>KOR028</v>
          </cell>
          <cell r="B39" t="str">
            <v>QC BALL VALVE C/W PORT (1/2")</v>
          </cell>
          <cell r="C39" t="str">
            <v>1/2"</v>
          </cell>
        </row>
        <row r="39">
          <cell r="J39">
            <v>51.8390804597701</v>
          </cell>
        </row>
        <row r="40">
          <cell r="A40" t="str">
            <v>KOR029</v>
          </cell>
          <cell r="B40" t="str">
            <v>QC BALL VALVE C/W PORT (5/8")</v>
          </cell>
          <cell r="C40" t="str">
            <v>5/8"</v>
          </cell>
        </row>
        <row r="40">
          <cell r="J40">
            <v>52.6245210727969</v>
          </cell>
        </row>
        <row r="41">
          <cell r="A41" t="str">
            <v>KOR030</v>
          </cell>
          <cell r="B41" t="str">
            <v>QC BALL VALVE C/W PORT (3/4")</v>
          </cell>
          <cell r="C41" t="str">
            <v>3/4"</v>
          </cell>
        </row>
        <row r="41">
          <cell r="J41">
            <v>76.9731800766284</v>
          </cell>
        </row>
        <row r="42">
          <cell r="A42" t="str">
            <v>KOR031</v>
          </cell>
          <cell r="B42" t="str">
            <v>QC BALL VALVE C/W PORT (7/8")</v>
          </cell>
          <cell r="C42" t="str">
            <v>7/8"</v>
          </cell>
        </row>
        <row r="42">
          <cell r="J42">
            <v>83.2567049808429</v>
          </cell>
        </row>
        <row r="43">
          <cell r="A43" t="str">
            <v>KOR032</v>
          </cell>
          <cell r="B43" t="str">
            <v>QC BALL VALVE C/W PORT (1 1/8")</v>
          </cell>
          <cell r="C43" t="str">
            <v>1-1/8"</v>
          </cell>
        </row>
        <row r="43">
          <cell r="J43">
            <v>131.954022988506</v>
          </cell>
        </row>
        <row r="44">
          <cell r="A44" t="str">
            <v>KOR033</v>
          </cell>
          <cell r="B44" t="str">
            <v>QC BALL VALVE C/W PORT (1 3/8")</v>
          </cell>
          <cell r="C44" t="str">
            <v>1-3/8"</v>
          </cell>
        </row>
        <row r="44">
          <cell r="J44">
            <v>185.363984674329</v>
          </cell>
        </row>
        <row r="45">
          <cell r="A45" t="str">
            <v>KOR034</v>
          </cell>
          <cell r="B45" t="str">
            <v>QC BALL VALVE C/W PORT (1 5/8")</v>
          </cell>
          <cell r="C45" t="str">
            <v>1-5/8"</v>
          </cell>
        </row>
        <row r="45">
          <cell r="J45">
            <v>270.977011494253</v>
          </cell>
        </row>
        <row r="46">
          <cell r="A46" t="str">
            <v>KOR035</v>
          </cell>
          <cell r="B46" t="str">
            <v>QC BALL VALVE C/W PORT (2 1/8")</v>
          </cell>
          <cell r="C46" t="str">
            <v>2-1/8"</v>
          </cell>
        </row>
        <row r="46">
          <cell r="J46">
            <v>468.908045977011</v>
          </cell>
        </row>
        <row r="47">
          <cell r="A47" t="str">
            <v>KOR036</v>
          </cell>
          <cell r="B47" t="str">
            <v>QC BALL VALVE C/W PORT (2 5/8")</v>
          </cell>
          <cell r="C47" t="str">
            <v>2-5/8"</v>
          </cell>
        </row>
        <row r="47">
          <cell r="J47">
            <v>523.103448275862</v>
          </cell>
        </row>
        <row r="48">
          <cell r="A48" t="str">
            <v>KOR041</v>
          </cell>
          <cell r="B48" t="str">
            <v>SDA-22C300T 27bar (NPT1/4")</v>
          </cell>
          <cell r="C48" t="str">
            <v>NPT1/4" X 3/8"</v>
          </cell>
        </row>
        <row r="48">
          <cell r="J48">
            <v>152.040381925439</v>
          </cell>
        </row>
        <row r="49">
          <cell r="A49" t="str">
            <v>KOR042</v>
          </cell>
          <cell r="B49" t="str">
            <v>SDA-22C300T 27bar (NPT3/8")</v>
          </cell>
          <cell r="C49" t="str">
            <v>NPT3/8" X 3/8"</v>
          </cell>
        </row>
        <row r="49">
          <cell r="J49">
            <v>152.040381925439</v>
          </cell>
        </row>
        <row r="50">
          <cell r="A50" t="str">
            <v>KOR042.1</v>
          </cell>
          <cell r="B50" t="str">
            <v>SDA-22C300T 27bar (NPT1/2")</v>
          </cell>
          <cell r="C50" t="str">
            <v>NPT1/2" X 3/8"</v>
          </cell>
        </row>
        <row r="50">
          <cell r="J50">
            <v>152.040381925439</v>
          </cell>
        </row>
        <row r="51">
          <cell r="A51" t="str">
            <v>KOR043</v>
          </cell>
          <cell r="B51" t="str">
            <v>HAV1 ANKLE VALVE 3/8"</v>
          </cell>
          <cell r="C51" t="str">
            <v>3/8"</v>
          </cell>
        </row>
        <row r="51">
          <cell r="J51" t="str">
            <v>~</v>
          </cell>
        </row>
        <row r="52">
          <cell r="A52" t="str">
            <v>KOR044</v>
          </cell>
          <cell r="B52" t="str">
            <v>HAV2 ANKLE VALVE 1/2"</v>
          </cell>
          <cell r="C52" t="str">
            <v>1/2"</v>
          </cell>
        </row>
        <row r="52">
          <cell r="J52">
            <v>37.7011494252874</v>
          </cell>
        </row>
        <row r="53">
          <cell r="A53" t="str">
            <v>KOR045</v>
          </cell>
          <cell r="B53" t="str">
            <v>HAV3 ANKLE VALVE 5/8"</v>
          </cell>
          <cell r="C53" t="str">
            <v>5/8"</v>
          </cell>
        </row>
        <row r="53">
          <cell r="J53">
            <v>37.7011494252874</v>
          </cell>
        </row>
        <row r="54">
          <cell r="A54" t="str">
            <v>KOR046</v>
          </cell>
          <cell r="B54" t="str">
            <v>HAV5 ANKLE VALVE 3/4"</v>
          </cell>
          <cell r="C54" t="str">
            <v>3/4"</v>
          </cell>
        </row>
        <row r="54">
          <cell r="J54">
            <v>59.1222570532915</v>
          </cell>
        </row>
        <row r="55">
          <cell r="A55" t="str">
            <v>KOR047</v>
          </cell>
          <cell r="B55" t="str">
            <v>HAV6 ANKLE VALVE 7/8"</v>
          </cell>
          <cell r="C55" t="str">
            <v>7/8"</v>
          </cell>
        </row>
        <row r="55">
          <cell r="J55" t="str">
            <v>~</v>
          </cell>
        </row>
        <row r="56">
          <cell r="A56" t="str">
            <v>KOR048</v>
          </cell>
          <cell r="B56" t="str">
            <v>HAV8 ANKLE VALVE 1 1/8"</v>
          </cell>
          <cell r="C56" t="str">
            <v>1-1/8"</v>
          </cell>
        </row>
        <row r="56">
          <cell r="J56" t="str">
            <v>~</v>
          </cell>
        </row>
        <row r="57">
          <cell r="A57" t="str">
            <v>KOR049</v>
          </cell>
          <cell r="B57" t="str">
            <v>HAV9 ANKLE VALVE 1 3/8"</v>
          </cell>
          <cell r="C57" t="str">
            <v>1-3/8"</v>
          </cell>
        </row>
        <row r="57">
          <cell r="J57">
            <v>110.532915360502</v>
          </cell>
        </row>
        <row r="58">
          <cell r="A58" t="str">
            <v>KOR050</v>
          </cell>
          <cell r="B58" t="str">
            <v>HAV11 ANKLE VALVE 1 5/8"</v>
          </cell>
          <cell r="C58" t="str">
            <v>1-5/8"</v>
          </cell>
        </row>
        <row r="58">
          <cell r="J58">
            <v>181.650992685475</v>
          </cell>
        </row>
        <row r="59">
          <cell r="A59" t="str">
            <v>KOR051</v>
          </cell>
          <cell r="B59" t="str">
            <v>HAV12 ANKLE VALVE 2 1/8"</v>
          </cell>
          <cell r="C59" t="str">
            <v>2-1/8"</v>
          </cell>
        </row>
        <row r="59">
          <cell r="J59">
            <v>200.501567398119</v>
          </cell>
        </row>
        <row r="60">
          <cell r="A60" t="str">
            <v>KOR052</v>
          </cell>
          <cell r="B60" t="str">
            <v>OV34-SY (35mm, 1 1/8") SERVICE VALVE</v>
          </cell>
          <cell r="C60" t="str">
            <v>1-1/8"</v>
          </cell>
        </row>
        <row r="60">
          <cell r="J60">
            <v>72.4961685823755</v>
          </cell>
        </row>
        <row r="61">
          <cell r="A61" t="str">
            <v>KOR053</v>
          </cell>
          <cell r="B61" t="str">
            <v>OV32-SY (30mm, 3/4") SERVICE VALVE</v>
          </cell>
          <cell r="C61" t="str">
            <v>3/4"</v>
          </cell>
        </row>
        <row r="61">
          <cell r="J61">
            <v>58.7509578544061</v>
          </cell>
        </row>
        <row r="62">
          <cell r="A62" t="str">
            <v>KOR054</v>
          </cell>
          <cell r="B62" t="str">
            <v>OV34-A (30mm, 1 1/8") SERVICE VALVE</v>
          </cell>
          <cell r="C62" t="str">
            <v>1 1/8"</v>
          </cell>
        </row>
        <row r="62">
          <cell r="J62">
            <v>58.7509578544061</v>
          </cell>
        </row>
        <row r="63">
          <cell r="A63" t="str">
            <v>KOR055</v>
          </cell>
          <cell r="B63" t="str">
            <v>OV32-A (30mm, 3/4") SERVICE VALVE</v>
          </cell>
          <cell r="C63" t="str">
            <v>3/4"</v>
          </cell>
        </row>
        <row r="63">
          <cell r="J63">
            <v>58.7509578544061</v>
          </cell>
        </row>
        <row r="64">
          <cell r="A64" t="str">
            <v>KOR055.1</v>
          </cell>
          <cell r="B64" t="str">
            <v>TBVC 15 (1 3/8") STAND VALVE</v>
          </cell>
        </row>
        <row r="64">
          <cell r="J64">
            <v>149.706823027719</v>
          </cell>
        </row>
        <row r="65">
          <cell r="A65" t="str">
            <v>KOR055.3</v>
          </cell>
          <cell r="B65" t="str">
            <v>CVC10  1 5/8" CHECK VALVE</v>
          </cell>
        </row>
        <row r="65">
          <cell r="J65">
            <v>299.085820895522</v>
          </cell>
        </row>
        <row r="66">
          <cell r="A66" t="str">
            <v>KOR080</v>
          </cell>
          <cell r="B66" t="str">
            <v>DPF(Ts01) 2.4c-01 Elect exp-valve c/w coil pqm-10012-00058</v>
          </cell>
          <cell r="C66" t="str">
            <v>12.3KW </v>
          </cell>
        </row>
        <row r="66">
          <cell r="J66">
            <v>89.8495726495726</v>
          </cell>
        </row>
        <row r="67">
          <cell r="A67" t="str">
            <v>KOR080.1</v>
          </cell>
          <cell r="B67" t="str">
            <v>DPF(Ts01) 2.4c-01 Elect exp-valve c/w coil pqm-10012-00058,Controller,Pressure sensor,tranformer</v>
          </cell>
          <cell r="C67" t="str">
            <v>12.3KW </v>
          </cell>
        </row>
        <row r="67">
          <cell r="J67">
            <v>899.967521367521</v>
          </cell>
        </row>
        <row r="68">
          <cell r="A68" t="str">
            <v>KOR081</v>
          </cell>
          <cell r="B68" t="str">
            <v>DPF(Ts01) 3.0c-01 Elect exp-valve c/w coil pqm-10012-00058</v>
          </cell>
          <cell r="C68" t="str">
            <v>14.7KW</v>
          </cell>
        </row>
        <row r="68">
          <cell r="J68">
            <v>96.8581196581197</v>
          </cell>
        </row>
        <row r="69">
          <cell r="A69" t="str">
            <v>KOR081.1</v>
          </cell>
          <cell r="B69" t="str">
            <v>DPF(Ts01) 3.0c-01 Elect exp-valve c/w coil pqm-10012-00058,Controller,Pressure sensor,transformer</v>
          </cell>
          <cell r="C69" t="str">
            <v>14.7KW</v>
          </cell>
        </row>
        <row r="69">
          <cell r="J69">
            <v>906.976068376068</v>
          </cell>
        </row>
        <row r="70">
          <cell r="A70" t="str">
            <v>KOR082</v>
          </cell>
          <cell r="B70" t="str">
            <v>DPF(Ts01) 3.2c-01 Elect exp-valve c/w coil pqm-10012-00058</v>
          </cell>
          <cell r="C70" t="str">
            <v>19.6KW</v>
          </cell>
        </row>
        <row r="70">
          <cell r="J70">
            <v>110.735042735043</v>
          </cell>
        </row>
        <row r="71">
          <cell r="A71" t="str">
            <v>KOR082.1</v>
          </cell>
          <cell r="B71" t="str">
            <v>DPF(Ts01) 3.2c-01 Elect exp-valve c/w coil pqm-10012-00058,Controller,Pressure sensor,transformer</v>
          </cell>
          <cell r="C71" t="str">
            <v>19.6KW</v>
          </cell>
        </row>
        <row r="71">
          <cell r="J71">
            <v>920.852991452991</v>
          </cell>
        </row>
        <row r="72">
          <cell r="A72" t="str">
            <v>KOR083</v>
          </cell>
          <cell r="B72" t="str">
            <v>DPF(Ts01) 4.0c-01 Elect exp-valve c/w coil pqm-03012-00009</v>
          </cell>
          <cell r="C72" t="str">
            <v>29.4KW</v>
          </cell>
        </row>
        <row r="72">
          <cell r="J72">
            <v>217.965811965812</v>
          </cell>
        </row>
        <row r="73">
          <cell r="A73" t="str">
            <v>KOR083.1</v>
          </cell>
          <cell r="B73" t="str">
            <v>DPF(Ts01) 4.0c-01 Elect exp-valve c/w coil pqm-03012-00009,Controller,Pressure sensor,transformer</v>
          </cell>
          <cell r="C73" t="str">
            <v>29.4KW</v>
          </cell>
        </row>
        <row r="73">
          <cell r="J73">
            <v>1028.08376068376</v>
          </cell>
        </row>
        <row r="74">
          <cell r="A74" t="str">
            <v>KOR084</v>
          </cell>
          <cell r="B74" t="str">
            <v>DPF(Ts01) 4.5c-01 Elect exp-valve c/w coil pqm-03012-00009</v>
          </cell>
          <cell r="C74" t="str">
            <v>36.8KW</v>
          </cell>
        </row>
        <row r="74">
          <cell r="J74">
            <v>220.769230769231</v>
          </cell>
        </row>
        <row r="75">
          <cell r="A75" t="str">
            <v>KOR084.1</v>
          </cell>
          <cell r="B75" t="str">
            <v>DPF(Ts01) 4.5c-01 Elect exp-valve c/w coil pqm-03012-00009,Controller,Pressure sensor,transformer</v>
          </cell>
          <cell r="C75" t="str">
            <v>36.8KW</v>
          </cell>
        </row>
        <row r="75">
          <cell r="J75">
            <v>1030.88717948718</v>
          </cell>
        </row>
        <row r="76">
          <cell r="A76" t="str">
            <v>KOR085</v>
          </cell>
          <cell r="B76" t="str">
            <v>PQM-10012-00058 VALVE COIL</v>
          </cell>
        </row>
        <row r="76">
          <cell r="J76">
            <v>40.2711111111111</v>
          </cell>
        </row>
        <row r="77">
          <cell r="A77" t="str">
            <v>KOR086</v>
          </cell>
          <cell r="B77" t="str">
            <v>PQM-03012-00009 VALVE COIL</v>
          </cell>
        </row>
        <row r="77">
          <cell r="J77">
            <v>76.9888888888889</v>
          </cell>
        </row>
        <row r="78">
          <cell r="A78" t="str">
            <v>KOR087</v>
          </cell>
          <cell r="B78" t="str">
            <v>SEC-601-00 Controller c/w temp sensor</v>
          </cell>
        </row>
        <row r="78">
          <cell r="J78">
            <v>440.37037037037</v>
          </cell>
        </row>
        <row r="79">
          <cell r="A79" t="str">
            <v>KOR088</v>
          </cell>
          <cell r="B79" t="str">
            <v>SEC-601-R4-24 Controller c/w temp sensor</v>
          </cell>
        </row>
        <row r="79">
          <cell r="J79">
            <v>440.37037037037</v>
          </cell>
        </row>
        <row r="80">
          <cell r="A80" t="str">
            <v>KOR088.1</v>
          </cell>
          <cell r="B80" t="str">
            <v>SEC-612-R4 Controller wifi c/w temp sensor</v>
          </cell>
        </row>
        <row r="80">
          <cell r="J80">
            <v>440.37037037037</v>
          </cell>
        </row>
        <row r="81">
          <cell r="A81" t="str">
            <v>KOR089</v>
          </cell>
          <cell r="B81" t="str">
            <v>YCQB02L28 Pressure sensor</v>
          </cell>
        </row>
        <row r="81">
          <cell r="J81">
            <v>102.901960784314</v>
          </cell>
        </row>
        <row r="82">
          <cell r="A82" t="str">
            <v>KOR089.1</v>
          </cell>
          <cell r="B82" t="str">
            <v>NTC5K SENSOR</v>
          </cell>
        </row>
        <row r="82">
          <cell r="J82">
            <v>26.4490196078431</v>
          </cell>
        </row>
        <row r="83">
          <cell r="A83" t="str">
            <v>KOR090</v>
          </cell>
          <cell r="B83" t="str">
            <v>Meanwell LRS-50-24 tranformer</v>
          </cell>
        </row>
        <row r="83">
          <cell r="J83">
            <v>136.705882352941</v>
          </cell>
        </row>
        <row r="84">
          <cell r="A84" t="str">
            <v>KOR091</v>
          </cell>
          <cell r="B84" t="str">
            <v>3 WAY REVERSING VALVE</v>
          </cell>
        </row>
        <row r="84">
          <cell r="J84">
            <v>135.058823529412</v>
          </cell>
        </row>
        <row r="85">
          <cell r="A85" t="str">
            <v>KOR092</v>
          </cell>
          <cell r="B85" t="str">
            <v>MDF-A03-3L003 (3/8") solenoid valve c/w coil </v>
          </cell>
          <cell r="C85" t="str">
            <v>1hp-2hp</v>
          </cell>
        </row>
        <row r="85">
          <cell r="J85">
            <v>104.509803921569</v>
          </cell>
        </row>
        <row r="86">
          <cell r="A86" t="str">
            <v>KOR093</v>
          </cell>
          <cell r="B86" t="str">
            <v>MDF-A03-6L001 (3/8")  solenoid valve c/w coil </v>
          </cell>
          <cell r="C86" t="str">
            <v>2.5hp-3.5hp</v>
          </cell>
        </row>
        <row r="86">
          <cell r="J86">
            <v>131.280392156863</v>
          </cell>
        </row>
        <row r="87">
          <cell r="A87" t="str">
            <v>KOR093.1</v>
          </cell>
          <cell r="B87" t="str">
            <v>MDF-A03-6L003 (1/2")  solenoid valve c/w coil</v>
          </cell>
          <cell r="C87" t="str">
            <v>4hp-5hp</v>
          </cell>
        </row>
        <row r="87">
          <cell r="J87">
            <v>131.280392156863</v>
          </cell>
        </row>
        <row r="88">
          <cell r="A88" t="str">
            <v>KOR094</v>
          </cell>
          <cell r="B88" t="str">
            <v>MDF-A03-10L003 (1/2")  solenoid valve c/w coil</v>
          </cell>
          <cell r="C88" t="str">
            <v>6hp-7.5hp</v>
          </cell>
        </row>
        <row r="88">
          <cell r="J88">
            <v>146.71568627451</v>
          </cell>
        </row>
        <row r="89">
          <cell r="A89" t="str">
            <v>KOR095</v>
          </cell>
          <cell r="B89" t="str">
            <v>MDF-A03-15L001 (5/8")  solenoid valve c/w coil</v>
          </cell>
          <cell r="C89" t="str">
            <v>8hp-18hp</v>
          </cell>
        </row>
        <row r="89">
          <cell r="J89">
            <v>183.374509803922</v>
          </cell>
        </row>
        <row r="90">
          <cell r="A90" t="str">
            <v>KOR093.0</v>
          </cell>
          <cell r="B90" t="str">
            <v>MDF-A03-6H002 (3/8") SANHUA SOLENOID VALVE C/W COIL (WELDING)</v>
          </cell>
        </row>
        <row r="90">
          <cell r="J90">
            <v>117.880485527544</v>
          </cell>
        </row>
        <row r="91">
          <cell r="A91" t="str">
            <v>KOR094.0</v>
          </cell>
          <cell r="B91" t="str">
            <v>MDF-A03-10H002 (1/2") SANHUA SOLENOID VALVE C/W COIL (WELDING)</v>
          </cell>
        </row>
        <row r="91">
          <cell r="J91">
            <v>142.390289449113</v>
          </cell>
        </row>
        <row r="92">
          <cell r="A92" t="str">
            <v>KOR095.0</v>
          </cell>
          <cell r="B92" t="str">
            <v>MDF-A03-15H002 (5/8") SANHUA SOLENOID VALVE C/W COIL (WELDING)</v>
          </cell>
        </row>
        <row r="92">
          <cell r="J92">
            <v>172.735760971055</v>
          </cell>
        </row>
        <row r="93">
          <cell r="A93" t="str">
            <v>KOR096</v>
          </cell>
          <cell r="B93" t="str">
            <v>MDF-A03-15H003 (7/8")  solenoid valve c/w coil</v>
          </cell>
          <cell r="C93" t="str">
            <v>25hp</v>
          </cell>
        </row>
        <row r="93">
          <cell r="J93">
            <v>207.67486631016</v>
          </cell>
        </row>
        <row r="94">
          <cell r="A94" t="str">
            <v>KOR097</v>
          </cell>
          <cell r="B94" t="str">
            <v>MDF-A03-20H001 (7/8")  solenoid valve c/w coil</v>
          </cell>
          <cell r="C94" t="str">
            <v>30hp-35hp</v>
          </cell>
        </row>
        <row r="94">
          <cell r="J94">
            <v>287.306951871658</v>
          </cell>
        </row>
        <row r="95">
          <cell r="A95" t="str">
            <v>KOR098</v>
          </cell>
          <cell r="B95" t="str">
            <v>MDF-A03-20H003 (1 1/8")  solenoid valve c/w coil</v>
          </cell>
          <cell r="C95" t="str">
            <v>40hp</v>
          </cell>
        </row>
        <row r="95">
          <cell r="J95">
            <v>300.988235294118</v>
          </cell>
        </row>
        <row r="96">
          <cell r="A96" t="str">
            <v>KOR099</v>
          </cell>
          <cell r="B96" t="str">
            <v>MDF-A03-22H008 (1 1/8")  solenoid valve c/w coil</v>
          </cell>
          <cell r="C96" t="str">
            <v>50hp</v>
          </cell>
        </row>
        <row r="96">
          <cell r="J96">
            <v>351.152941176471</v>
          </cell>
        </row>
        <row r="97">
          <cell r="A97" t="str">
            <v>KOR100</v>
          </cell>
          <cell r="B97" t="str">
            <v>MQ-A0322G-00001 230V COIL</v>
          </cell>
        </row>
        <row r="97">
          <cell r="J97">
            <v>42.0168067226891</v>
          </cell>
        </row>
        <row r="98">
          <cell r="A98" t="str">
            <v>KOR101</v>
          </cell>
          <cell r="B98" t="str">
            <v>MQ-A0322G-00001 12VDC COIL</v>
          </cell>
        </row>
        <row r="98">
          <cell r="J98">
            <v>64.1967914438503</v>
          </cell>
        </row>
        <row r="99">
          <cell r="A99" t="str">
            <v>KOR102</v>
          </cell>
          <cell r="B99" t="str">
            <v>MQ-A0324G-00001 24VDC COIL</v>
          </cell>
        </row>
        <row r="99">
          <cell r="J99">
            <v>64.1967914438503</v>
          </cell>
        </row>
        <row r="100">
          <cell r="A100" t="str">
            <v>KOR103</v>
          </cell>
          <cell r="B100" t="str">
            <v>FDF3A08 C/W COIL SOLENOID VALVE (3/8")</v>
          </cell>
        </row>
        <row r="100">
          <cell r="J100">
            <v>43.7752234993614</v>
          </cell>
        </row>
        <row r="101">
          <cell r="A101" t="str">
            <v>KOR103.1</v>
          </cell>
          <cell r="B101" t="str">
            <v>FDF6A58 C/W COIL SOLENOID VALVE (3/8")</v>
          </cell>
        </row>
        <row r="101">
          <cell r="J101">
            <v>56.7611749680715</v>
          </cell>
        </row>
        <row r="102">
          <cell r="A102" t="str">
            <v>KOR103.2</v>
          </cell>
          <cell r="B102" t="str">
            <v>FDF11A16 solenoid valve with coil (1/2")</v>
          </cell>
        </row>
        <row r="102">
          <cell r="J102">
            <v>148.448275862069</v>
          </cell>
        </row>
        <row r="103">
          <cell r="A103" t="str">
            <v>KOR103.3</v>
          </cell>
          <cell r="B103" t="str">
            <v>FDF13A12 solenoid valve with coil (5/8")</v>
          </cell>
        </row>
        <row r="103">
          <cell r="J103">
            <v>170.283524904215</v>
          </cell>
        </row>
        <row r="104">
          <cell r="A104" t="str">
            <v>KOR104</v>
          </cell>
          <cell r="B104" t="str">
            <v>FQ-A0522G SOLENOID COIL</v>
          </cell>
        </row>
        <row r="104">
          <cell r="J104">
            <v>19.8978288633461</v>
          </cell>
        </row>
        <row r="105">
          <cell r="A105" t="str">
            <v>KOR105</v>
          </cell>
          <cell r="B105" t="str">
            <v>DN40 (1 5/8") FORGED STEEL VALVE C/W CHECK VALVE</v>
          </cell>
          <cell r="C105" t="str">
            <v>1 5/8"</v>
          </cell>
        </row>
        <row r="105">
          <cell r="J105">
            <v>375.615763546798</v>
          </cell>
        </row>
        <row r="106">
          <cell r="A106" t="str">
            <v>KOR106</v>
          </cell>
          <cell r="B106" t="str">
            <v>DN50 (2 1/8") FORGED STEEL VALVE C/W CHECK VALVE</v>
          </cell>
          <cell r="C106" t="str">
            <v>2 1/8"</v>
          </cell>
        </row>
        <row r="106">
          <cell r="J106">
            <v>459.35960591133</v>
          </cell>
        </row>
        <row r="107">
          <cell r="A107" t="str">
            <v>KOR107</v>
          </cell>
          <cell r="B107" t="str">
            <v>DN65 (2 5/8") FORGED STEEL VALVE C/W CHECK VALVE</v>
          </cell>
          <cell r="C107" t="str">
            <v>2 5/8"</v>
          </cell>
        </row>
        <row r="107">
          <cell r="J107">
            <v>560.344827586207</v>
          </cell>
        </row>
        <row r="108">
          <cell r="A108" t="str">
            <v>KOR108</v>
          </cell>
          <cell r="B108" t="str">
            <v>DN80 (3 1/8") FORGED STEEL VALVE C/W CHECK VALVE</v>
          </cell>
          <cell r="C108" t="str">
            <v>3 1/8"</v>
          </cell>
        </row>
        <row r="108">
          <cell r="J108">
            <v>677.339901477833</v>
          </cell>
        </row>
        <row r="109">
          <cell r="A109" t="str">
            <v>KOR109</v>
          </cell>
          <cell r="B109" t="str">
            <v>DN100 (4 1/8") FORGED STEEL VALVE C/W CHECK VALVE</v>
          </cell>
          <cell r="C109" t="str">
            <v>4 1/8"</v>
          </cell>
        </row>
        <row r="109">
          <cell r="J109">
            <v>1000</v>
          </cell>
        </row>
        <row r="110">
          <cell r="A110" t="str">
            <v>KOR110</v>
          </cell>
          <cell r="B110" t="str">
            <v>DN40N (1 5/8") FORGED STEEL VALVE</v>
          </cell>
          <cell r="C110" t="str">
            <v>1 5/8"</v>
          </cell>
        </row>
        <row r="110">
          <cell r="J110">
            <v>307.881773399015</v>
          </cell>
        </row>
        <row r="111">
          <cell r="A111" t="str">
            <v>KOR111</v>
          </cell>
          <cell r="B111" t="str">
            <v>DN50N (2 1/8") FORGED STEEL VALVE</v>
          </cell>
          <cell r="C111" t="str">
            <v>2 1/8"</v>
          </cell>
        </row>
        <row r="111">
          <cell r="J111">
            <v>408.866995073892</v>
          </cell>
        </row>
        <row r="112">
          <cell r="A112" t="str">
            <v>KOR112</v>
          </cell>
          <cell r="B112" t="str">
            <v>DN65N (2 5/8") FORGED STEEL VALVE</v>
          </cell>
          <cell r="C112" t="str">
            <v>2 5/8"</v>
          </cell>
        </row>
        <row r="112">
          <cell r="J112">
            <v>463.054187192118</v>
          </cell>
        </row>
        <row r="113">
          <cell r="A113" t="str">
            <v>KOR113</v>
          </cell>
          <cell r="B113" t="str">
            <v>DN80N (3 1/8") FORGED STEEL VALVE</v>
          </cell>
          <cell r="C113" t="str">
            <v>3 1/8"</v>
          </cell>
        </row>
        <row r="113">
          <cell r="J113">
            <v>580.049261083744</v>
          </cell>
        </row>
        <row r="114">
          <cell r="A114" t="str">
            <v>KOR114</v>
          </cell>
          <cell r="B114" t="str">
            <v>DN100N (4 1/8") FORGED STEEL VALVE</v>
          </cell>
          <cell r="C114" t="str">
            <v>4 1/8"</v>
          </cell>
        </row>
        <row r="114">
          <cell r="J114">
            <v>820.197044334975</v>
          </cell>
        </row>
      </sheetData>
      <sheetData sheetId="30">
        <row r="8">
          <cell r="A8" t="str">
            <v>ITEM CODE</v>
          </cell>
          <cell r="B8" t="str">
            <v>MODEL</v>
          </cell>
        </row>
        <row r="8">
          <cell r="D8" t="str">
            <v>SIZE(inch)</v>
          </cell>
        </row>
        <row r="8">
          <cell r="L8" t="str">
            <v>(RM) </v>
          </cell>
        </row>
        <row r="9">
          <cell r="A9" t="str">
            <v>AIR001</v>
          </cell>
          <cell r="B9" t="str">
            <v>QC-205S</v>
          </cell>
        </row>
        <row r="9">
          <cell r="D9" t="str">
            <v>5/8"</v>
          </cell>
        </row>
        <row r="9">
          <cell r="L9">
            <v>80.3833515881709</v>
          </cell>
        </row>
        <row r="10">
          <cell r="A10" t="str">
            <v>AIR002</v>
          </cell>
          <cell r="B10" t="str">
            <v>QC-206</v>
          </cell>
        </row>
        <row r="10">
          <cell r="D10" t="str">
            <v>3/4"</v>
          </cell>
        </row>
        <row r="10">
          <cell r="L10">
            <v>105.980284775465</v>
          </cell>
        </row>
        <row r="11">
          <cell r="A11" t="str">
            <v>AIR003</v>
          </cell>
          <cell r="B11" t="str">
            <v>QC-207S</v>
          </cell>
        </row>
        <row r="11">
          <cell r="D11" t="str">
            <v>7/8"</v>
          </cell>
        </row>
        <row r="11">
          <cell r="L11">
            <v>102.911646586345</v>
          </cell>
        </row>
        <row r="12">
          <cell r="A12" t="str">
            <v>AIR004</v>
          </cell>
          <cell r="B12" t="str">
            <v>QC-207</v>
          </cell>
        </row>
        <row r="12">
          <cell r="D12" t="str">
            <v>7/8"</v>
          </cell>
        </row>
        <row r="12">
          <cell r="L12">
            <v>118.55421686747</v>
          </cell>
        </row>
        <row r="13">
          <cell r="A13" t="str">
            <v>AIR005</v>
          </cell>
          <cell r="B13" t="str">
            <v>QC-208</v>
          </cell>
        </row>
        <row r="13">
          <cell r="D13" t="str">
            <v>11/8"</v>
          </cell>
        </row>
        <row r="13">
          <cell r="L13">
            <v>160.542168674699</v>
          </cell>
        </row>
        <row r="14">
          <cell r="A14" t="str">
            <v>AIR006</v>
          </cell>
          <cell r="B14" t="str">
            <v>QC-213</v>
          </cell>
        </row>
        <row r="14">
          <cell r="D14" t="str">
            <v>13/8"</v>
          </cell>
        </row>
        <row r="14">
          <cell r="L14">
            <v>193.997809419496</v>
          </cell>
        </row>
        <row r="15">
          <cell r="A15" t="str">
            <v>AIR007</v>
          </cell>
          <cell r="B15" t="str">
            <v>QC-215</v>
          </cell>
        </row>
        <row r="15">
          <cell r="D15" t="str">
            <v>15/8"</v>
          </cell>
        </row>
        <row r="15">
          <cell r="L15">
            <v>239.660642570282</v>
          </cell>
        </row>
        <row r="16">
          <cell r="A16" t="str">
            <v>AIR008</v>
          </cell>
          <cell r="B16" t="str">
            <v>QC-4117 (BIG)</v>
          </cell>
        </row>
        <row r="16">
          <cell r="D16" t="str">
            <v>21/8"</v>
          </cell>
        </row>
        <row r="16">
          <cell r="L16">
            <v>576.305220883534</v>
          </cell>
        </row>
        <row r="17">
          <cell r="A17" t="str">
            <v>AIR009</v>
          </cell>
          <cell r="B17" t="str">
            <v>RA-225(立式) VERTICAL TYPE</v>
          </cell>
        </row>
        <row r="17">
          <cell r="D17" t="str">
            <v>25/8"</v>
          </cell>
        </row>
        <row r="17">
          <cell r="L17">
            <v>837.371485943775</v>
          </cell>
        </row>
        <row r="18">
          <cell r="A18" t="str">
            <v>AIR010</v>
          </cell>
          <cell r="B18" t="str">
            <v>RA-231(立式) VERTICAL TYPE</v>
          </cell>
        </row>
        <row r="18">
          <cell r="D18" t="str">
            <v>31/8"</v>
          </cell>
        </row>
        <row r="18">
          <cell r="L18">
            <v>1245.72489959839</v>
          </cell>
        </row>
        <row r="19">
          <cell r="A19" t="str">
            <v>AIR010.2</v>
          </cell>
          <cell r="B19" t="str">
            <v>CXQF65-50L (2 5/8") S.ACC</v>
          </cell>
        </row>
        <row r="19">
          <cell r="D19" t="str">
            <v>25/8"</v>
          </cell>
        </row>
        <row r="19">
          <cell r="L19">
            <v>1183.30464716007</v>
          </cell>
        </row>
        <row r="20">
          <cell r="A20" t="str">
            <v>AIR010.3</v>
          </cell>
          <cell r="B20" t="str">
            <v>CXQF76-50L (3 1/8") S.ACC</v>
          </cell>
        </row>
        <row r="20">
          <cell r="D20" t="str">
            <v>31/8"</v>
          </cell>
        </row>
        <row r="20">
          <cell r="L20">
            <v>1255.02008032128</v>
          </cell>
        </row>
        <row r="21">
          <cell r="A21" t="str">
            <v>AIR011</v>
          </cell>
          <cell r="B21" t="str">
            <v>LH-A-231 (B) 3 1/8" S.ACCUMULATOR</v>
          </cell>
        </row>
        <row r="21">
          <cell r="D21" t="str">
            <v>31/8"</v>
          </cell>
        </row>
        <row r="21">
          <cell r="L21" t="str">
            <v>~</v>
          </cell>
        </row>
        <row r="22">
          <cell r="A22" t="str">
            <v>AIR012</v>
          </cell>
          <cell r="B22" t="str">
            <v>QC 4003-3441280 (4 1/8") S.ACCUMULATOR</v>
          </cell>
        </row>
        <row r="22">
          <cell r="D22" t="str">
            <v>41/8"</v>
          </cell>
        </row>
        <row r="22">
          <cell r="L22">
            <v>2321.68674698795</v>
          </cell>
        </row>
        <row r="23">
          <cell r="A23" t="str">
            <v>AIR012.1</v>
          </cell>
          <cell r="B23" t="str">
            <v>ZTQ-A090T 2 IN1 S.ACCUMULATOR</v>
          </cell>
        </row>
        <row r="23">
          <cell r="D23" t="str">
            <v>7/8",1 1/8"</v>
          </cell>
        </row>
        <row r="23">
          <cell r="L23">
            <v>420.730541212469</v>
          </cell>
        </row>
        <row r="24">
          <cell r="A24" t="str">
            <v>AIR012.2</v>
          </cell>
          <cell r="B24" t="str">
            <v>ZTQ-A110T 3 IN1 S.ACCUMULATOR</v>
          </cell>
        </row>
        <row r="24">
          <cell r="D24" t="str">
            <v>7/8",1 3/8"</v>
          </cell>
        </row>
        <row r="24">
          <cell r="L24">
            <v>486.469688276917</v>
          </cell>
        </row>
        <row r="25">
          <cell r="A25" t="str">
            <v>AIR013</v>
          </cell>
          <cell r="B25" t="str">
            <v>S-4004S</v>
          </cell>
        </row>
        <row r="25">
          <cell r="D25" t="str">
            <v>1/2"</v>
          </cell>
        </row>
        <row r="25">
          <cell r="L25" t="str">
            <v>~</v>
          </cell>
        </row>
        <row r="26">
          <cell r="A26" t="str">
            <v>AIR014</v>
          </cell>
          <cell r="B26" t="str">
            <v>QCS-1/2" OIL SEP</v>
          </cell>
        </row>
        <row r="26">
          <cell r="D26" t="str">
            <v>1/2"</v>
          </cell>
        </row>
        <row r="26">
          <cell r="L26">
            <v>125.739320920044</v>
          </cell>
        </row>
        <row r="27">
          <cell r="A27" t="str">
            <v>AIR015</v>
          </cell>
          <cell r="B27" t="str">
            <v>QCS- 5/8" OIL SEP</v>
          </cell>
        </row>
        <row r="27">
          <cell r="D27" t="str">
            <v>5/8"</v>
          </cell>
        </row>
        <row r="27">
          <cell r="L27">
            <v>143.702081051479</v>
          </cell>
        </row>
        <row r="28">
          <cell r="A28" t="str">
            <v>AIR016</v>
          </cell>
          <cell r="B28" t="str">
            <v>QCS- 7/8" OIL SEP</v>
          </cell>
        </row>
        <row r="28">
          <cell r="D28" t="str">
            <v>7/8"</v>
          </cell>
        </row>
        <row r="28">
          <cell r="L28">
            <v>166.469879518072</v>
          </cell>
        </row>
        <row r="29">
          <cell r="A29" t="str">
            <v>AIR017</v>
          </cell>
          <cell r="B29" t="str">
            <v>QCS- 1 1/8" OIL SEP</v>
          </cell>
        </row>
        <row r="29">
          <cell r="D29" t="str">
            <v>11/8"</v>
          </cell>
        </row>
        <row r="29">
          <cell r="L29">
            <v>164.658634538153</v>
          </cell>
        </row>
        <row r="30">
          <cell r="A30" t="str">
            <v>AIR018</v>
          </cell>
          <cell r="B30" t="str">
            <v>S-4013</v>
          </cell>
        </row>
        <row r="30">
          <cell r="D30" t="str">
            <v>13/8"</v>
          </cell>
        </row>
        <row r="30">
          <cell r="L30" t="str">
            <v>~</v>
          </cell>
        </row>
        <row r="31">
          <cell r="A31" t="str">
            <v>AIR019</v>
          </cell>
          <cell r="B31" t="str">
            <v>S-5511</v>
          </cell>
        </row>
        <row r="31">
          <cell r="D31" t="str">
            <v>11/8"</v>
          </cell>
        </row>
        <row r="31">
          <cell r="L31">
            <v>262.434312098695</v>
          </cell>
        </row>
        <row r="32">
          <cell r="A32" t="str">
            <v>AIR020</v>
          </cell>
          <cell r="B32" t="str">
            <v>F-6611Q (7lit , total vol 19.8lit)</v>
          </cell>
        </row>
        <row r="32">
          <cell r="D32" t="str">
            <v>13/8"</v>
          </cell>
        </row>
        <row r="32">
          <cell r="L32">
            <v>784.104417670683</v>
          </cell>
        </row>
        <row r="33">
          <cell r="A33" t="str">
            <v>AIR021</v>
          </cell>
          <cell r="B33" t="str">
            <v>F-6613Q (7lit , total vol 19.8lit)</v>
          </cell>
        </row>
        <row r="33">
          <cell r="D33" t="str">
            <v>15/8"</v>
          </cell>
        </row>
        <row r="33">
          <cell r="L33">
            <v>805.016064257028</v>
          </cell>
        </row>
        <row r="34">
          <cell r="A34" t="str">
            <v>AIR022</v>
          </cell>
          <cell r="B34" t="str">
            <v>S-6021</v>
          </cell>
        </row>
        <row r="34">
          <cell r="D34" t="str">
            <v>21/8"</v>
          </cell>
        </row>
        <row r="34">
          <cell r="L34" t="str">
            <v>~</v>
          </cell>
        </row>
        <row r="35">
          <cell r="A35" t="str">
            <v>AIR025</v>
          </cell>
          <cell r="B35" t="str">
            <v>CD-1011</v>
          </cell>
        </row>
        <row r="35">
          <cell r="D35" t="str">
            <v>11/8"</v>
          </cell>
        </row>
        <row r="35">
          <cell r="L35">
            <v>189.392643284859</v>
          </cell>
        </row>
        <row r="36">
          <cell r="A36" t="str">
            <v>AIR026</v>
          </cell>
          <cell r="B36" t="str">
            <v>CD-1013</v>
          </cell>
        </row>
        <row r="36">
          <cell r="D36" t="str">
            <v>13/8"</v>
          </cell>
        </row>
        <row r="36">
          <cell r="L36">
            <v>196.238160512022</v>
          </cell>
        </row>
        <row r="37">
          <cell r="A37" t="str">
            <v>AIR031</v>
          </cell>
          <cell r="B37" t="str">
            <v>CD-2013</v>
          </cell>
        </row>
        <row r="37">
          <cell r="D37" t="str">
            <v>13/8"</v>
          </cell>
        </row>
        <row r="37">
          <cell r="L37">
            <v>215.633792655652</v>
          </cell>
        </row>
        <row r="38">
          <cell r="A38" t="str">
            <v>AIR034</v>
          </cell>
          <cell r="B38" t="str">
            <v>SAV-2404</v>
          </cell>
        </row>
        <row r="38">
          <cell r="D38" t="str">
            <v>1/2"</v>
          </cell>
        </row>
        <row r="38">
          <cell r="L38" t="str">
            <v>~</v>
          </cell>
        </row>
        <row r="39">
          <cell r="A39" t="str">
            <v>AIR035</v>
          </cell>
          <cell r="B39" t="str">
            <v>SAV-2405</v>
          </cell>
        </row>
        <row r="39">
          <cell r="D39" t="str">
            <v>5/8"</v>
          </cell>
        </row>
        <row r="39">
          <cell r="L39" t="str">
            <v>~</v>
          </cell>
        </row>
        <row r="40">
          <cell r="A40" t="str">
            <v>AIR036</v>
          </cell>
          <cell r="B40" t="str">
            <v>SAV-2406</v>
          </cell>
        </row>
        <row r="40">
          <cell r="D40" t="str">
            <v>3/4"</v>
          </cell>
        </row>
        <row r="40">
          <cell r="L40" t="str">
            <v>~</v>
          </cell>
        </row>
        <row r="41">
          <cell r="A41" t="str">
            <v>AIR037</v>
          </cell>
          <cell r="B41" t="str">
            <v>SAV-2407</v>
          </cell>
        </row>
        <row r="41">
          <cell r="D41" t="str">
            <v>7/8"</v>
          </cell>
        </row>
        <row r="41">
          <cell r="L41" t="str">
            <v>~</v>
          </cell>
        </row>
        <row r="42">
          <cell r="A42" t="str">
            <v>AIR038</v>
          </cell>
          <cell r="B42" t="str">
            <v>SAV-2411</v>
          </cell>
        </row>
        <row r="42">
          <cell r="D42" t="str">
            <v>1-1/8"</v>
          </cell>
        </row>
        <row r="42">
          <cell r="L42">
            <v>271.538850010822</v>
          </cell>
        </row>
        <row r="43">
          <cell r="A43" t="str">
            <v>AIR039</v>
          </cell>
          <cell r="B43" t="str">
            <v>SAV-2413</v>
          </cell>
        </row>
        <row r="43">
          <cell r="D43" t="str">
            <v>1-3/8"</v>
          </cell>
        </row>
        <row r="43">
          <cell r="L43">
            <v>308.808888247601</v>
          </cell>
        </row>
        <row r="44">
          <cell r="A44" t="str">
            <v>AIR040</v>
          </cell>
          <cell r="B44" t="str">
            <v>SAV-2415</v>
          </cell>
        </row>
        <row r="44">
          <cell r="D44" t="str">
            <v>1-5/8"</v>
          </cell>
        </row>
        <row r="44">
          <cell r="L44" t="str">
            <v>~</v>
          </cell>
        </row>
        <row r="45">
          <cell r="A45" t="str">
            <v>AIR040.1</v>
          </cell>
          <cell r="B45" t="str">
            <v>HSAR-411</v>
          </cell>
        </row>
        <row r="45">
          <cell r="D45" t="str">
            <v>1/2" , 1 1/8" (4HP-6HP)</v>
          </cell>
        </row>
        <row r="45">
          <cell r="L45">
            <v>535.140562248996</v>
          </cell>
        </row>
        <row r="46">
          <cell r="A46" t="str">
            <v>AIR040.2</v>
          </cell>
          <cell r="B46" t="str">
            <v>HSAR-513</v>
          </cell>
        </row>
        <row r="46">
          <cell r="D46" t="str">
            <v>5/8" , 1 3/8" (8HP-12HP)</v>
          </cell>
        </row>
        <row r="46">
          <cell r="L46">
            <v>627.349397590361</v>
          </cell>
        </row>
        <row r="47">
          <cell r="A47" t="str">
            <v>AIR040.3</v>
          </cell>
          <cell r="B47" t="str">
            <v>HSAR-515</v>
          </cell>
        </row>
        <row r="47">
          <cell r="D47" t="str">
            <v>5/8" , 1 5/8" (15HP-20HP)</v>
          </cell>
        </row>
        <row r="47">
          <cell r="L47">
            <v>750.843373493976</v>
          </cell>
        </row>
        <row r="48">
          <cell r="A48" t="str">
            <v>AIR040.4</v>
          </cell>
          <cell r="B48" t="str">
            <v>HSAR-721</v>
          </cell>
        </row>
        <row r="48">
          <cell r="D48" t="str">
            <v>7/8" , 2 1/8" (25HP-30HP)</v>
          </cell>
        </row>
        <row r="48">
          <cell r="L48">
            <v>1091.68674698795</v>
          </cell>
        </row>
        <row r="49">
          <cell r="A49" t="str">
            <v>AIR041</v>
          </cell>
          <cell r="B49" t="str">
            <v>OR-6206 (6litres)</v>
          </cell>
        </row>
        <row r="49">
          <cell r="D49" t="str">
            <v>3/8"</v>
          </cell>
        </row>
        <row r="49">
          <cell r="L49">
            <v>449.047619047619</v>
          </cell>
        </row>
        <row r="50">
          <cell r="A50" t="str">
            <v>AIR042</v>
          </cell>
          <cell r="B50" t="str">
            <v>OR-6208 (8litres)</v>
          </cell>
        </row>
        <row r="50">
          <cell r="D50" t="str">
            <v>3/8"</v>
          </cell>
        </row>
        <row r="50">
          <cell r="L50">
            <v>546.666666666667</v>
          </cell>
        </row>
        <row r="51">
          <cell r="A51" t="str">
            <v>AIR043</v>
          </cell>
          <cell r="B51" t="str">
            <v>OR-6210 (10litres)</v>
          </cell>
        </row>
        <row r="51">
          <cell r="D51" t="str">
            <v>3/8"</v>
          </cell>
        </row>
        <row r="51">
          <cell r="L51">
            <v>683.333333333333</v>
          </cell>
        </row>
        <row r="52">
          <cell r="A52" t="str">
            <v>AIR044</v>
          </cell>
          <cell r="B52" t="str">
            <v>OR-6314 (14litres)</v>
          </cell>
        </row>
        <row r="52">
          <cell r="D52" t="str">
            <v>3/8"</v>
          </cell>
        </row>
        <row r="52">
          <cell r="L52">
            <v>870.111111111111</v>
          </cell>
        </row>
        <row r="53">
          <cell r="A53" t="str">
            <v>AIR045</v>
          </cell>
          <cell r="B53" t="str">
            <v>OR-6316 (16litres)</v>
          </cell>
        </row>
        <row r="53">
          <cell r="D53" t="str">
            <v>3/8"</v>
          </cell>
        </row>
        <row r="53">
          <cell r="L53">
            <v>902</v>
          </cell>
        </row>
        <row r="54">
          <cell r="A54" t="str">
            <v>AIR046</v>
          </cell>
          <cell r="B54" t="str">
            <v>QC-485T </v>
          </cell>
        </row>
        <row r="54">
          <cell r="D54" t="str">
            <v>5/8"</v>
          </cell>
        </row>
        <row r="54">
          <cell r="L54">
            <v>175.008605851979</v>
          </cell>
        </row>
        <row r="55">
          <cell r="A55" t="str">
            <v>AIR047</v>
          </cell>
          <cell r="B55" t="str">
            <v>QC-487T</v>
          </cell>
        </row>
        <row r="55">
          <cell r="D55" t="str">
            <v>7/8"</v>
          </cell>
        </row>
        <row r="55">
          <cell r="L55">
            <v>179.807228915663</v>
          </cell>
        </row>
        <row r="56">
          <cell r="A56" t="str">
            <v>AIR048</v>
          </cell>
          <cell r="B56" t="str">
            <v>QC-489T</v>
          </cell>
        </row>
        <row r="56">
          <cell r="D56" t="str">
            <v>11/8"</v>
          </cell>
        </row>
        <row r="56">
          <cell r="L56">
            <v>182.771084337349</v>
          </cell>
        </row>
        <row r="57">
          <cell r="A57" t="str">
            <v>AIR049</v>
          </cell>
          <cell r="B57" t="str">
            <v>QC-4811T</v>
          </cell>
        </row>
        <row r="57">
          <cell r="D57" t="str">
            <v>13/8"</v>
          </cell>
        </row>
        <row r="57">
          <cell r="L57">
            <v>187.710843373494</v>
          </cell>
        </row>
        <row r="58">
          <cell r="A58" t="str">
            <v>AIR050</v>
          </cell>
          <cell r="B58" t="str">
            <v>QC-4813T</v>
          </cell>
        </row>
        <row r="58">
          <cell r="D58" t="str">
            <v>15/8"</v>
          </cell>
        </row>
        <row r="58">
          <cell r="L58">
            <v>187.710843373494</v>
          </cell>
        </row>
        <row r="59">
          <cell r="A59" t="str">
            <v>AIR051</v>
          </cell>
          <cell r="B59" t="str">
            <v>QC-4817T</v>
          </cell>
        </row>
        <row r="59">
          <cell r="D59" t="str">
            <v>21/8"</v>
          </cell>
        </row>
        <row r="59">
          <cell r="L59">
            <v>197.590361445783</v>
          </cell>
        </row>
        <row r="60">
          <cell r="A60" t="str">
            <v>AIR052</v>
          </cell>
          <cell r="B60" t="str">
            <v>QC-4821T</v>
          </cell>
        </row>
        <row r="60">
          <cell r="D60" t="str">
            <v>2 5/8"</v>
          </cell>
        </row>
        <row r="60">
          <cell r="L60">
            <v>204.506024096386</v>
          </cell>
        </row>
        <row r="61">
          <cell r="A61" t="str">
            <v>AIR053</v>
          </cell>
          <cell r="B61" t="str">
            <v>QC-4825T</v>
          </cell>
        </row>
        <row r="61">
          <cell r="D61" t="str">
            <v>3 1/8"</v>
          </cell>
        </row>
        <row r="61">
          <cell r="L61">
            <v>217.349397590361</v>
          </cell>
        </row>
        <row r="62">
          <cell r="A62" t="str">
            <v>AIR054</v>
          </cell>
          <cell r="B62" t="str">
            <v>QC-9611T (2 CORES)</v>
          </cell>
        </row>
        <row r="62">
          <cell r="D62" t="str">
            <v>13/8"</v>
          </cell>
        </row>
        <row r="62">
          <cell r="L62">
            <v>237.10843373494</v>
          </cell>
        </row>
        <row r="63">
          <cell r="A63" t="str">
            <v>AIR055</v>
          </cell>
          <cell r="B63" t="str">
            <v>QC-9613T (2CORES)</v>
          </cell>
        </row>
        <row r="63">
          <cell r="D63" t="str">
            <v>15/8"</v>
          </cell>
        </row>
        <row r="63">
          <cell r="L63">
            <v>262.795180722892</v>
          </cell>
        </row>
        <row r="64">
          <cell r="A64" t="str">
            <v>AIR056</v>
          </cell>
          <cell r="B64" t="str">
            <v>QC-9617T (2CORES)</v>
          </cell>
        </row>
        <row r="64">
          <cell r="D64" t="str">
            <v>21/8"</v>
          </cell>
        </row>
        <row r="64">
          <cell r="L64">
            <v>262.795180722892</v>
          </cell>
        </row>
        <row r="65">
          <cell r="A65" t="str">
            <v>AIR057</v>
          </cell>
          <cell r="B65" t="str">
            <v>QC-9621T (2CORES)</v>
          </cell>
        </row>
        <row r="65">
          <cell r="D65" t="str">
            <v>2 5/8"</v>
          </cell>
        </row>
        <row r="65">
          <cell r="L65">
            <v>243.581221437474</v>
          </cell>
        </row>
        <row r="66">
          <cell r="A66" t="str">
            <v>AIR058</v>
          </cell>
          <cell r="B66" t="str">
            <v>BLR/STAS-9625T (2CORES)</v>
          </cell>
        </row>
        <row r="66">
          <cell r="D66" t="str">
            <v>3 1/8"</v>
          </cell>
        </row>
        <row r="66">
          <cell r="L66">
            <v>297.237224761113</v>
          </cell>
        </row>
        <row r="67">
          <cell r="A67" t="str">
            <v>AIR058.1</v>
          </cell>
          <cell r="B67" t="str">
            <v>QC 20034 (4 1/8") 2CORE</v>
          </cell>
        </row>
        <row r="67">
          <cell r="D67" t="str">
            <v>4 1/8"</v>
          </cell>
        </row>
        <row r="67">
          <cell r="L67">
            <v>489.717490652264</v>
          </cell>
        </row>
        <row r="68">
          <cell r="A68" t="str">
            <v>AIR062</v>
          </cell>
          <cell r="B68" t="str">
            <v>BLR/A-W 55877 (7/8")</v>
          </cell>
        </row>
        <row r="68">
          <cell r="D68" t="str">
            <v>7/8"</v>
          </cell>
        </row>
        <row r="68">
          <cell r="L68">
            <v>145.448460508702</v>
          </cell>
        </row>
        <row r="69">
          <cell r="A69" t="str">
            <v>AIR063</v>
          </cell>
          <cell r="B69" t="str">
            <v>BLR/A-W 55889 (1 1/8")</v>
          </cell>
        </row>
        <row r="69">
          <cell r="D69" t="str">
            <v>11/8"</v>
          </cell>
        </row>
        <row r="69">
          <cell r="L69">
            <v>164.658634538153</v>
          </cell>
        </row>
        <row r="70">
          <cell r="A70" t="str">
            <v>AIR064</v>
          </cell>
          <cell r="B70" t="str">
            <v>BLR/A-W 559011 (1 3/8")</v>
          </cell>
        </row>
        <row r="70">
          <cell r="D70" t="str">
            <v>13/8"</v>
          </cell>
        </row>
        <row r="70">
          <cell r="L70" t="str">
            <v>~</v>
          </cell>
        </row>
        <row r="71">
          <cell r="A71" t="str">
            <v>AIR065</v>
          </cell>
          <cell r="B71" t="str">
            <v>BLR/A-W 569011 (1 3/8")</v>
          </cell>
        </row>
        <row r="71">
          <cell r="D71" t="str">
            <v>13/8"</v>
          </cell>
        </row>
        <row r="71">
          <cell r="L71">
            <v>240.127175368139</v>
          </cell>
        </row>
        <row r="72">
          <cell r="A72" t="str">
            <v>AIR066</v>
          </cell>
          <cell r="B72" t="str">
            <v>BLR/A-W 569213 (1 5/8")</v>
          </cell>
        </row>
        <row r="72">
          <cell r="D72" t="str">
            <v>15/8"</v>
          </cell>
        </row>
        <row r="72">
          <cell r="L72" t="str">
            <v>~</v>
          </cell>
        </row>
        <row r="73">
          <cell r="A73" t="str">
            <v>AIR067</v>
          </cell>
          <cell r="B73" t="str">
            <v>BLR/A-W 569417 (2 1/8")</v>
          </cell>
        </row>
        <row r="73">
          <cell r="D73" t="str">
            <v>21/8"</v>
          </cell>
        </row>
        <row r="73">
          <cell r="L73" t="str">
            <v>~</v>
          </cell>
        </row>
        <row r="75">
          <cell r="A75" t="str">
            <v>AIR068</v>
          </cell>
          <cell r="B75" t="str">
            <v>1 3/8" (11658) 5200 oil separator</v>
          </cell>
        </row>
        <row r="75">
          <cell r="D75" t="str">
            <v>13/8"</v>
          </cell>
        </row>
        <row r="75">
          <cell r="L75">
            <v>425.579240037071</v>
          </cell>
        </row>
        <row r="76">
          <cell r="A76" t="str">
            <v>AIR069</v>
          </cell>
          <cell r="B76" t="str">
            <v>1 5/8" (13658) 5200 oil separator</v>
          </cell>
        </row>
        <row r="76">
          <cell r="D76" t="str">
            <v>15/8"</v>
          </cell>
        </row>
        <row r="76">
          <cell r="L76">
            <v>497.775718257646</v>
          </cell>
        </row>
        <row r="77">
          <cell r="A77" t="str">
            <v>AIR070</v>
          </cell>
          <cell r="B77" t="str">
            <v>2 1/8"  5200 oil separator (152mm)</v>
          </cell>
        </row>
        <row r="77">
          <cell r="D77" t="str">
            <v>21/8"</v>
          </cell>
        </row>
        <row r="77">
          <cell r="L77" t="str">
            <v>~</v>
          </cell>
        </row>
        <row r="78">
          <cell r="A78" t="str">
            <v>AIR071</v>
          </cell>
          <cell r="B78" t="str">
            <v>2 1/8"  5200 oil separator (219mm)</v>
          </cell>
        </row>
        <row r="78">
          <cell r="D78" t="str">
            <v>21/8"</v>
          </cell>
        </row>
        <row r="78">
          <cell r="L78" t="str">
            <v>~</v>
          </cell>
        </row>
        <row r="79">
          <cell r="A79" t="str">
            <v>AIR079</v>
          </cell>
          <cell r="B79" t="str">
            <v>BLR/HSA-2407</v>
          </cell>
        </row>
        <row r="79">
          <cell r="D79" t="str">
            <v>Suction 7/8" Liquid 1/2"</v>
          </cell>
        </row>
        <row r="79">
          <cell r="L79">
            <v>177.922916666667</v>
          </cell>
        </row>
        <row r="80">
          <cell r="A80" t="str">
            <v>AIR080</v>
          </cell>
          <cell r="B80" t="str">
            <v>BLR/HSA-2411</v>
          </cell>
        </row>
        <row r="80">
          <cell r="D80" t="str">
            <v>Suction 1-1/8" Liquid 5/8"</v>
          </cell>
        </row>
        <row r="80">
          <cell r="L80">
            <v>220.63125</v>
          </cell>
        </row>
        <row r="81">
          <cell r="A81" t="str">
            <v>AIR081</v>
          </cell>
          <cell r="B81" t="str">
            <v>BLR/HSA-2413</v>
          </cell>
        </row>
        <row r="81">
          <cell r="D81" t="str">
            <v>Suction 1-3/8" Liquid 3/4"</v>
          </cell>
        </row>
        <row r="81">
          <cell r="L81">
            <v>256.25</v>
          </cell>
        </row>
        <row r="82">
          <cell r="A82" t="str">
            <v>AIR082</v>
          </cell>
          <cell r="B82" t="str">
            <v>BLR/HSA-2415</v>
          </cell>
        </row>
        <row r="82">
          <cell r="D82" t="str">
            <v>Suction 1-5/8" Liquid 7/8"</v>
          </cell>
        </row>
        <row r="82">
          <cell r="L82">
            <v>405.729166666667</v>
          </cell>
        </row>
        <row r="83">
          <cell r="A83" t="str">
            <v>AIR083</v>
          </cell>
          <cell r="B83" t="str">
            <v>BLR/HSA-2417 / QC-4410</v>
          </cell>
        </row>
        <row r="83">
          <cell r="D83" t="str">
            <v>Suction 2-1/8" Liquid 7/8"</v>
          </cell>
        </row>
        <row r="83">
          <cell r="L83">
            <v>430.673939393939</v>
          </cell>
        </row>
        <row r="84">
          <cell r="A84" t="str">
            <v>AIR084</v>
          </cell>
          <cell r="B84" t="str">
            <v>BLR/HSA-2421</v>
          </cell>
        </row>
        <row r="84">
          <cell r="D84" t="str">
            <v>Suction 2-5/8"  Liquid 7/8"</v>
          </cell>
        </row>
        <row r="84">
          <cell r="L84">
            <v>792.922916666667</v>
          </cell>
        </row>
        <row r="85">
          <cell r="A85" t="str">
            <v>AIR085</v>
          </cell>
          <cell r="B85" t="str">
            <v>F-6611Q (7lit , total vol 19.8lit)</v>
          </cell>
        </row>
        <row r="85">
          <cell r="D85" t="str">
            <v>1 3/8"</v>
          </cell>
        </row>
        <row r="85">
          <cell r="L85">
            <v>793.666666666667</v>
          </cell>
        </row>
        <row r="86">
          <cell r="A86" t="str">
            <v>AIR086</v>
          </cell>
          <cell r="B86" t="str">
            <v>F-6613Q (7lit , total vol 19.8lit)</v>
          </cell>
        </row>
        <row r="86">
          <cell r="D86" t="str">
            <v>1 5/8"</v>
          </cell>
        </row>
        <row r="86">
          <cell r="L86">
            <v>814.833333333333</v>
          </cell>
        </row>
        <row r="87">
          <cell r="A87" t="str">
            <v>AIR087</v>
          </cell>
          <cell r="B87" t="str">
            <v>2 1/8" Oil storage separator (7.6l)</v>
          </cell>
        </row>
        <row r="87">
          <cell r="D87" t="str">
            <v>21/8"</v>
          </cell>
        </row>
        <row r="87">
          <cell r="L87" t="str">
            <v>~</v>
          </cell>
        </row>
        <row r="88">
          <cell r="A88" t="str">
            <v>AIR088</v>
          </cell>
          <cell r="B88" t="str">
            <v>2 1/8" Oil storage separator (9.2l)</v>
          </cell>
        </row>
        <row r="88">
          <cell r="D88" t="str">
            <v>21/8"</v>
          </cell>
        </row>
        <row r="88">
          <cell r="L88" t="str">
            <v>~</v>
          </cell>
        </row>
        <row r="89">
          <cell r="A89" t="str">
            <v>AIR088.2</v>
          </cell>
          <cell r="B89" t="str">
            <v>F-8625Q (15lit , total 79lit)</v>
          </cell>
        </row>
        <row r="89">
          <cell r="D89" t="str">
            <v>3 1/8"</v>
          </cell>
        </row>
        <row r="89">
          <cell r="L89">
            <v>2498.33333333333</v>
          </cell>
        </row>
        <row r="90">
          <cell r="A90" t="str">
            <v>AIR088.3</v>
          </cell>
          <cell r="B90" t="str">
            <v>OFD 053 OIL FILTER (3/8")</v>
          </cell>
        </row>
        <row r="90">
          <cell r="D90" t="str">
            <v>3/8"</v>
          </cell>
        </row>
        <row r="90">
          <cell r="L90">
            <v>30.8705882352941</v>
          </cell>
        </row>
        <row r="91">
          <cell r="A91" t="str">
            <v>AIR088.4</v>
          </cell>
          <cell r="B91" t="str">
            <v>OFD-084 OIL FILTER (1/2")</v>
          </cell>
        </row>
        <row r="91">
          <cell r="D91" t="str">
            <v>1/2"</v>
          </cell>
        </row>
        <row r="91">
          <cell r="L91">
            <v>38.5882352941176</v>
          </cell>
        </row>
        <row r="92">
          <cell r="A92" t="str">
            <v>AIR088.5</v>
          </cell>
          <cell r="B92" t="str">
            <v>OFD-085 OIL FILTER (5/8")</v>
          </cell>
        </row>
        <row r="92">
          <cell r="D92" t="str">
            <v>5/8"</v>
          </cell>
        </row>
        <row r="92">
          <cell r="L92">
            <v>39.5529411764706</v>
          </cell>
        </row>
        <row r="93">
          <cell r="A93" t="str">
            <v>AIR088.6</v>
          </cell>
          <cell r="B93" t="str">
            <v>SFT-48Y SUCTION FILTER CORE </v>
          </cell>
          <cell r="C93" t="str">
            <v>OIL FILTER &amp; SUCTION FILTER WASHABLE</v>
          </cell>
        </row>
        <row r="93">
          <cell r="L93">
            <v>89.2857142857143</v>
          </cell>
        </row>
        <row r="94">
          <cell r="A94" t="str">
            <v>AIR088.7</v>
          </cell>
          <cell r="B94" t="str">
            <v>Bitzer screw oil filter ZF3060W</v>
          </cell>
        </row>
        <row r="94">
          <cell r="L94">
            <v>158.245614035088</v>
          </cell>
        </row>
        <row r="95">
          <cell r="A95" t="str">
            <v>AIR088.8</v>
          </cell>
          <cell r="B95" t="str">
            <v>Refcomp screw oil filter 700358mp</v>
          </cell>
        </row>
        <row r="95">
          <cell r="L95">
            <v>239.112739112739</v>
          </cell>
        </row>
        <row r="96">
          <cell r="A96" t="str">
            <v>AIR088.9</v>
          </cell>
          <cell r="B96" t="str">
            <v>QCF-100 SUCTION FILTER CORE</v>
          </cell>
        </row>
        <row r="96">
          <cell r="D96" t="str">
            <v>SFT-100G</v>
          </cell>
        </row>
        <row r="96">
          <cell r="L96">
            <v>96.4705882352941</v>
          </cell>
        </row>
        <row r="97">
          <cell r="A97" t="str">
            <v>AIR088.10</v>
          </cell>
          <cell r="B97" t="str">
            <v>BLR/F48 SUCTION FILTER CORE</v>
          </cell>
        </row>
        <row r="97">
          <cell r="L97">
            <v>38.4375</v>
          </cell>
        </row>
        <row r="98">
          <cell r="A98" t="str">
            <v>AIR088.11</v>
          </cell>
          <cell r="B98" t="str">
            <v>BITZER screw oil filter shell ZF3072 c/w 7/8" connector</v>
          </cell>
        </row>
        <row r="98">
          <cell r="D98" t="str">
            <v>7/8"</v>
          </cell>
        </row>
        <row r="98">
          <cell r="L98">
            <v>532.212885154062</v>
          </cell>
        </row>
        <row r="99">
          <cell r="A99" t="str">
            <v>AIR089</v>
          </cell>
          <cell r="B99" t="str">
            <v>163S BURNED FILTER DRIER</v>
          </cell>
        </row>
        <row r="99">
          <cell r="L99">
            <v>43.7011764705882</v>
          </cell>
        </row>
        <row r="100">
          <cell r="A100" t="str">
            <v>AIR089.1</v>
          </cell>
          <cell r="B100" t="str">
            <v>164S BURNED FILTER DRIER</v>
          </cell>
        </row>
        <row r="100">
          <cell r="L100">
            <v>44.8588235294118</v>
          </cell>
        </row>
        <row r="101">
          <cell r="A101" t="str">
            <v>AIR089.2</v>
          </cell>
          <cell r="B101" t="str">
            <v>165S BURNED FILTER DRIER</v>
          </cell>
        </row>
        <row r="101">
          <cell r="L101">
            <v>45.3411764705882</v>
          </cell>
        </row>
        <row r="102">
          <cell r="A102" t="str">
            <v>AIR089.3</v>
          </cell>
          <cell r="B102" t="str">
            <v>305S BURNED FILTER DRIER</v>
          </cell>
        </row>
        <row r="102">
          <cell r="L102">
            <v>69.4588235294118</v>
          </cell>
        </row>
        <row r="103">
          <cell r="A103" t="str">
            <v>AIR089.4</v>
          </cell>
          <cell r="B103" t="str">
            <v>306S BURNED FILTER DRIER</v>
          </cell>
        </row>
        <row r="103">
          <cell r="L103">
            <v>70.9058823529412</v>
          </cell>
        </row>
        <row r="104">
          <cell r="A104" t="str">
            <v>AIR090</v>
          </cell>
          <cell r="B104" t="str">
            <v>CYF-29L OIL SEPARATOR </v>
          </cell>
        </row>
        <row r="104">
          <cell r="D104" t="str">
            <v>15/8" (30hp-40hp) c/w heater &amp; optical level switch</v>
          </cell>
        </row>
        <row r="104">
          <cell r="L104">
            <v>1512.89682539683</v>
          </cell>
        </row>
        <row r="105">
          <cell r="A105" t="str">
            <v>AIR090.1</v>
          </cell>
          <cell r="B105" t="str">
            <v>CYF-40L OIL SEPARATOR </v>
          </cell>
        </row>
        <row r="105">
          <cell r="D105" t="str">
            <v>15/8" (40hp-50hp) c/w heater &amp; optical level switch</v>
          </cell>
        </row>
        <row r="105">
          <cell r="L105">
            <v>3286.21031746032</v>
          </cell>
        </row>
        <row r="106">
          <cell r="A106" t="str">
            <v>AIR090.2</v>
          </cell>
          <cell r="B106" t="str">
            <v>CYF-60L OIL SEPARATOR </v>
          </cell>
        </row>
        <row r="106">
          <cell r="D106" t="str">
            <v>21/8" (60hp-80hp) c/w heater &amp; optical level switch</v>
          </cell>
        </row>
        <row r="106">
          <cell r="L106">
            <v>3534.22619047619</v>
          </cell>
        </row>
        <row r="107">
          <cell r="A107" t="str">
            <v>AIR090.3</v>
          </cell>
          <cell r="B107" t="str">
            <v>CYF-90L OIL SEPARATOR </v>
          </cell>
        </row>
        <row r="107">
          <cell r="D107" t="str">
            <v>21/8" (90hp-125hp) c/w heater &amp; optical level switch</v>
          </cell>
        </row>
        <row r="107">
          <cell r="L107">
            <v>3025.79365079365</v>
          </cell>
        </row>
        <row r="108">
          <cell r="A108" t="str">
            <v>AIR091</v>
          </cell>
          <cell r="B108" t="str">
            <v>Oil level regulator 5500-03205 </v>
          </cell>
        </row>
        <row r="108">
          <cell r="L108">
            <v>289.411764705882</v>
          </cell>
        </row>
        <row r="109">
          <cell r="A109" t="str">
            <v>AIR092</v>
          </cell>
          <cell r="B109" t="str">
            <v>FSP-02 Oil level adapter (4fc - 4cc)</v>
          </cell>
        </row>
        <row r="109">
          <cell r="L109">
            <v>96.0061443932412</v>
          </cell>
        </row>
        <row r="110">
          <cell r="A110" t="str">
            <v>AIR092.1</v>
          </cell>
          <cell r="B110" t="str">
            <v>FSP-04 Oil level adapter (10hp-15hp sanyo)</v>
          </cell>
        </row>
        <row r="110">
          <cell r="L110">
            <v>99.0888</v>
          </cell>
        </row>
        <row r="111">
          <cell r="A111" t="str">
            <v>AIR092.2</v>
          </cell>
          <cell r="B111" t="str">
            <v>FSP-05 Oil level adapter (Copeland scroll)</v>
          </cell>
        </row>
        <row r="111">
          <cell r="L111">
            <v>99.0888</v>
          </cell>
        </row>
        <row r="112">
          <cell r="A112" t="str">
            <v>AIR094</v>
          </cell>
          <cell r="B112" t="str">
            <v>FCV-30</v>
          </cell>
        </row>
        <row r="112">
          <cell r="D112" t="str">
            <v>30psi</v>
          </cell>
        </row>
        <row r="112">
          <cell r="L112">
            <v>108.942857142857</v>
          </cell>
        </row>
        <row r="113">
          <cell r="A113" t="str">
            <v>AIR095</v>
          </cell>
          <cell r="B113" t="str">
            <v>F-S1 (vertical)</v>
          </cell>
        </row>
        <row r="113">
          <cell r="D113" t="str">
            <v>1/4"</v>
          </cell>
        </row>
        <row r="113">
          <cell r="L113">
            <v>23.6660929432014</v>
          </cell>
        </row>
        <row r="114">
          <cell r="A114" t="str">
            <v>AIR097</v>
          </cell>
          <cell r="B114" t="str">
            <v>F-S3 (vertical)</v>
          </cell>
        </row>
        <row r="114">
          <cell r="D114" t="str">
            <v>3/8"</v>
          </cell>
        </row>
        <row r="114">
          <cell r="L114">
            <v>23.6660929432014</v>
          </cell>
        </row>
        <row r="115">
          <cell r="A115" t="str">
            <v>AIR099</v>
          </cell>
          <cell r="B115" t="str">
            <v>ZHJT01</v>
          </cell>
        </row>
        <row r="115">
          <cell r="L115">
            <v>9.66575</v>
          </cell>
        </row>
        <row r="116">
          <cell r="A116" t="str">
            <v>AIR100</v>
          </cell>
          <cell r="B116" t="str">
            <v>ZHJT02</v>
          </cell>
        </row>
        <row r="116">
          <cell r="L116">
            <v>11.3945833333333</v>
          </cell>
        </row>
        <row r="117">
          <cell r="A117" t="str">
            <v>AIR101</v>
          </cell>
          <cell r="B117" t="str">
            <v>ZHJT03</v>
          </cell>
        </row>
        <row r="117">
          <cell r="L117">
            <v>13.6735</v>
          </cell>
        </row>
        <row r="118">
          <cell r="A118" t="str">
            <v>AIR102</v>
          </cell>
          <cell r="B118" t="str">
            <v>ZHJT04</v>
          </cell>
        </row>
        <row r="118">
          <cell r="L118">
            <v>17.1311666666667</v>
          </cell>
        </row>
        <row r="119">
          <cell r="A119" t="str">
            <v>AIR103</v>
          </cell>
          <cell r="B119" t="str">
            <v>JT01 (1/4") NUT FITTING</v>
          </cell>
        </row>
        <row r="119">
          <cell r="L119">
            <v>3.7962962962963</v>
          </cell>
        </row>
        <row r="120">
          <cell r="A120" t="str">
            <v>AIR103.1</v>
          </cell>
          <cell r="B120" t="str">
            <v>JT02 (3/8") NUT FITTING</v>
          </cell>
        </row>
        <row r="120">
          <cell r="L120">
            <v>6.4537037037037</v>
          </cell>
        </row>
        <row r="121">
          <cell r="A121" t="str">
            <v>AIR103.2</v>
          </cell>
          <cell r="B121" t="str">
            <v>JT03 (1/2") NUT FITTING</v>
          </cell>
        </row>
        <row r="121">
          <cell r="L121">
            <v>7.59259259259259</v>
          </cell>
        </row>
        <row r="122">
          <cell r="A122" t="str">
            <v>AIR103.3</v>
          </cell>
          <cell r="B122" t="str">
            <v>JT04 (5/8") NUT FITTING</v>
          </cell>
        </row>
        <row r="122">
          <cell r="L122">
            <v>10.6296296296296</v>
          </cell>
        </row>
        <row r="123">
          <cell r="A123" t="str">
            <v>AIR104</v>
          </cell>
          <cell r="B123" t="str">
            <v>GPF45-060-11 (6L/MIN)</v>
          </cell>
        </row>
        <row r="123">
          <cell r="D123" t="str">
            <v>Oil-flow relay                                </v>
          </cell>
        </row>
        <row r="123">
          <cell r="L123">
            <v>661.375661375662</v>
          </cell>
        </row>
        <row r="124">
          <cell r="A124" t="str">
            <v>AIR105</v>
          </cell>
          <cell r="B124" t="str">
            <v>GPF45-100-11 (10L/MIN)</v>
          </cell>
        </row>
        <row r="124">
          <cell r="D124" t="str">
            <v>Oil-flow relay                                </v>
          </cell>
        </row>
        <row r="124">
          <cell r="L124">
            <v>661.375661375661</v>
          </cell>
        </row>
        <row r="125">
          <cell r="A125" t="str">
            <v>AIR106</v>
          </cell>
          <cell r="B125" t="str">
            <v>Oil flow connector 5/8"</v>
          </cell>
        </row>
        <row r="125">
          <cell r="L125">
            <v>46.5029761904762</v>
          </cell>
        </row>
        <row r="126">
          <cell r="A126" t="str">
            <v>AIR107</v>
          </cell>
          <cell r="B126" t="str">
            <v>Oil flow connector 7/8"</v>
          </cell>
        </row>
        <row r="126">
          <cell r="L126">
            <v>49.6031746031746</v>
          </cell>
        </row>
        <row r="127">
          <cell r="A127" t="str">
            <v>AIR108</v>
          </cell>
          <cell r="B127" t="str">
            <v>OUT69 Y( 4.5k ,AC110-230V)（Used for Refcomp screw) </v>
          </cell>
        </row>
        <row r="127">
          <cell r="L127">
            <v>837.053571428571</v>
          </cell>
        </row>
        <row r="128">
          <cell r="A128" t="str">
            <v>AIR109</v>
          </cell>
          <cell r="B128" t="str">
            <v>OUT69 Y( 11.4k ,AC110-230V)（Used for Refcomp screw) </v>
          </cell>
        </row>
        <row r="128">
          <cell r="L128">
            <v>837.053571428571</v>
          </cell>
        </row>
        <row r="129">
          <cell r="A129" t="str">
            <v>AIR110</v>
          </cell>
          <cell r="B129" t="str">
            <v>SE-E1(115/230VAC,Dual supply)(Used fro bitzer screw)</v>
          </cell>
        </row>
        <row r="129">
          <cell r="L129">
            <v>706.845238095238</v>
          </cell>
        </row>
        <row r="130">
          <cell r="A130" t="str">
            <v>AIR111</v>
          </cell>
          <cell r="B130" t="str">
            <v>OUT571 (AC110-230V,Dual supply) DP-II</v>
          </cell>
        </row>
        <row r="130">
          <cell r="D130" t="str">
            <v>Include: Machine Head(0.65bar/M20x1.5)</v>
          </cell>
        </row>
        <row r="130">
          <cell r="L130">
            <v>411.08630952381</v>
          </cell>
        </row>
        <row r="131">
          <cell r="A131" t="str">
            <v>AIR112</v>
          </cell>
          <cell r="B131" t="str">
            <v>INT276 LC Kriwan delta p II</v>
          </cell>
        </row>
        <row r="131">
          <cell r="D131" t="str">
            <v>INT276 LC oil level monitoring</v>
          </cell>
        </row>
        <row r="131">
          <cell r="L131" t="str">
            <v>~</v>
          </cell>
        </row>
        <row r="132">
          <cell r="A132" t="str">
            <v>AIR113</v>
          </cell>
          <cell r="B132" t="str">
            <v>OLC-276 (115/230,Dual supply)</v>
          </cell>
        </row>
        <row r="132">
          <cell r="D132" t="str">
            <v>Include: M20x1.5 (Monitoring glass prism  )                                                           </v>
          </cell>
        </row>
        <row r="132">
          <cell r="L132">
            <v>279.017857142857</v>
          </cell>
        </row>
        <row r="133">
          <cell r="A133" t="str">
            <v>AIR114</v>
          </cell>
          <cell r="B133" t="str">
            <v>OLC-278 (115/230,Dual supply)</v>
          </cell>
        </row>
        <row r="133">
          <cell r="D133" t="str">
            <v>Include: M20x1.5 (Monitoring glass prism  )                                                           </v>
          </cell>
        </row>
        <row r="133">
          <cell r="L133">
            <v>307.5</v>
          </cell>
        </row>
        <row r="134">
          <cell r="A134" t="str">
            <v>AIR115</v>
          </cell>
          <cell r="B134" t="str">
            <v>OUT280 (AC230V)</v>
          </cell>
        </row>
        <row r="134">
          <cell r="L134">
            <v>622.294372294372</v>
          </cell>
        </row>
        <row r="135">
          <cell r="A135" t="str">
            <v>AIR116</v>
          </cell>
          <cell r="B135" t="str">
            <v>OUT680A-12/F34</v>
          </cell>
        </row>
        <row r="135">
          <cell r="L135">
            <v>926.677489177489</v>
          </cell>
        </row>
        <row r="136">
          <cell r="A136" t="str">
            <v>AIR116.1</v>
          </cell>
          <cell r="B136" t="str">
            <v>OUT680A-12/114</v>
          </cell>
        </row>
        <row r="136">
          <cell r="L136">
            <v>1014.61038961039</v>
          </cell>
        </row>
        <row r="137">
          <cell r="A137" t="str">
            <v>AIR116.2</v>
          </cell>
          <cell r="B137" t="str">
            <v>GPF4710</v>
          </cell>
        </row>
        <row r="137">
          <cell r="L137">
            <v>1488.09523809524</v>
          </cell>
        </row>
        <row r="138">
          <cell r="A138" t="str">
            <v>AIR116.3</v>
          </cell>
          <cell r="B138" t="str">
            <v>GDP20R</v>
          </cell>
        </row>
        <row r="138">
          <cell r="L138">
            <v>967.261904761905</v>
          </cell>
        </row>
        <row r="139">
          <cell r="A139" t="str">
            <v>AIR116.4</v>
          </cell>
          <cell r="B139" t="str">
            <v>PTC110 (02D512S46)</v>
          </cell>
        </row>
        <row r="139">
          <cell r="L139">
            <v>241.815476190476</v>
          </cell>
        </row>
        <row r="140">
          <cell r="A140" t="str">
            <v>AIR116.5</v>
          </cell>
          <cell r="B140" t="str">
            <v>PTC140 (02D512S36)</v>
          </cell>
        </row>
        <row r="140">
          <cell r="L140">
            <v>148.809523809524</v>
          </cell>
        </row>
        <row r="141">
          <cell r="B141" t="str">
            <v>YF-45</v>
          </cell>
        </row>
        <row r="141">
          <cell r="D141" t="str">
            <v>siu lee</v>
          </cell>
        </row>
        <row r="141">
          <cell r="L141" t="str">
            <v>~</v>
          </cell>
        </row>
        <row r="142">
          <cell r="B142" t="str">
            <v>OC12S6</v>
          </cell>
        </row>
        <row r="142">
          <cell r="D142" t="str">
            <v>siu lee</v>
          </cell>
        </row>
        <row r="142">
          <cell r="L142" t="str">
            <v>~</v>
          </cell>
        </row>
        <row r="143">
          <cell r="A143" t="str">
            <v>AIR118</v>
          </cell>
          <cell r="B143" t="str">
            <v>CM-2203</v>
          </cell>
        </row>
        <row r="143">
          <cell r="D143" t="str">
            <v>3/8"</v>
          </cell>
        </row>
        <row r="143">
          <cell r="L143">
            <v>80.688</v>
          </cell>
        </row>
        <row r="144">
          <cell r="A144" t="str">
            <v>AIR119</v>
          </cell>
          <cell r="B144" t="str">
            <v>CM-2204</v>
          </cell>
        </row>
        <row r="144">
          <cell r="D144" t="str">
            <v>1/2"</v>
          </cell>
        </row>
        <row r="144">
          <cell r="L144">
            <v>87.576</v>
          </cell>
        </row>
        <row r="145">
          <cell r="A145" t="str">
            <v>AIR120</v>
          </cell>
          <cell r="B145" t="str">
            <v>CM-2205</v>
          </cell>
        </row>
        <row r="145">
          <cell r="D145" t="str">
            <v>5/8"</v>
          </cell>
        </row>
        <row r="145">
          <cell r="L145">
            <v>90.528</v>
          </cell>
        </row>
        <row r="146">
          <cell r="A146" t="str">
            <v>AIR121</v>
          </cell>
          <cell r="B146" t="str">
            <v>CM-2305</v>
          </cell>
        </row>
        <row r="146">
          <cell r="D146" t="str">
            <v>5/8"</v>
          </cell>
        </row>
        <row r="146">
          <cell r="L146">
            <v>202.704</v>
          </cell>
        </row>
        <row r="147">
          <cell r="A147" t="str">
            <v>AIR122</v>
          </cell>
          <cell r="B147" t="str">
            <v>CM-2307</v>
          </cell>
        </row>
        <row r="147">
          <cell r="D147" t="str">
            <v>7/8"</v>
          </cell>
        </row>
        <row r="147">
          <cell r="L147">
            <v>213.528</v>
          </cell>
        </row>
        <row r="148">
          <cell r="A148" t="str">
            <v>AIR123</v>
          </cell>
          <cell r="B148" t="str">
            <v>CM-2311</v>
          </cell>
        </row>
        <row r="148">
          <cell r="D148" t="str">
            <v>1-1/8"</v>
          </cell>
        </row>
        <row r="148">
          <cell r="L148">
            <v>218.448</v>
          </cell>
        </row>
        <row r="149">
          <cell r="A149" t="str">
            <v>AIR124</v>
          </cell>
          <cell r="B149" t="str">
            <v>CM-2411</v>
          </cell>
        </row>
        <row r="149">
          <cell r="D149" t="str">
            <v>1-1/8"</v>
          </cell>
        </row>
        <row r="149">
          <cell r="L149">
            <v>275.52</v>
          </cell>
        </row>
        <row r="150">
          <cell r="A150" t="str">
            <v>AIR125</v>
          </cell>
          <cell r="B150" t="str">
            <v>CM-2413</v>
          </cell>
        </row>
        <row r="150">
          <cell r="D150" t="str">
            <v>1-3/8"</v>
          </cell>
        </row>
        <row r="150">
          <cell r="L150">
            <v>334.56</v>
          </cell>
        </row>
        <row r="151">
          <cell r="A151" t="str">
            <v>AIR126</v>
          </cell>
          <cell r="B151" t="str">
            <v>CM-2415</v>
          </cell>
        </row>
        <row r="151">
          <cell r="D151" t="str">
            <v>1-5/8"</v>
          </cell>
        </row>
        <row r="151">
          <cell r="L151">
            <v>342.432</v>
          </cell>
        </row>
        <row r="152">
          <cell r="A152" t="str">
            <v>AIR127</v>
          </cell>
          <cell r="B152" t="str">
            <v>eco adaptor</v>
          </cell>
        </row>
        <row r="152">
          <cell r="L152">
            <v>80</v>
          </cell>
        </row>
        <row r="153">
          <cell r="A153" t="str">
            <v>AIR128</v>
          </cell>
          <cell r="B153" t="str">
            <v>7/8" Oil storage separator (3.9l)</v>
          </cell>
        </row>
        <row r="153">
          <cell r="D153" t="str">
            <v>7/8 (580mmh * 102mmd)</v>
          </cell>
        </row>
        <row r="153">
          <cell r="L153">
            <v>410.936850851683</v>
          </cell>
        </row>
        <row r="154">
          <cell r="A154" t="str">
            <v>AIR129</v>
          </cell>
          <cell r="B154" t="str">
            <v>1 1/8" Oil storage separator (3.9l)</v>
          </cell>
        </row>
        <row r="154">
          <cell r="D154" t="str">
            <v>1-1/8</v>
          </cell>
        </row>
        <row r="154">
          <cell r="L154">
            <v>413.066057332779</v>
          </cell>
        </row>
        <row r="155">
          <cell r="A155" t="str">
            <v>AIR130</v>
          </cell>
          <cell r="B155" t="str">
            <v>1 1/8" Oil storage separator (7.6l)</v>
          </cell>
        </row>
        <row r="155">
          <cell r="D155" t="str">
            <v>1-1/8</v>
          </cell>
        </row>
        <row r="155">
          <cell r="L155">
            <v>725.63356875779</v>
          </cell>
        </row>
        <row r="156">
          <cell r="A156" t="str">
            <v>AIR131</v>
          </cell>
          <cell r="B156" t="str">
            <v>1 3/8" Oil storage separator (7.6l)</v>
          </cell>
        </row>
        <row r="156">
          <cell r="D156" t="str">
            <v>1-3/8</v>
          </cell>
        </row>
        <row r="156">
          <cell r="L156">
            <v>781.844619858745</v>
          </cell>
        </row>
        <row r="157">
          <cell r="A157" t="str">
            <v>AIR132</v>
          </cell>
          <cell r="B157" t="str">
            <v>1 5/8" Oil storage separator (7.6l)</v>
          </cell>
        </row>
        <row r="157">
          <cell r="D157" t="str">
            <v>1-5/8</v>
          </cell>
        </row>
        <row r="157">
          <cell r="L157">
            <v>800.581636892397</v>
          </cell>
        </row>
        <row r="158">
          <cell r="A158" t="str">
            <v>AIR133</v>
          </cell>
          <cell r="B158" t="str">
            <v>2 1/8" Oil storage separator (7.6l)</v>
          </cell>
        </row>
        <row r="158">
          <cell r="D158" t="str">
            <v>2-1/8</v>
          </cell>
        </row>
        <row r="158">
          <cell r="L158">
            <v>892.563356875779</v>
          </cell>
        </row>
        <row r="159">
          <cell r="A159" t="str">
            <v>AIR134</v>
          </cell>
          <cell r="B159" t="str">
            <v>2 1/8" Oil storage separator (9.2l)</v>
          </cell>
        </row>
        <row r="159">
          <cell r="D159" t="str">
            <v>2-1/8</v>
          </cell>
        </row>
        <row r="159">
          <cell r="L159">
            <v>1172.76692978812</v>
          </cell>
        </row>
      </sheetData>
      <sheetData sheetId="31">
        <row r="8">
          <cell r="A8" t="str">
            <v>ITEM CODE</v>
          </cell>
          <cell r="B8" t="str">
            <v>PRODUCT</v>
          </cell>
          <cell r="C8" t="str">
            <v>Spec.</v>
          </cell>
          <cell r="D8" t="str">
            <v>DESCRIPTION</v>
          </cell>
        </row>
        <row r="8">
          <cell r="J8" t="str">
            <v>(RM) </v>
          </cell>
        </row>
        <row r="9">
          <cell r="A9" t="str">
            <v>HUB001</v>
          </cell>
          <cell r="B9" t="str">
            <v>AH-D-04</v>
          </cell>
          <cell r="C9" t="str">
            <v>1/4"</v>
          </cell>
        </row>
        <row r="9">
          <cell r="J9">
            <v>31.6041666666667</v>
          </cell>
        </row>
        <row r="10">
          <cell r="A10" t="str">
            <v>HUB002</v>
          </cell>
          <cell r="B10" t="str">
            <v>AH-D-06</v>
          </cell>
          <cell r="C10" t="str">
            <v>3/8"</v>
          </cell>
        </row>
        <row r="10">
          <cell r="J10">
            <v>47.8333333333333</v>
          </cell>
        </row>
        <row r="11">
          <cell r="A11" t="str">
            <v>HUB003</v>
          </cell>
          <cell r="B11" t="str">
            <v>AH-D-08</v>
          </cell>
          <cell r="C11" t="str">
            <v>1/2"</v>
          </cell>
        </row>
        <row r="11">
          <cell r="J11">
            <v>70.8958333333333</v>
          </cell>
        </row>
        <row r="12">
          <cell r="A12" t="str">
            <v>HUB004</v>
          </cell>
          <cell r="B12" t="str">
            <v>AH-D-10</v>
          </cell>
          <cell r="C12" t="str">
            <v>5/8"</v>
          </cell>
        </row>
        <row r="12">
          <cell r="J12">
            <v>89.6875</v>
          </cell>
        </row>
        <row r="13">
          <cell r="A13" t="str">
            <v>HUB005</v>
          </cell>
          <cell r="B13" t="str">
            <v>AH-D-12</v>
          </cell>
          <cell r="C13" t="str">
            <v>3/4"</v>
          </cell>
        </row>
        <row r="13">
          <cell r="J13" t="str">
            <v>~</v>
          </cell>
        </row>
        <row r="14">
          <cell r="A14" t="str">
            <v>HUB005.11</v>
          </cell>
          <cell r="B14" t="str">
            <v>1/2" (HS) TWO WAY VALVE</v>
          </cell>
          <cell r="C14" t="str">
            <v>1/2"</v>
          </cell>
        </row>
        <row r="14">
          <cell r="J14" t="str">
            <v>~</v>
          </cell>
        </row>
        <row r="15">
          <cell r="A15" t="str">
            <v>HUB005.12</v>
          </cell>
          <cell r="B15" t="str">
            <v>3/4" (HS) TWO WAY VALVE</v>
          </cell>
          <cell r="C15" t="str">
            <v>3/4"</v>
          </cell>
        </row>
        <row r="15">
          <cell r="J15">
            <v>111.607142857143</v>
          </cell>
        </row>
        <row r="16">
          <cell r="A16" t="str">
            <v>HUB005.13</v>
          </cell>
          <cell r="B16" t="str">
            <v>1" (HS) TWO WAY VALVE</v>
          </cell>
          <cell r="C16" t="str">
            <v>1"</v>
          </cell>
        </row>
        <row r="16">
          <cell r="J16" t="str">
            <v>~</v>
          </cell>
        </row>
        <row r="17">
          <cell r="A17" t="str">
            <v>HUB005.14</v>
          </cell>
          <cell r="B17" t="str">
            <v>1/2" (HS) THREE WAY VALVE</v>
          </cell>
          <cell r="C17" t="str">
            <v>1/2"</v>
          </cell>
        </row>
        <row r="17">
          <cell r="J17" t="str">
            <v>~</v>
          </cell>
        </row>
        <row r="18">
          <cell r="A18" t="str">
            <v>HUB005.15</v>
          </cell>
          <cell r="B18" t="str">
            <v>3/4" (HS) THREE WAY VALVE</v>
          </cell>
          <cell r="C18" t="str">
            <v>3/4"</v>
          </cell>
        </row>
        <row r="18">
          <cell r="J18">
            <v>126.860119047619</v>
          </cell>
        </row>
        <row r="19">
          <cell r="A19" t="str">
            <v>HUB005.16</v>
          </cell>
          <cell r="B19" t="str">
            <v>1" (HS) THREE WAY VALVE</v>
          </cell>
          <cell r="C19" t="str">
            <v>1"</v>
          </cell>
        </row>
        <row r="19">
          <cell r="J19" t="str">
            <v>~</v>
          </cell>
        </row>
        <row r="20">
          <cell r="A20" t="str">
            <v>HUB005.17</v>
          </cell>
          <cell r="B20" t="str">
            <v>DF/F-02-215 (2 way valve)</v>
          </cell>
          <cell r="C20" t="str">
            <v>1/2"</v>
          </cell>
        </row>
        <row r="20">
          <cell r="J20">
            <v>106.646825396825</v>
          </cell>
        </row>
        <row r="21">
          <cell r="A21" t="str">
            <v>HUB005.18</v>
          </cell>
          <cell r="B21" t="str">
            <v>DF/F-02-220 (2 way valve)</v>
          </cell>
          <cell r="C21" t="str">
            <v>3/4"</v>
          </cell>
        </row>
        <row r="21">
          <cell r="J21">
            <v>106.646825396825</v>
          </cell>
        </row>
        <row r="22">
          <cell r="A22" t="str">
            <v>HUB005.19</v>
          </cell>
          <cell r="B22" t="str">
            <v>DF/F-03-220 (3 way valve)</v>
          </cell>
          <cell r="C22" t="str">
            <v>1/2"</v>
          </cell>
        </row>
        <row r="22">
          <cell r="J22">
            <v>130.208333333333</v>
          </cell>
        </row>
        <row r="23">
          <cell r="A23" t="str">
            <v>HUB005.20</v>
          </cell>
          <cell r="B23" t="str">
            <v>DF/F-03-220 (3 way valve)</v>
          </cell>
          <cell r="C23" t="str">
            <v>3/4"</v>
          </cell>
        </row>
        <row r="23">
          <cell r="J23">
            <v>130.208333333333</v>
          </cell>
        </row>
        <row r="24">
          <cell r="A24" t="str">
            <v>HUB005.21</v>
          </cell>
          <cell r="B24" t="str">
            <v>SNYCOM MOTOR 230V</v>
          </cell>
        </row>
        <row r="24">
          <cell r="J24">
            <v>53.8793103448276</v>
          </cell>
        </row>
        <row r="25">
          <cell r="A25" t="str">
            <v>HUB005.25</v>
          </cell>
          <cell r="B25" t="str">
            <v>DQF-B-215</v>
          </cell>
          <cell r="C25" t="str">
            <v>1/2"</v>
          </cell>
        </row>
        <row r="25">
          <cell r="J25" t="str">
            <v>~</v>
          </cell>
        </row>
        <row r="26">
          <cell r="A26" t="str">
            <v>HUB005.26</v>
          </cell>
          <cell r="B26" t="str">
            <v>DQF-B-220</v>
          </cell>
          <cell r="C26" t="str">
            <v>3/4"</v>
          </cell>
        </row>
        <row r="26">
          <cell r="J26" t="str">
            <v>~</v>
          </cell>
        </row>
        <row r="27">
          <cell r="A27" t="str">
            <v>HUB005.27</v>
          </cell>
          <cell r="B27" t="str">
            <v>DQF-B-225</v>
          </cell>
          <cell r="C27" t="str">
            <v>1"</v>
          </cell>
        </row>
        <row r="27">
          <cell r="J27">
            <v>193.452380952381</v>
          </cell>
        </row>
        <row r="28">
          <cell r="A28" t="str">
            <v>HUB005.28</v>
          </cell>
          <cell r="B28" t="str">
            <v>DQF-B-232</v>
          </cell>
          <cell r="C28" t="str">
            <v>1 1/4"</v>
          </cell>
        </row>
        <row r="28">
          <cell r="J28">
            <v>254.21626984127</v>
          </cell>
        </row>
        <row r="29">
          <cell r="A29" t="str">
            <v>HUB005.29</v>
          </cell>
          <cell r="B29" t="str">
            <v>DQF-B-240</v>
          </cell>
          <cell r="C29" t="str">
            <v>1 1/2"</v>
          </cell>
        </row>
        <row r="29">
          <cell r="J29">
            <v>341.021825396825</v>
          </cell>
        </row>
        <row r="30">
          <cell r="A30" t="str">
            <v>HUB005.30</v>
          </cell>
          <cell r="B30" t="str">
            <v>DQF-D-232</v>
          </cell>
          <cell r="C30" t="str">
            <v>1 1/4"</v>
          </cell>
        </row>
        <row r="30">
          <cell r="J30">
            <v>518.353174603175</v>
          </cell>
        </row>
        <row r="31">
          <cell r="A31" t="str">
            <v>HUB005.31</v>
          </cell>
          <cell r="B31" t="str">
            <v>DQF-D-240</v>
          </cell>
          <cell r="C31" t="str">
            <v>1 1/2"</v>
          </cell>
        </row>
        <row r="31">
          <cell r="J31">
            <v>610.119047619048</v>
          </cell>
        </row>
        <row r="32">
          <cell r="A32" t="str">
            <v>HUB005.32</v>
          </cell>
          <cell r="B32" t="str">
            <v>DQF-D-250</v>
          </cell>
          <cell r="C32" t="str">
            <v>2"</v>
          </cell>
        </row>
        <row r="32">
          <cell r="J32">
            <v>743.427579365079</v>
          </cell>
        </row>
        <row r="33">
          <cell r="A33" t="str">
            <v>HUB005.33</v>
          </cell>
          <cell r="B33" t="str">
            <v>DQF-B-315</v>
          </cell>
          <cell r="C33" t="str">
            <v>1/2"</v>
          </cell>
        </row>
        <row r="33">
          <cell r="J33" t="str">
            <v>~</v>
          </cell>
        </row>
        <row r="34">
          <cell r="A34" t="str">
            <v>HUB005.34</v>
          </cell>
          <cell r="B34" t="str">
            <v>DQF-B-320</v>
          </cell>
          <cell r="C34" t="str">
            <v>3/4"</v>
          </cell>
        </row>
        <row r="34">
          <cell r="J34" t="str">
            <v>~</v>
          </cell>
        </row>
        <row r="35">
          <cell r="A35" t="str">
            <v>HUB005.35</v>
          </cell>
          <cell r="B35" t="str">
            <v>DQF-B-325</v>
          </cell>
          <cell r="C35" t="str">
            <v>1"</v>
          </cell>
        </row>
        <row r="35">
          <cell r="J35">
            <v>218.253968253968</v>
          </cell>
        </row>
        <row r="36">
          <cell r="A36" t="str">
            <v>HUB005.36</v>
          </cell>
          <cell r="B36" t="str">
            <v>DQF-B-332</v>
          </cell>
          <cell r="C36" t="str">
            <v>1 1/4"</v>
          </cell>
        </row>
        <row r="36">
          <cell r="J36">
            <v>272.81746031746</v>
          </cell>
        </row>
        <row r="37">
          <cell r="A37" t="str">
            <v>HUB005.37</v>
          </cell>
          <cell r="B37" t="str">
            <v>DQF-B-340</v>
          </cell>
          <cell r="C37" t="str">
            <v>1 1/2"</v>
          </cell>
        </row>
        <row r="37">
          <cell r="J37">
            <v>372.02380952381</v>
          </cell>
        </row>
        <row r="38">
          <cell r="A38" t="str">
            <v>HUB005.38</v>
          </cell>
          <cell r="B38" t="str">
            <v>DQF-D-332</v>
          </cell>
          <cell r="C38" t="str">
            <v>1 1/4"</v>
          </cell>
        </row>
        <row r="38">
          <cell r="J38">
            <v>545.634920634921</v>
          </cell>
        </row>
        <row r="39">
          <cell r="A39" t="str">
            <v>HUB005.39</v>
          </cell>
          <cell r="B39" t="str">
            <v>DQF-D-340</v>
          </cell>
          <cell r="C39" t="str">
            <v>1 1/2"</v>
          </cell>
        </row>
        <row r="39">
          <cell r="J39">
            <v>644.84126984127</v>
          </cell>
        </row>
        <row r="40">
          <cell r="A40" t="str">
            <v>HUB005.40</v>
          </cell>
          <cell r="B40" t="str">
            <v>DQF-D-350</v>
          </cell>
          <cell r="C40" t="str">
            <v>2"</v>
          </cell>
        </row>
        <row r="40">
          <cell r="J40">
            <v>806.051587301587</v>
          </cell>
        </row>
        <row r="41">
          <cell r="A41" t="str">
            <v>HUB005.41</v>
          </cell>
          <cell r="B41" t="str">
            <v>DQF-B (small motor)</v>
          </cell>
        </row>
        <row r="41">
          <cell r="J41">
            <v>81.8452380952381</v>
          </cell>
        </row>
        <row r="42">
          <cell r="A42" t="str">
            <v>HUB005.42</v>
          </cell>
          <cell r="B42" t="str">
            <v>DQF-DK (big motor)</v>
          </cell>
        </row>
        <row r="42">
          <cell r="J42">
            <v>354.662698412698</v>
          </cell>
        </row>
        <row r="43">
          <cell r="A43" t="str">
            <v>HUB005.43</v>
          </cell>
          <cell r="B43" t="str">
            <v>WKJ-01 </v>
          </cell>
        </row>
        <row r="43">
          <cell r="J43" t="str">
            <v>~</v>
          </cell>
        </row>
        <row r="44">
          <cell r="A44" t="str">
            <v>HUB006</v>
          </cell>
          <cell r="B44" t="str">
            <v>V 01 (V01-V06) MT22,MT28</v>
          </cell>
          <cell r="C44" t="str">
            <v>3/8"</v>
          </cell>
        </row>
        <row r="44">
          <cell r="J44">
            <v>32.03125</v>
          </cell>
        </row>
        <row r="45">
          <cell r="A45" t="str">
            <v>HUB007</v>
          </cell>
          <cell r="B45" t="str">
            <v>V 02 (V02 -V04) MT80~MT125</v>
          </cell>
          <cell r="C45" t="str">
            <v>1 1/8"</v>
          </cell>
        </row>
        <row r="45">
          <cell r="J45">
            <v>92.5347222222222</v>
          </cell>
        </row>
        <row r="46">
          <cell r="A46" t="str">
            <v>HUB008</v>
          </cell>
          <cell r="B46" t="str">
            <v>V 03 (1 3/8")</v>
          </cell>
          <cell r="C46" t="str">
            <v>1 3/8"</v>
          </cell>
        </row>
        <row r="46">
          <cell r="J46">
            <v>96.09375</v>
          </cell>
        </row>
        <row r="47">
          <cell r="A47" t="str">
            <v>HUB009</v>
          </cell>
          <cell r="B47" t="str">
            <v>V 04 (V04 -V07) MT44~MT80</v>
          </cell>
          <cell r="C47" t="str">
            <v>3/4"</v>
          </cell>
        </row>
        <row r="47">
          <cell r="J47">
            <v>58.7239583333333</v>
          </cell>
        </row>
        <row r="48">
          <cell r="A48" t="str">
            <v>HUB010</v>
          </cell>
          <cell r="B48" t="str">
            <v>V 05 (V05-V02) MT 100~MT160</v>
          </cell>
          <cell r="C48" t="str">
            <v>7/8"</v>
          </cell>
        </row>
        <row r="48">
          <cell r="J48">
            <v>58.7239583333333</v>
          </cell>
        </row>
        <row r="49">
          <cell r="A49" t="str">
            <v>HUB011</v>
          </cell>
          <cell r="B49" t="str">
            <v>V 06 (V06-V09) MT32~MT40</v>
          </cell>
          <cell r="C49" t="str">
            <v>1/2"</v>
          </cell>
        </row>
        <row r="49">
          <cell r="J49">
            <v>32.03125</v>
          </cell>
        </row>
        <row r="50">
          <cell r="A50" t="str">
            <v>HUB012</v>
          </cell>
          <cell r="B50" t="str">
            <v>V 07 (V04 -V07) MT44~MT72</v>
          </cell>
          <cell r="C50" t="str">
            <v>7/8"</v>
          </cell>
        </row>
        <row r="50">
          <cell r="J50">
            <v>60.5034722222222</v>
          </cell>
        </row>
        <row r="51">
          <cell r="A51" t="str">
            <v>HUB013</v>
          </cell>
          <cell r="B51" t="str">
            <v>V 08 (RECEIVER TANK) </v>
          </cell>
          <cell r="C51" t="str">
            <v>5/8"</v>
          </cell>
        </row>
        <row r="51">
          <cell r="J51">
            <v>33.8107638888889</v>
          </cell>
        </row>
        <row r="52">
          <cell r="A52" t="str">
            <v>HUB014</v>
          </cell>
          <cell r="B52" t="str">
            <v>V 09 (V06-V09) MT32~MT40</v>
          </cell>
          <cell r="C52" t="str">
            <v>5/8"</v>
          </cell>
        </row>
        <row r="52">
          <cell r="J52">
            <v>33.8107638888889</v>
          </cell>
        </row>
        <row r="53">
          <cell r="A53" t="str">
            <v>HUB014.1</v>
          </cell>
          <cell r="B53" t="str">
            <v>V 38 (1 5/8") </v>
          </cell>
          <cell r="C53" t="str">
            <v>1 5/8"</v>
          </cell>
        </row>
        <row r="53">
          <cell r="J53">
            <v>155.595</v>
          </cell>
        </row>
        <row r="54">
          <cell r="A54" t="str">
            <v>HUB014.2</v>
          </cell>
          <cell r="B54" t="str">
            <v>V 39 (2 1/8") VALVE</v>
          </cell>
          <cell r="C54" t="str">
            <v>2 1/8"</v>
          </cell>
        </row>
        <row r="54">
          <cell r="J54">
            <v>232.1625</v>
          </cell>
        </row>
        <row r="55">
          <cell r="A55" t="str">
            <v>HUB015</v>
          </cell>
          <cell r="B55" t="str">
            <v>FW1 Rotalock Connection For V01/V06/V08</v>
          </cell>
          <cell r="C55" t="str">
            <v>22mm(d) x 32mmlgth</v>
          </cell>
        </row>
        <row r="55">
          <cell r="J55">
            <v>5.125</v>
          </cell>
        </row>
        <row r="56">
          <cell r="A56" t="str">
            <v>HUB016</v>
          </cell>
          <cell r="B56" t="str">
            <v>FW2 Rotalock Connection For V04/V05/V09</v>
          </cell>
          <cell r="C56" t="str">
            <v>28mm(d) x 32mmlgth</v>
          </cell>
        </row>
        <row r="56">
          <cell r="J56" t="str">
            <v>~</v>
          </cell>
        </row>
        <row r="57">
          <cell r="A57" t="str">
            <v>HUB017</v>
          </cell>
          <cell r="B57" t="str">
            <v>FW3 Rotalock Connection For V02/V03/V07</v>
          </cell>
          <cell r="C57" t="str">
            <v>41mm(d) x 32mmlgth</v>
          </cell>
        </row>
        <row r="57">
          <cell r="J57" t="str">
            <v>~</v>
          </cell>
        </row>
        <row r="58">
          <cell r="A58" t="str">
            <v>HUB018</v>
          </cell>
          <cell r="B58" t="str">
            <v>FW4(90MM)Rotalock Connection For V04/V05/V09</v>
          </cell>
          <cell r="C58" t="str">
            <v>28mm(d) x 90mmlgth</v>
          </cell>
        </row>
        <row r="58">
          <cell r="J58" t="str">
            <v>~</v>
          </cell>
        </row>
        <row r="59">
          <cell r="A59" t="str">
            <v>HUB019</v>
          </cell>
          <cell r="B59" t="str">
            <v>FW5(90MM) Rotalock Connection For V02/V03/V07</v>
          </cell>
          <cell r="C59" t="str">
            <v>41mm(d) x 90mmlgth</v>
          </cell>
        </row>
        <row r="59">
          <cell r="J59" t="str">
            <v>~</v>
          </cell>
        </row>
        <row r="60">
          <cell r="A60" t="str">
            <v>HUB019.1</v>
          </cell>
          <cell r="B60" t="str">
            <v>PW1 Connection,1 1/4" 16mm</v>
          </cell>
        </row>
        <row r="60">
          <cell r="J60">
            <v>7.51666666666666</v>
          </cell>
        </row>
        <row r="61">
          <cell r="A61" t="str">
            <v>HUB019.2</v>
          </cell>
          <cell r="B61" t="str">
            <v>PW2 Connection, 1 1/4" 22mm </v>
          </cell>
        </row>
        <row r="61">
          <cell r="J61">
            <v>11.9583333333333</v>
          </cell>
        </row>
        <row r="62">
          <cell r="A62" t="str">
            <v>HUB019.3</v>
          </cell>
          <cell r="B62" t="str">
            <v>PW3 Connection 1 3/4" 26mm</v>
          </cell>
        </row>
        <row r="62">
          <cell r="J62">
            <v>14.9479166666667</v>
          </cell>
        </row>
        <row r="63">
          <cell r="A63" t="str">
            <v>HUB019.4</v>
          </cell>
          <cell r="B63" t="str">
            <v>PW3-1 Connection 1 3/4" 28mm</v>
          </cell>
        </row>
        <row r="63">
          <cell r="J63">
            <v>14.9479166666667</v>
          </cell>
        </row>
        <row r="64">
          <cell r="A64" t="str">
            <v>HUB020</v>
          </cell>
          <cell r="B64" t="str">
            <v>SA-602</v>
          </cell>
          <cell r="C64" t="str">
            <v>1/4"</v>
          </cell>
        </row>
        <row r="64">
          <cell r="J64">
            <v>19.7916666666667</v>
          </cell>
        </row>
        <row r="65">
          <cell r="A65" t="str">
            <v>HUB021</v>
          </cell>
          <cell r="B65" t="str">
            <v>SA-603</v>
          </cell>
          <cell r="C65" t="str">
            <v>3/8"</v>
          </cell>
        </row>
        <row r="65">
          <cell r="J65">
            <v>25.7440476190476</v>
          </cell>
        </row>
        <row r="66">
          <cell r="A66" t="str">
            <v>HUB022</v>
          </cell>
          <cell r="B66" t="str">
            <v>SA-604</v>
          </cell>
          <cell r="C66" t="str">
            <v>1/2"</v>
          </cell>
        </row>
        <row r="66">
          <cell r="J66">
            <v>31.9940476190476</v>
          </cell>
        </row>
        <row r="67">
          <cell r="A67" t="str">
            <v>HUB023</v>
          </cell>
          <cell r="B67" t="str">
            <v>SA-605</v>
          </cell>
          <cell r="C67" t="str">
            <v>5/8"</v>
          </cell>
        </row>
        <row r="67">
          <cell r="J67">
            <v>47.6190476190476</v>
          </cell>
        </row>
        <row r="68">
          <cell r="A68" t="str">
            <v>HUB024</v>
          </cell>
          <cell r="B68" t="str">
            <v>SA-606</v>
          </cell>
          <cell r="C68" t="str">
            <v>3/4"</v>
          </cell>
        </row>
        <row r="68">
          <cell r="J68">
            <v>64.7321428571428</v>
          </cell>
        </row>
        <row r="69">
          <cell r="A69" t="str">
            <v>HUB025</v>
          </cell>
          <cell r="B69" t="str">
            <v>SA-607 welding</v>
          </cell>
          <cell r="C69" t="str">
            <v>7/8"</v>
          </cell>
        </row>
        <row r="69">
          <cell r="J69">
            <v>108.630952380952</v>
          </cell>
        </row>
        <row r="70">
          <cell r="A70" t="str">
            <v>HUB025.1</v>
          </cell>
          <cell r="B70" t="str">
            <v>2 HOLE  DISTRIBUTOR</v>
          </cell>
          <cell r="C70" t="str">
            <v>5/8" * 1/4"</v>
          </cell>
        </row>
        <row r="70">
          <cell r="J70">
            <v>18.1878306878307</v>
          </cell>
        </row>
        <row r="71">
          <cell r="A71" t="str">
            <v>HUB025.2</v>
          </cell>
          <cell r="B71" t="str">
            <v>3 HOLE  DISTRIBUTOR</v>
          </cell>
          <cell r="C71" t="str">
            <v>5/8" * 1/4"</v>
          </cell>
        </row>
        <row r="71">
          <cell r="J71">
            <v>18.1878306878307</v>
          </cell>
        </row>
        <row r="72">
          <cell r="A72" t="str">
            <v>HUB025.3</v>
          </cell>
          <cell r="B72" t="str">
            <v>4 HOLE  DISTRIBUTOR</v>
          </cell>
          <cell r="C72" t="str">
            <v>5/8" * 1/4"</v>
          </cell>
        </row>
        <row r="72">
          <cell r="J72">
            <v>18.1878306878307</v>
          </cell>
        </row>
        <row r="73">
          <cell r="A73" t="str">
            <v>HUB025.4</v>
          </cell>
          <cell r="B73" t="str">
            <v>5 HOLE  DISTRIBUTOR</v>
          </cell>
          <cell r="C73" t="str">
            <v>5/8" * 1/4"</v>
          </cell>
        </row>
        <row r="73">
          <cell r="J73">
            <v>18.1878306878307</v>
          </cell>
        </row>
        <row r="74">
          <cell r="A74" t="str">
            <v>HUB025.5</v>
          </cell>
          <cell r="B74" t="str">
            <v>6 HOLE  DISTRIBUTOR</v>
          </cell>
          <cell r="C74" t="str">
            <v>5/8" * 1/4"</v>
          </cell>
        </row>
        <row r="74">
          <cell r="J74">
            <v>18.1878306878307</v>
          </cell>
        </row>
        <row r="75">
          <cell r="A75" t="str">
            <v>HUB025.6</v>
          </cell>
          <cell r="B75" t="str">
            <v>7 HOLE  DISTRIBUTOR</v>
          </cell>
          <cell r="C75" t="str">
            <v>5/8" * 1/4"</v>
          </cell>
        </row>
        <row r="75">
          <cell r="J75">
            <v>18.1878306878307</v>
          </cell>
        </row>
        <row r="76">
          <cell r="A76" t="str">
            <v>HUB025.7</v>
          </cell>
          <cell r="B76" t="str">
            <v>8 HOLE  DISTRIBUTOR</v>
          </cell>
          <cell r="C76" t="str">
            <v>5/8" * 1/4"</v>
          </cell>
        </row>
        <row r="76">
          <cell r="J76">
            <v>18.1878306878307</v>
          </cell>
        </row>
        <row r="77">
          <cell r="A77" t="str">
            <v>HUB025.8</v>
          </cell>
          <cell r="B77" t="str">
            <v>9 HOLE  DISTRIBUTOR</v>
          </cell>
          <cell r="C77" t="str">
            <v>5/8" * 1/4"</v>
          </cell>
        </row>
        <row r="77">
          <cell r="J77">
            <v>18.1878306878307</v>
          </cell>
        </row>
        <row r="78">
          <cell r="A78" t="str">
            <v>HUB025.9</v>
          </cell>
          <cell r="B78" t="str">
            <v>10 HOLE  DISTRIBUTOR</v>
          </cell>
          <cell r="C78" t="str">
            <v>3/4" * 1/4"</v>
          </cell>
        </row>
        <row r="78">
          <cell r="J78">
            <v>29.7619047619048</v>
          </cell>
        </row>
        <row r="79">
          <cell r="A79" t="str">
            <v>HUB025.10</v>
          </cell>
          <cell r="B79" t="str">
            <v>11 HOLE  DISTRIBUTOR</v>
          </cell>
          <cell r="C79" t="str">
            <v>3/4" * 1/4"</v>
          </cell>
        </row>
        <row r="79">
          <cell r="J79">
            <v>29.7619047619048</v>
          </cell>
        </row>
        <row r="80">
          <cell r="A80" t="str">
            <v>HUB025.11</v>
          </cell>
          <cell r="B80" t="str">
            <v>12 HOLE  DISTRIBUTOR</v>
          </cell>
          <cell r="C80" t="str">
            <v>3/4" * 1/4"</v>
          </cell>
        </row>
        <row r="80">
          <cell r="J80">
            <v>29.7619047619048</v>
          </cell>
        </row>
        <row r="81">
          <cell r="A81" t="str">
            <v>HUB025.12</v>
          </cell>
          <cell r="B81" t="str">
            <v>14 HOLE  DISTRIBUTOR</v>
          </cell>
          <cell r="C81" t="str">
            <v>3/4" * 1/4"</v>
          </cell>
        </row>
        <row r="81">
          <cell r="J81">
            <v>57.8703703703704</v>
          </cell>
        </row>
        <row r="82">
          <cell r="A82" t="str">
            <v>HUB025.13</v>
          </cell>
          <cell r="B82" t="str">
            <v>16 HOLE  DISTRIBUTOR</v>
          </cell>
          <cell r="C82" t="str">
            <v>3/4" * 1/4"</v>
          </cell>
        </row>
        <row r="82">
          <cell r="J82">
            <v>57.8703703703704</v>
          </cell>
        </row>
        <row r="83">
          <cell r="A83" t="str">
            <v>HUB025.14</v>
          </cell>
          <cell r="B83" t="str">
            <v>18 HOLE  DISTRIBUTOR</v>
          </cell>
          <cell r="C83" t="str">
            <v>3/4" * 1/4"</v>
          </cell>
        </row>
        <row r="83">
          <cell r="J83">
            <v>57.8703703703704</v>
          </cell>
        </row>
        <row r="84">
          <cell r="A84" t="str">
            <v>HUB025.15</v>
          </cell>
          <cell r="B84" t="str">
            <v>20 HOLE  DISTRIBUTOR</v>
          </cell>
          <cell r="C84" t="str">
            <v>3/4" * 1/4"</v>
          </cell>
        </row>
        <row r="84">
          <cell r="J84">
            <v>79.3650793650794</v>
          </cell>
        </row>
        <row r="85">
          <cell r="A85" t="str">
            <v>HUB025.16</v>
          </cell>
          <cell r="B85" t="str">
            <v>22 HOLE  DISTRIBUTOR</v>
          </cell>
          <cell r="C85" t="str">
            <v>7/8" * 1/4"</v>
          </cell>
        </row>
        <row r="85">
          <cell r="J85">
            <v>79.3650793650794</v>
          </cell>
        </row>
        <row r="86">
          <cell r="A86" t="str">
            <v>HUB025.17</v>
          </cell>
          <cell r="B86" t="str">
            <v>24 HOLE  DISTRIBUTOR</v>
          </cell>
          <cell r="C86" t="str">
            <v>7/8" * 1/4"</v>
          </cell>
        </row>
        <row r="86">
          <cell r="J86">
            <v>90.9391534391534</v>
          </cell>
        </row>
        <row r="87">
          <cell r="A87" t="str">
            <v>HUB026</v>
          </cell>
          <cell r="B87" t="str">
            <v>SU-04 (1/4" ACCESS VALVE 60mm)</v>
          </cell>
          <cell r="C87" t="str">
            <v>60mm</v>
          </cell>
        </row>
        <row r="87">
          <cell r="J87">
            <v>4.0814479638009</v>
          </cell>
        </row>
        <row r="88">
          <cell r="A88" t="str">
            <v>HUB027.1</v>
          </cell>
          <cell r="B88" t="str">
            <v>SU-06 (3/8" ACCESS VALVE 100mm)</v>
          </cell>
          <cell r="C88" t="str">
            <v>100MM</v>
          </cell>
        </row>
        <row r="88">
          <cell r="J88">
            <v>7.63725490196078</v>
          </cell>
        </row>
        <row r="89">
          <cell r="A89" t="str">
            <v>HUB027.2</v>
          </cell>
          <cell r="B89" t="str">
            <v>1/4" OR 5/16" VALVE CORE REMOVER (R22,R410A,R404A,R407C)</v>
          </cell>
        </row>
        <row r="89">
          <cell r="J89">
            <v>52.0833333333333</v>
          </cell>
        </row>
        <row r="90">
          <cell r="A90" t="str">
            <v>HUB026.1</v>
          </cell>
          <cell r="B90" t="str">
            <v>1/4" flare nut caster</v>
          </cell>
        </row>
        <row r="90">
          <cell r="J90">
            <v>2.5625</v>
          </cell>
        </row>
        <row r="91">
          <cell r="A91" t="str">
            <v>HUB026.2</v>
          </cell>
          <cell r="B91" t="str">
            <v>3/8" flare nut caster</v>
          </cell>
        </row>
        <row r="91">
          <cell r="J91">
            <v>5.29583333333333</v>
          </cell>
        </row>
        <row r="92">
          <cell r="A92" t="str">
            <v>HUB026.3</v>
          </cell>
          <cell r="B92" t="str">
            <v>1/2" flare nut caster</v>
          </cell>
        </row>
        <row r="92">
          <cell r="J92">
            <v>6.40625</v>
          </cell>
        </row>
        <row r="93">
          <cell r="A93" t="str">
            <v>HUB026.4</v>
          </cell>
          <cell r="B93" t="str">
            <v>5/8" flare nut caster</v>
          </cell>
        </row>
        <row r="93">
          <cell r="J93">
            <v>8.37083333333333</v>
          </cell>
        </row>
        <row r="94">
          <cell r="A94" t="str">
            <v>HUB026.5</v>
          </cell>
          <cell r="B94" t="str">
            <v>3/4" flare nut caster</v>
          </cell>
        </row>
        <row r="94">
          <cell r="J94">
            <v>10.25</v>
          </cell>
        </row>
        <row r="95">
          <cell r="A95" t="str">
            <v>HUB026.6</v>
          </cell>
          <cell r="B95" t="str">
            <v>1/4" cap nut</v>
          </cell>
        </row>
        <row r="95">
          <cell r="J95">
            <v>2.60909090909091</v>
          </cell>
        </row>
        <row r="96">
          <cell r="A96" t="str">
            <v>HUB026.7</v>
          </cell>
          <cell r="B96" t="str">
            <v>1/8" NPT PLUG</v>
          </cell>
        </row>
        <row r="96">
          <cell r="J96">
            <v>1.921875</v>
          </cell>
        </row>
        <row r="97">
          <cell r="A97" t="str">
            <v>HUB026.8</v>
          </cell>
          <cell r="B97" t="str">
            <v>1/4" NPT PLUG</v>
          </cell>
        </row>
        <row r="97">
          <cell r="J97">
            <v>3.203125</v>
          </cell>
        </row>
        <row r="98">
          <cell r="A98" t="str">
            <v>HUB026.9</v>
          </cell>
          <cell r="B98" t="str">
            <v>3/8" NPT PLUG</v>
          </cell>
        </row>
        <row r="98">
          <cell r="J98">
            <v>5.765625</v>
          </cell>
        </row>
        <row r="99">
          <cell r="A99" t="str">
            <v>HUB026.10</v>
          </cell>
          <cell r="B99" t="str">
            <v>1/2" NPT PLUG</v>
          </cell>
        </row>
        <row r="99">
          <cell r="J99">
            <v>9.90833333333333</v>
          </cell>
        </row>
        <row r="100">
          <cell r="A100" t="str">
            <v>HUB026.11</v>
          </cell>
          <cell r="B100" t="str">
            <v>3/4" NPT PLUG</v>
          </cell>
        </row>
        <row r="100">
          <cell r="J100">
            <v>12.5277777777778</v>
          </cell>
        </row>
        <row r="101">
          <cell r="A101" t="str">
            <v>HUB026.12</v>
          </cell>
          <cell r="B101" t="str">
            <v>1" NPT PLUG</v>
          </cell>
        </row>
        <row r="101">
          <cell r="J101">
            <v>18.9112850981916</v>
          </cell>
        </row>
        <row r="102">
          <cell r="A102" t="str">
            <v>HUB026.13</v>
          </cell>
          <cell r="B102" t="str">
            <v>1/4x1/8 NPT UNION</v>
          </cell>
        </row>
        <row r="102">
          <cell r="J102">
            <v>2.5625</v>
          </cell>
        </row>
        <row r="103">
          <cell r="A103" t="str">
            <v>HUB026.14</v>
          </cell>
          <cell r="B103" t="str">
            <v>1/4x1/4 NPT UNION</v>
          </cell>
        </row>
        <row r="103">
          <cell r="J103">
            <v>3.5875</v>
          </cell>
        </row>
        <row r="104">
          <cell r="A104" t="str">
            <v>HUB026.15</v>
          </cell>
          <cell r="B104" t="str">
            <v>1/4x3/8 NPT UNION</v>
          </cell>
        </row>
        <row r="104">
          <cell r="J104">
            <v>5.33</v>
          </cell>
        </row>
        <row r="105">
          <cell r="A105" t="str">
            <v>HUB026.16</v>
          </cell>
          <cell r="B105" t="str">
            <v>1/4x1/2 NPT UNION</v>
          </cell>
        </row>
        <row r="105">
          <cell r="J105">
            <v>9.3275</v>
          </cell>
        </row>
        <row r="106">
          <cell r="A106" t="str">
            <v>HUB026.17</v>
          </cell>
          <cell r="B106" t="str">
            <v>3/8x1/4 NPT UNION</v>
          </cell>
        </row>
        <row r="106">
          <cell r="J106">
            <v>9.3275</v>
          </cell>
        </row>
        <row r="107">
          <cell r="A107" t="str">
            <v>HUB026.18</v>
          </cell>
          <cell r="B107" t="str">
            <v>1/2 NPT X 3/8 FLARE FEMALE UNION</v>
          </cell>
        </row>
        <row r="107">
          <cell r="J107">
            <v>7.8925</v>
          </cell>
        </row>
        <row r="108">
          <cell r="A108" t="str">
            <v>HUB026.19</v>
          </cell>
          <cell r="B108" t="str">
            <v>3/8 x 1/4 NPT ELBOW (OS)</v>
          </cell>
        </row>
        <row r="108">
          <cell r="J108">
            <v>10.25</v>
          </cell>
        </row>
        <row r="109">
          <cell r="A109" t="str">
            <v>HUB026.20</v>
          </cell>
          <cell r="B109" t="str">
            <v>1/4 BRASS NUT (OS)</v>
          </cell>
        </row>
        <row r="109">
          <cell r="J109">
            <v>3.8247542895219</v>
          </cell>
        </row>
        <row r="110">
          <cell r="A110" t="str">
            <v>HUB026.21</v>
          </cell>
          <cell r="B110" t="str">
            <v>3/8 BRASS NUT (OS)</v>
          </cell>
        </row>
        <row r="110">
          <cell r="J110">
            <v>7.10311510911211</v>
          </cell>
        </row>
        <row r="111">
          <cell r="A111" t="str">
            <v>HUB026.22</v>
          </cell>
          <cell r="B111" t="str">
            <v>1/4 WELDING ACCESS VALVE</v>
          </cell>
        </row>
        <row r="111">
          <cell r="J111">
            <v>4.47272727272727</v>
          </cell>
        </row>
        <row r="112">
          <cell r="A112" t="str">
            <v>HUB027</v>
          </cell>
          <cell r="B112" t="str">
            <v>AH-627-04*02 (1/8npt x 1/4" union c/w core)</v>
          </cell>
          <cell r="C112" t="str">
            <v>1/4" Tube O.D. in, 1/8" Pipe Thd in.</v>
          </cell>
        </row>
        <row r="112">
          <cell r="J112">
            <v>5.21818181818182</v>
          </cell>
        </row>
        <row r="113">
          <cell r="A113" t="str">
            <v>HUB028</v>
          </cell>
          <cell r="B113" t="str">
            <v>AH-627-04*04 (1/4npt x 1/4" union c/w core)</v>
          </cell>
          <cell r="C113" t="str">
            <v>1/4" Tube O.D. in, 1/4" Pipe Thd in.</v>
          </cell>
        </row>
        <row r="113">
          <cell r="J113">
            <v>6.05681818181818</v>
          </cell>
        </row>
        <row r="114">
          <cell r="A114" t="str">
            <v>HUB028.1</v>
          </cell>
          <cell r="B114" t="str">
            <v>1/8npt x 1/4" npt fitting union c/w lock</v>
          </cell>
        </row>
        <row r="114">
          <cell r="J114">
            <v>24.9594155844156</v>
          </cell>
        </row>
        <row r="115">
          <cell r="A115" t="str">
            <v>HUB028.2</v>
          </cell>
          <cell r="B115" t="str">
            <v>1/4npt x 1/4" npt fitting union c/w lock</v>
          </cell>
        </row>
        <row r="116">
          <cell r="A116" t="str">
            <v>HUB029</v>
          </cell>
          <cell r="B116" t="str">
            <v>UT-221</v>
          </cell>
          <cell r="C116" t="str">
            <v>1/8" NPT, 1/4" SAE, 1/4" SAE</v>
          </cell>
        </row>
        <row r="116">
          <cell r="J116">
            <v>7.26818181818182</v>
          </cell>
        </row>
        <row r="117">
          <cell r="A117" t="str">
            <v>HUB030</v>
          </cell>
          <cell r="B117" t="str">
            <v>UT-222</v>
          </cell>
          <cell r="C117" t="str">
            <v>1/4" NPT, 1/4" SAE, 1/4" SAE</v>
          </cell>
        </row>
        <row r="117">
          <cell r="J117">
            <v>7.45454545454545</v>
          </cell>
        </row>
        <row r="118">
          <cell r="A118" t="str">
            <v>HUB031</v>
          </cell>
          <cell r="B118" t="str">
            <v>RV-04×04</v>
          </cell>
          <cell r="C118" t="str">
            <v>1/4" NPT * 1/4" SAE</v>
          </cell>
        </row>
        <row r="118">
          <cell r="J118">
            <v>27.4886363636364</v>
          </cell>
        </row>
        <row r="119">
          <cell r="A119" t="str">
            <v>HUB032</v>
          </cell>
          <cell r="B119" t="str">
            <v>RV-04×06</v>
          </cell>
          <cell r="C119" t="str">
            <v>1/4" NPT * 3/8" SAE</v>
          </cell>
        </row>
        <row r="119">
          <cell r="J119">
            <v>27.4886363636364</v>
          </cell>
        </row>
        <row r="120">
          <cell r="A120" t="str">
            <v>HUB033</v>
          </cell>
          <cell r="B120" t="str">
            <v>RV-06×04</v>
          </cell>
          <cell r="C120" t="str">
            <v>3/8" NPT * 1/4" SAE</v>
          </cell>
        </row>
        <row r="120">
          <cell r="J120">
            <v>27.4886363636364</v>
          </cell>
        </row>
        <row r="121">
          <cell r="A121" t="str">
            <v>HUB034</v>
          </cell>
          <cell r="B121" t="str">
            <v>RV-06×06</v>
          </cell>
          <cell r="C121" t="str">
            <v>3/8" NPT * 3/8" SAE</v>
          </cell>
        </row>
        <row r="121">
          <cell r="J121">
            <v>41.9318181818182</v>
          </cell>
        </row>
        <row r="122">
          <cell r="A122" t="str">
            <v>HUB035</v>
          </cell>
          <cell r="B122" t="str">
            <v>RV-08×08</v>
          </cell>
          <cell r="C122" t="str">
            <v>1/2" NPT * 1/2" SAE</v>
          </cell>
        </row>
        <row r="122">
          <cell r="J122">
            <v>41.9318181818182</v>
          </cell>
        </row>
        <row r="123">
          <cell r="A123" t="str">
            <v>HUB036</v>
          </cell>
          <cell r="B123" t="str">
            <v>RV-12×10</v>
          </cell>
          <cell r="C123" t="str">
            <v>3/4" NPT * 5/8" SAE</v>
          </cell>
        </row>
        <row r="123">
          <cell r="J123">
            <v>83.8636363636363</v>
          </cell>
        </row>
        <row r="124">
          <cell r="A124" t="str">
            <v>HUB037</v>
          </cell>
          <cell r="B124" t="str">
            <v>RV-12×12</v>
          </cell>
          <cell r="C124" t="str">
            <v>3/4" NPT * 3/4" SAE</v>
          </cell>
        </row>
        <row r="124">
          <cell r="J124">
            <v>85.7272727272727</v>
          </cell>
        </row>
        <row r="125">
          <cell r="A125" t="str">
            <v>HUB038</v>
          </cell>
          <cell r="B125" t="str">
            <v>AH-466</v>
          </cell>
          <cell r="C125" t="str">
            <v>1/4" SAE Without Gauge</v>
          </cell>
        </row>
        <row r="125">
          <cell r="J125">
            <v>22.6354166666667</v>
          </cell>
        </row>
        <row r="126">
          <cell r="A126" t="str">
            <v>HUB039</v>
          </cell>
          <cell r="B126" t="str">
            <v>AH-467</v>
          </cell>
          <cell r="C126" t="str">
            <v>1/4" SAE Without Gauge</v>
          </cell>
        </row>
        <row r="126">
          <cell r="J126">
            <v>23.0625</v>
          </cell>
        </row>
        <row r="127">
          <cell r="A127" t="str">
            <v>HUB040</v>
          </cell>
          <cell r="B127" t="str">
            <v>AH-468</v>
          </cell>
          <cell r="C127" t="str">
            <v>1/4" SAE Without Gauge</v>
          </cell>
        </row>
        <row r="127">
          <cell r="J127" t="str">
            <v>~</v>
          </cell>
        </row>
        <row r="128">
          <cell r="A128" t="str">
            <v>HUB041</v>
          </cell>
          <cell r="B128" t="str">
            <v>RG-BS</v>
          </cell>
          <cell r="C128" t="str">
            <v>For R22, R134, R404</v>
          </cell>
        </row>
        <row r="128">
          <cell r="J128">
            <v>21.3541666666667</v>
          </cell>
        </row>
        <row r="129">
          <cell r="A129" t="str">
            <v>HUB042</v>
          </cell>
          <cell r="B129" t="str">
            <v>RG-RS</v>
          </cell>
          <cell r="C129" t="str">
            <v>For R22, R134, R404</v>
          </cell>
        </row>
        <row r="129">
          <cell r="J129">
            <v>23.9166666666667</v>
          </cell>
        </row>
        <row r="130">
          <cell r="A130" t="str">
            <v>HUB043</v>
          </cell>
          <cell r="B130" t="str">
            <v>RG-410a-500aY70</v>
          </cell>
          <cell r="C130" t="str">
            <v>For R410A</v>
          </cell>
        </row>
        <row r="130">
          <cell r="J130">
            <v>21.3541666666667</v>
          </cell>
        </row>
        <row r="131">
          <cell r="A131" t="str">
            <v>HUB044</v>
          </cell>
          <cell r="B131" t="str">
            <v>RG-410a-800aY71</v>
          </cell>
          <cell r="C131" t="str">
            <v>For R410A</v>
          </cell>
        </row>
        <row r="131">
          <cell r="J131">
            <v>21.3541666666667</v>
          </cell>
        </row>
        <row r="132">
          <cell r="A132" t="str">
            <v>HUB044.1</v>
          </cell>
          <cell r="B132" t="str">
            <v>RUBBER GAUGE COVER</v>
          </cell>
        </row>
        <row r="132">
          <cell r="J132">
            <v>4.27083333333333</v>
          </cell>
        </row>
        <row r="133">
          <cell r="A133" t="str">
            <v>HUB044.2</v>
          </cell>
          <cell r="B133" t="str">
            <v>VMG-2-R22-B VALUE MANIFOLD GAUGE SET</v>
          </cell>
        </row>
        <row r="133">
          <cell r="J133">
            <v>205.111312217195</v>
          </cell>
        </row>
        <row r="134">
          <cell r="A134" t="str">
            <v>HUB044.3</v>
          </cell>
          <cell r="B134" t="str">
            <v>VRM2-B-0101I VALUE DIGITAL MANIFOLD GAUGE SET</v>
          </cell>
          <cell r="C134" t="str">
            <v>ALL KIND REF GAS</v>
          </cell>
        </row>
        <row r="134">
          <cell r="J134">
            <v>964.705882352941</v>
          </cell>
        </row>
        <row r="135">
          <cell r="A135" t="str">
            <v>HUB044.4</v>
          </cell>
          <cell r="B135" t="str">
            <v>VRM2-B-0401 VALUE MANIFOLD GAUGE SET</v>
          </cell>
        </row>
        <row r="135">
          <cell r="J135">
            <v>296.83257918552</v>
          </cell>
        </row>
        <row r="136">
          <cell r="A136" t="str">
            <v>HUB044.5</v>
          </cell>
          <cell r="B136" t="str">
            <v>VEF-1 VALUE ELECTRIC FLARING TOOL</v>
          </cell>
          <cell r="C136" t="str">
            <v>1/4 - 3/4</v>
          </cell>
        </row>
        <row r="136">
          <cell r="J136">
            <v>1038.91402714932</v>
          </cell>
        </row>
        <row r="137">
          <cell r="A137" t="str">
            <v>HUB044.6</v>
          </cell>
          <cell r="B137" t="str">
            <v>VALUE DRAIN PUMP M1</v>
          </cell>
        </row>
        <row r="137">
          <cell r="J137">
            <v>192.941176470588</v>
          </cell>
        </row>
        <row r="138">
          <cell r="A138" t="str">
            <v>HUB044.7</v>
          </cell>
          <cell r="B138" t="str">
            <v>Electronic refrigerant scale VES-100B </v>
          </cell>
        </row>
        <row r="138">
          <cell r="J138">
            <v>838.552036199095</v>
          </cell>
        </row>
        <row r="139">
          <cell r="A139" t="str">
            <v>HUB044.8</v>
          </cell>
          <cell r="B139" t="str">
            <v>Electronic refrigerant scale VES-50B </v>
          </cell>
        </row>
        <row r="139">
          <cell r="J139">
            <v>754.548416289593</v>
          </cell>
        </row>
        <row r="140">
          <cell r="A140" t="str">
            <v>HUB044.9</v>
          </cell>
          <cell r="B140" t="str">
            <v>Vaccum gauge VMV-1</v>
          </cell>
        </row>
        <row r="140">
          <cell r="J140">
            <v>556.561085972851</v>
          </cell>
        </row>
        <row r="141">
          <cell r="A141" t="str">
            <v>HUB044.10</v>
          </cell>
          <cell r="B141" t="str">
            <v>Sound meter VMS-1</v>
          </cell>
        </row>
        <row r="141">
          <cell r="J141">
            <v>224.999095022624</v>
          </cell>
        </row>
        <row r="142">
          <cell r="A142" t="str">
            <v>HUB048</v>
          </cell>
          <cell r="B142" t="str">
            <v>REPAIR KIT (RUBBER)</v>
          </cell>
        </row>
        <row r="142">
          <cell r="J142">
            <v>6.63235294117647</v>
          </cell>
        </row>
        <row r="143">
          <cell r="A143" t="str">
            <v>HUB049</v>
          </cell>
          <cell r="B143" t="str">
            <v>AH-560G C/W hose 1.5m</v>
          </cell>
        </row>
        <row r="143">
          <cell r="J143">
            <v>178.099547511312</v>
          </cell>
        </row>
        <row r="144">
          <cell r="A144" t="str">
            <v>HUB049.01</v>
          </cell>
          <cell r="B144" t="str">
            <v>AH-336-RYB(R22,507)</v>
          </cell>
          <cell r="C144" t="str">
            <v>3-36" Set</v>
          </cell>
        </row>
        <row r="144">
          <cell r="J144">
            <v>32.9607843137255</v>
          </cell>
        </row>
        <row r="145">
          <cell r="A145" t="str">
            <v>HUB050</v>
          </cell>
          <cell r="B145" t="str">
            <v>AH-360-RYB(R22,507)</v>
          </cell>
          <cell r="C145" t="str">
            <v>3-60" Set</v>
          </cell>
        </row>
        <row r="145">
          <cell r="J145">
            <v>76.3725490196078</v>
          </cell>
        </row>
        <row r="146">
          <cell r="A146" t="str">
            <v>HUB051</v>
          </cell>
          <cell r="B146" t="str">
            <v>AH-372-RYB(R22,507)</v>
          </cell>
          <cell r="C146" t="str">
            <v>3-72" Set</v>
          </cell>
        </row>
        <row r="146">
          <cell r="J146">
            <v>82.8039215686274</v>
          </cell>
        </row>
        <row r="147">
          <cell r="A147" t="str">
            <v>HUB052</v>
          </cell>
          <cell r="B147" t="str">
            <v>AH-396-RYB(R22,507)</v>
          </cell>
          <cell r="C147" t="str">
            <v>3-96" Set</v>
          </cell>
        </row>
        <row r="147">
          <cell r="J147">
            <v>96.4705882352941</v>
          </cell>
        </row>
        <row r="148">
          <cell r="A148" t="str">
            <v>HUB053</v>
          </cell>
          <cell r="B148" t="str">
            <v>AHA-20ft-RYB(R22,507) per lgth</v>
          </cell>
          <cell r="C148" t="str">
            <v>3-20FT Set</v>
          </cell>
        </row>
        <row r="148">
          <cell r="J148">
            <v>366.588235294118</v>
          </cell>
        </row>
        <row r="149">
          <cell r="A149" t="str">
            <v>HUB058</v>
          </cell>
          <cell r="B149" t="str">
            <v>R-04*05 (R134A)</v>
          </cell>
          <cell r="C149" t="str">
            <v>1/4" SAE(F) * 5/16"</v>
          </cell>
        </row>
        <row r="149">
          <cell r="J149">
            <v>4.65909090909091</v>
          </cell>
        </row>
        <row r="152">
          <cell r="A152" t="str">
            <v>HUB46.1</v>
          </cell>
          <cell r="B152" t="str">
            <v>SN1-04</v>
          </cell>
          <cell r="C152" t="str">
            <v>1/4"</v>
          </cell>
        </row>
        <row r="152">
          <cell r="J152">
            <v>2.14318181818182</v>
          </cell>
        </row>
        <row r="153">
          <cell r="A153" t="str">
            <v>HUB46.2</v>
          </cell>
          <cell r="B153" t="str">
            <v>SN1-05</v>
          </cell>
          <cell r="C153" t="str">
            <v>5/16"</v>
          </cell>
        </row>
        <row r="153">
          <cell r="J153">
            <v>2.88863636363636</v>
          </cell>
        </row>
        <row r="154">
          <cell r="A154" t="str">
            <v>HUB46.3</v>
          </cell>
          <cell r="B154" t="str">
            <v>SN1-06</v>
          </cell>
          <cell r="C154" t="str">
            <v>3/8"</v>
          </cell>
        </row>
        <row r="154">
          <cell r="J154">
            <v>4.75227272727273</v>
          </cell>
        </row>
        <row r="155">
          <cell r="A155" t="str">
            <v>HUB46.4</v>
          </cell>
          <cell r="B155" t="str">
            <v>SN1-08</v>
          </cell>
          <cell r="C155" t="str">
            <v>1/2"</v>
          </cell>
        </row>
        <row r="155">
          <cell r="J155">
            <v>7.64090909090909</v>
          </cell>
        </row>
        <row r="156">
          <cell r="A156" t="str">
            <v>HUB46.5</v>
          </cell>
          <cell r="B156" t="str">
            <v>SN1-10</v>
          </cell>
          <cell r="C156" t="str">
            <v>5/8"</v>
          </cell>
        </row>
        <row r="156">
          <cell r="J156">
            <v>9.69090909090909</v>
          </cell>
        </row>
        <row r="157">
          <cell r="A157" t="str">
            <v>HUB46.6</v>
          </cell>
          <cell r="B157" t="str">
            <v>SN1-12</v>
          </cell>
          <cell r="C157" t="str">
            <v>3/4"</v>
          </cell>
        </row>
        <row r="157">
          <cell r="J157">
            <v>17.3504545454545</v>
          </cell>
        </row>
        <row r="158">
          <cell r="A158" t="str">
            <v>HUB46.7</v>
          </cell>
          <cell r="B158" t="str">
            <v>SN2-04</v>
          </cell>
          <cell r="C158" t="str">
            <v>1/4"</v>
          </cell>
        </row>
        <row r="158">
          <cell r="J158">
            <v>2.12454545454545</v>
          </cell>
        </row>
        <row r="159">
          <cell r="A159" t="str">
            <v>HUB46.8</v>
          </cell>
          <cell r="B159" t="str">
            <v>SN2-05</v>
          </cell>
          <cell r="C159" t="str">
            <v>5/16"</v>
          </cell>
        </row>
        <row r="159">
          <cell r="J159">
            <v>2.27363636363636</v>
          </cell>
        </row>
        <row r="160">
          <cell r="A160" t="str">
            <v>HUB46.9</v>
          </cell>
          <cell r="B160" t="str">
            <v>SN2-06</v>
          </cell>
          <cell r="C160" t="str">
            <v>3/8"</v>
          </cell>
        </row>
        <row r="160">
          <cell r="J160">
            <v>4.11863636363636</v>
          </cell>
        </row>
        <row r="161">
          <cell r="A161" t="str">
            <v>HUB46.10</v>
          </cell>
          <cell r="B161" t="str">
            <v>SN2-08</v>
          </cell>
          <cell r="C161" t="str">
            <v>1/2"</v>
          </cell>
        </row>
        <row r="161">
          <cell r="J161">
            <v>5.75863636363636</v>
          </cell>
        </row>
        <row r="162">
          <cell r="A162" t="str">
            <v>HUB46.11</v>
          </cell>
          <cell r="B162" t="str">
            <v>SN2-10</v>
          </cell>
          <cell r="C162" t="str">
            <v>5/8"</v>
          </cell>
        </row>
        <row r="162">
          <cell r="J162">
            <v>7.02590909090909</v>
          </cell>
        </row>
        <row r="163">
          <cell r="A163" t="str">
            <v>HUB46.12</v>
          </cell>
          <cell r="B163" t="str">
            <v>SN2-12</v>
          </cell>
          <cell r="C163" t="str">
            <v>3/4"</v>
          </cell>
        </row>
        <row r="163">
          <cell r="J163">
            <v>12.3559090909091</v>
          </cell>
        </row>
        <row r="164">
          <cell r="A164" t="str">
            <v>HUB46.13</v>
          </cell>
          <cell r="B164" t="str">
            <v>CN3-04</v>
          </cell>
          <cell r="C164" t="str">
            <v>1/4"</v>
          </cell>
        </row>
        <row r="164">
          <cell r="J164">
            <v>2.23636363636364</v>
          </cell>
        </row>
        <row r="165">
          <cell r="A165" t="str">
            <v>HUB46.14</v>
          </cell>
          <cell r="B165" t="str">
            <v>CN3-05</v>
          </cell>
          <cell r="C165" t="str">
            <v>5/16"</v>
          </cell>
        </row>
        <row r="165">
          <cell r="J165">
            <v>2.46</v>
          </cell>
        </row>
        <row r="166">
          <cell r="A166" t="str">
            <v>HUB46.15</v>
          </cell>
          <cell r="B166" t="str">
            <v>CN3-06</v>
          </cell>
          <cell r="C166" t="str">
            <v>3/8"</v>
          </cell>
        </row>
        <row r="166">
          <cell r="J166">
            <v>4.21181818181818</v>
          </cell>
        </row>
        <row r="167">
          <cell r="A167" t="str">
            <v>HUB46.16</v>
          </cell>
          <cell r="B167" t="str">
            <v>CN3-08</v>
          </cell>
          <cell r="C167" t="str">
            <v>1/2"</v>
          </cell>
        </row>
        <row r="167">
          <cell r="J167">
            <v>6.15</v>
          </cell>
        </row>
        <row r="168">
          <cell r="A168" t="str">
            <v>HUB46.17</v>
          </cell>
          <cell r="B168" t="str">
            <v>CN3-10</v>
          </cell>
          <cell r="C168" t="str">
            <v>5/8"</v>
          </cell>
        </row>
        <row r="168">
          <cell r="J168">
            <v>7.62227272727273</v>
          </cell>
        </row>
        <row r="169">
          <cell r="A169" t="str">
            <v>HUB46.18</v>
          </cell>
          <cell r="B169" t="str">
            <v>CN3-12</v>
          </cell>
          <cell r="C169" t="str">
            <v>3/4"</v>
          </cell>
        </row>
        <row r="169">
          <cell r="J169">
            <v>13.5113636363636</v>
          </cell>
        </row>
        <row r="170">
          <cell r="A170" t="str">
            <v>HUB062</v>
          </cell>
          <cell r="B170" t="str">
            <v>AH-900MM</v>
          </cell>
          <cell r="C170" t="str">
            <v>1/4"</v>
          </cell>
        </row>
        <row r="170">
          <cell r="J170">
            <v>11.8269230769231</v>
          </cell>
        </row>
        <row r="171">
          <cell r="A171" t="str">
            <v>HUB063</v>
          </cell>
          <cell r="B171" t="str">
            <v>AH-1200MM</v>
          </cell>
          <cell r="C171" t="str">
            <v>1/4"</v>
          </cell>
        </row>
        <row r="171">
          <cell r="J171">
            <v>15.375</v>
          </cell>
        </row>
        <row r="172">
          <cell r="A172" t="str">
            <v>HUB45.3</v>
          </cell>
          <cell r="B172" t="str">
            <v>N-04</v>
          </cell>
          <cell r="C172" t="str">
            <v>1/4"</v>
          </cell>
        </row>
        <row r="172">
          <cell r="J172">
            <v>2.05</v>
          </cell>
        </row>
        <row r="173">
          <cell r="A173" t="str">
            <v>HUB45.4</v>
          </cell>
          <cell r="B173" t="str">
            <v>N-06</v>
          </cell>
          <cell r="C173" t="str">
            <v>3/8"</v>
          </cell>
        </row>
        <row r="173">
          <cell r="J173">
            <v>3.72727272727273</v>
          </cell>
        </row>
        <row r="174">
          <cell r="A174" t="str">
            <v>HUB45.5</v>
          </cell>
          <cell r="B174" t="str">
            <v>N-08</v>
          </cell>
          <cell r="C174" t="str">
            <v>1/2"</v>
          </cell>
        </row>
        <row r="174">
          <cell r="J174">
            <v>4.93863636363636</v>
          </cell>
        </row>
        <row r="175">
          <cell r="A175" t="str">
            <v>HUB45.6</v>
          </cell>
          <cell r="B175" t="str">
            <v>N-10</v>
          </cell>
          <cell r="C175" t="str">
            <v>5/8"</v>
          </cell>
        </row>
        <row r="175">
          <cell r="J175">
            <v>5.96363636363636</v>
          </cell>
        </row>
        <row r="176">
          <cell r="A176" t="str">
            <v>HUB45.7</v>
          </cell>
          <cell r="B176" t="str">
            <v>N-12</v>
          </cell>
          <cell r="C176" t="str">
            <v>3/4"</v>
          </cell>
        </row>
        <row r="176">
          <cell r="J176">
            <v>10.25</v>
          </cell>
        </row>
        <row r="177">
          <cell r="A177" t="str">
            <v>HUB45.8</v>
          </cell>
          <cell r="B177" t="str">
            <v>N-14</v>
          </cell>
          <cell r="C177" t="str">
            <v>7/8"</v>
          </cell>
        </row>
        <row r="177">
          <cell r="J177">
            <v>16.3068181818182</v>
          </cell>
        </row>
        <row r="178">
          <cell r="A178" t="str">
            <v>HUB45.9</v>
          </cell>
          <cell r="B178" t="str">
            <v>U-04</v>
          </cell>
          <cell r="C178" t="str">
            <v>1/4"</v>
          </cell>
        </row>
        <row r="178">
          <cell r="J178">
            <v>2.32954545454545</v>
          </cell>
        </row>
        <row r="179">
          <cell r="A179" t="str">
            <v>HUB45.10</v>
          </cell>
          <cell r="B179" t="str">
            <v>U-05</v>
          </cell>
          <cell r="C179" t="str">
            <v>5/16"</v>
          </cell>
        </row>
        <row r="179">
          <cell r="J179">
            <v>5.68409090909091</v>
          </cell>
        </row>
        <row r="180">
          <cell r="A180" t="str">
            <v>HUB45.11</v>
          </cell>
          <cell r="B180" t="str">
            <v>U-06</v>
          </cell>
          <cell r="C180" t="str">
            <v>3/8"</v>
          </cell>
        </row>
        <row r="180">
          <cell r="J180">
            <v>9.31818181818182</v>
          </cell>
        </row>
        <row r="181">
          <cell r="A181" t="str">
            <v>HUB45.12</v>
          </cell>
          <cell r="B181" t="str">
            <v>U-08</v>
          </cell>
          <cell r="C181" t="str">
            <v>1/2"</v>
          </cell>
        </row>
        <row r="181">
          <cell r="J181">
            <v>13.9772727272727</v>
          </cell>
        </row>
        <row r="182">
          <cell r="A182" t="str">
            <v>HUB45.13</v>
          </cell>
          <cell r="B182" t="str">
            <v>U-10</v>
          </cell>
          <cell r="C182" t="str">
            <v>5/8"</v>
          </cell>
        </row>
        <row r="182">
          <cell r="J182">
            <v>13.9772727272727</v>
          </cell>
        </row>
        <row r="183">
          <cell r="A183" t="str">
            <v>HUB45.14</v>
          </cell>
          <cell r="B183" t="str">
            <v>U-12</v>
          </cell>
          <cell r="C183" t="str">
            <v>3/4"</v>
          </cell>
        </row>
        <row r="183">
          <cell r="J183">
            <v>32.6136363636364</v>
          </cell>
        </row>
        <row r="184">
          <cell r="A184" t="str">
            <v>HUB45.15</v>
          </cell>
          <cell r="B184" t="str">
            <v>SV-04x04</v>
          </cell>
          <cell r="C184" t="str">
            <v>1/4" SAE</v>
          </cell>
        </row>
        <row r="184">
          <cell r="J184">
            <v>39.1363636363636</v>
          </cell>
        </row>
        <row r="185">
          <cell r="A185" t="str">
            <v>HUB45.16</v>
          </cell>
          <cell r="B185" t="str">
            <v>SV-06x06</v>
          </cell>
          <cell r="C185" t="str">
            <v>3/8" SAE</v>
          </cell>
        </row>
        <row r="185">
          <cell r="J185">
            <v>45.1931818181818</v>
          </cell>
        </row>
        <row r="186">
          <cell r="A186" t="str">
            <v>HUB45.17</v>
          </cell>
          <cell r="B186" t="str">
            <v>SV-08x08</v>
          </cell>
          <cell r="C186" t="str">
            <v>1/2" SAE</v>
          </cell>
        </row>
        <row r="186">
          <cell r="J186">
            <v>48.4545454545454</v>
          </cell>
        </row>
        <row r="187">
          <cell r="A187" t="str">
            <v>HUB45.18</v>
          </cell>
          <cell r="B187" t="str">
            <v>SV-10x10</v>
          </cell>
          <cell r="C187" t="str">
            <v>5/8" SAE</v>
          </cell>
        </row>
        <row r="187">
          <cell r="J187">
            <v>51.25</v>
          </cell>
        </row>
        <row r="188">
          <cell r="A188" t="str">
            <v>HUB45.19</v>
          </cell>
          <cell r="B188" t="str">
            <v>SV-12x12</v>
          </cell>
          <cell r="C188" t="str">
            <v>3/4" SAE</v>
          </cell>
        </row>
        <row r="188">
          <cell r="J188">
            <v>66.1590909090909</v>
          </cell>
        </row>
        <row r="189">
          <cell r="A189" t="str">
            <v>HUB45.20</v>
          </cell>
          <cell r="B189" t="str">
            <v>SV-14x14</v>
          </cell>
          <cell r="C189" t="str">
            <v>7/8"welding</v>
          </cell>
        </row>
        <row r="189">
          <cell r="J189">
            <v>84.7954545454545</v>
          </cell>
        </row>
        <row r="190">
          <cell r="A190" t="str">
            <v>HUB064</v>
          </cell>
          <cell r="B190" t="str">
            <v>AH-632 HUB</v>
          </cell>
          <cell r="C190" t="str">
            <v>A/C 220V</v>
          </cell>
        </row>
        <row r="190">
          <cell r="J190">
            <v>76.3725490196078</v>
          </cell>
        </row>
        <row r="191">
          <cell r="A191" t="str">
            <v>HUB064.1</v>
          </cell>
          <cell r="B191" t="str">
            <v>WA-632 CHINA</v>
          </cell>
        </row>
        <row r="193">
          <cell r="A193" t="str">
            <v>HUB065</v>
          </cell>
          <cell r="B193" t="str">
            <v>AH-634</v>
          </cell>
          <cell r="C193" t="str">
            <v>A/C 220V</v>
          </cell>
        </row>
        <row r="193">
          <cell r="J193">
            <v>683.333333333333</v>
          </cell>
        </row>
        <row r="194">
          <cell r="A194" t="str">
            <v>HUB065.1</v>
          </cell>
          <cell r="B194" t="str">
            <v>WA-634 Square type big</v>
          </cell>
        </row>
        <row r="195">
          <cell r="A195" t="str">
            <v>HUB066</v>
          </cell>
          <cell r="B195" t="str">
            <v>AH-1238S</v>
          </cell>
        </row>
        <row r="195">
          <cell r="J195">
            <v>155.597722960152</v>
          </cell>
        </row>
        <row r="196">
          <cell r="A196" t="str">
            <v>HUB067</v>
          </cell>
          <cell r="B196" t="str">
            <v>AH-1238N</v>
          </cell>
        </row>
        <row r="196">
          <cell r="J196">
            <v>140.037950664137</v>
          </cell>
        </row>
        <row r="197">
          <cell r="A197" t="str">
            <v>HUB067.1</v>
          </cell>
          <cell r="B197" t="str">
            <v>AH-1230S</v>
          </cell>
        </row>
        <row r="197">
          <cell r="J197">
            <v>185.161290322581</v>
          </cell>
        </row>
        <row r="198">
          <cell r="A198" t="str">
            <v>HUB067.2</v>
          </cell>
          <cell r="B198" t="str">
            <v>AH-1230N</v>
          </cell>
        </row>
        <row r="198">
          <cell r="J198">
            <v>157.153700189753</v>
          </cell>
        </row>
        <row r="199">
          <cell r="A199" t="str">
            <v>HUB067.3</v>
          </cell>
          <cell r="B199" t="str">
            <v>HS-1140</v>
          </cell>
        </row>
        <row r="199">
          <cell r="J199">
            <v>122.549019607843</v>
          </cell>
        </row>
        <row r="200">
          <cell r="A200" t="str">
            <v>HUB068</v>
          </cell>
          <cell r="B200" t="str">
            <v>AH-838</v>
          </cell>
          <cell r="C200" t="str">
            <v>AH-838A
AH-838B
AH-838C
AH-838D</v>
          </cell>
        </row>
        <row r="200">
          <cell r="J200">
            <v>222.03548085901</v>
          </cell>
        </row>
        <row r="201">
          <cell r="A201" t="str">
            <v>HUB069</v>
          </cell>
          <cell r="B201" t="str">
            <v>AH-1178</v>
          </cell>
          <cell r="C201" t="str">
            <v>Safety Latches &amp; Inside Release Handles</v>
          </cell>
        </row>
        <row r="201">
          <cell r="J201">
            <v>129.864253393665</v>
          </cell>
        </row>
        <row r="202">
          <cell r="A202" t="str">
            <v>HUB069.1</v>
          </cell>
          <cell r="B202" t="str">
            <v>HS-1178A</v>
          </cell>
          <cell r="C202" t="str">
            <v>Safety Latches &amp; Inside Release Handles</v>
          </cell>
        </row>
        <row r="202">
          <cell r="J202">
            <v>89.126559714795</v>
          </cell>
        </row>
        <row r="203">
          <cell r="A203" t="str">
            <v>HUB069.10</v>
          </cell>
          <cell r="B203" t="str">
            <v>HS-1178S (short thickness)</v>
          </cell>
          <cell r="C203" t="str">
            <v>Safety Latches &amp; Inside Release Handles</v>
          </cell>
        </row>
        <row r="203">
          <cell r="J203">
            <v>82.4906233679913</v>
          </cell>
        </row>
        <row r="204">
          <cell r="A204" t="str">
            <v>HUB069.2</v>
          </cell>
          <cell r="B204" t="str">
            <v>HS-1178B DOUBLE HANDLE</v>
          </cell>
          <cell r="C204" t="str">
            <v>Safety Latches &amp; Inside Release Handles 45-70mm</v>
          </cell>
        </row>
        <row r="204">
          <cell r="J204">
            <v>264.550264550265</v>
          </cell>
        </row>
        <row r="205">
          <cell r="A205" t="str">
            <v>HUB069.3</v>
          </cell>
          <cell r="B205" t="str">
            <v>HS-1180</v>
          </cell>
          <cell r="C205" t="str">
            <v>Safety Latches &amp; Inside Release Handles</v>
          </cell>
        </row>
        <row r="205">
          <cell r="J205" t="str">
            <v>~</v>
          </cell>
        </row>
        <row r="206">
          <cell r="A206" t="str">
            <v>HUB070</v>
          </cell>
          <cell r="B206" t="str">
            <v>AH-1460</v>
          </cell>
        </row>
        <row r="206">
          <cell r="J206" t="str">
            <v>~</v>
          </cell>
        </row>
        <row r="207">
          <cell r="A207" t="str">
            <v>HUB070.1</v>
          </cell>
          <cell r="B207" t="str">
            <v>HS-1460C</v>
          </cell>
        </row>
        <row r="207">
          <cell r="J207">
            <v>79.3650793650794</v>
          </cell>
        </row>
        <row r="208">
          <cell r="A208" t="str">
            <v>HUB071</v>
          </cell>
          <cell r="B208" t="str">
            <v>AH-1179</v>
          </cell>
          <cell r="C208" t="str">
            <v>Safety Latches &amp; Inside Release Handles</v>
          </cell>
        </row>
        <row r="208">
          <cell r="J208">
            <v>241.176470588235</v>
          </cell>
        </row>
        <row r="209">
          <cell r="A209" t="str">
            <v>HUB071.1</v>
          </cell>
          <cell r="B209" t="str">
            <v>HS-1179</v>
          </cell>
          <cell r="C209" t="str">
            <v>Safety Latches &amp; Inside Release Handles</v>
          </cell>
        </row>
        <row r="209">
          <cell r="J209">
            <v>233.426704014939</v>
          </cell>
        </row>
        <row r="210">
          <cell r="A210" t="str">
            <v>HUB072</v>
          </cell>
          <cell r="B210" t="str">
            <v>AH-1450</v>
          </cell>
        </row>
        <row r="210">
          <cell r="J210">
            <v>161.243697478992</v>
          </cell>
        </row>
        <row r="211">
          <cell r="A211" t="str">
            <v>HUB073</v>
          </cell>
          <cell r="B211" t="str">
            <v>AH-1470</v>
          </cell>
        </row>
        <row r="211">
          <cell r="J211">
            <v>203.27731092437</v>
          </cell>
        </row>
        <row r="212">
          <cell r="A212" t="str">
            <v>HUB073.1</v>
          </cell>
          <cell r="B212" t="str">
            <v>HS-1470 (70mm)</v>
          </cell>
        </row>
        <row r="212">
          <cell r="J212">
            <v>121.381886087768</v>
          </cell>
        </row>
        <row r="213">
          <cell r="A213" t="str">
            <v>HUB074</v>
          </cell>
          <cell r="B213" t="str">
            <v>AH-1600</v>
          </cell>
        </row>
        <row r="213">
          <cell r="J213">
            <v>153.475935828877</v>
          </cell>
        </row>
        <row r="214">
          <cell r="A214" t="str">
            <v>HUB075</v>
          </cell>
          <cell r="B214" t="str">
            <v>AH-1132</v>
          </cell>
        </row>
        <row r="214">
          <cell r="J214">
            <v>49.1122994652406</v>
          </cell>
        </row>
        <row r="215">
          <cell r="A215" t="str">
            <v>HUB076</v>
          </cell>
          <cell r="B215" t="str">
            <v>AH-1334</v>
          </cell>
        </row>
        <row r="215">
          <cell r="J215">
            <v>44.2156862745098</v>
          </cell>
        </row>
        <row r="216">
          <cell r="A216" t="str">
            <v>HUB076.1</v>
          </cell>
          <cell r="B216" t="str">
            <v>HK-4001,4100</v>
          </cell>
        </row>
        <row r="216">
          <cell r="J216">
            <v>203.717850776674</v>
          </cell>
        </row>
        <row r="217">
          <cell r="A217" t="str">
            <v>HUB076.2</v>
          </cell>
          <cell r="B217" t="str">
            <v>HS-1191 HINGES (PER PAIR)</v>
          </cell>
        </row>
        <row r="217">
          <cell r="J217">
            <v>75.4147812971342</v>
          </cell>
        </row>
        <row r="218">
          <cell r="A218" t="str">
            <v>HUB076.3</v>
          </cell>
          <cell r="B218" t="str">
            <v>HS-1128 HINGES (PER PAIR) black</v>
          </cell>
        </row>
        <row r="218">
          <cell r="J218">
            <v>117.137764196588</v>
          </cell>
        </row>
        <row r="219">
          <cell r="A219" t="str">
            <v>HUB076.4</v>
          </cell>
          <cell r="B219" t="str">
            <v>HS-1199 HANDLE</v>
          </cell>
        </row>
        <row r="219">
          <cell r="J219">
            <v>145.891690009337</v>
          </cell>
        </row>
        <row r="220">
          <cell r="A220" t="str">
            <v>HUB077</v>
          </cell>
          <cell r="B220" t="str">
            <v>AH-1800</v>
          </cell>
          <cell r="C220" t="str">
            <v>ITALY DESIGN</v>
          </cell>
        </row>
        <row r="220">
          <cell r="J220">
            <v>175.401069518717</v>
          </cell>
        </row>
        <row r="221">
          <cell r="A221" t="str">
            <v>HUB078</v>
          </cell>
          <cell r="B221" t="str">
            <v>HS-1139 HINGES (PER PAIR)s/steel</v>
          </cell>
          <cell r="C221" t="str">
            <v>ITALY DESIGN</v>
          </cell>
        </row>
        <row r="221">
          <cell r="J221">
            <v>205.254515599343</v>
          </cell>
        </row>
        <row r="222">
          <cell r="A222" t="str">
            <v>HUB078.1</v>
          </cell>
          <cell r="B222" t="str">
            <v>HS-01 CONTENA LOCK ACC</v>
          </cell>
        </row>
        <row r="222">
          <cell r="J222">
            <v>381.970970206264</v>
          </cell>
        </row>
        <row r="223">
          <cell r="A223" t="str">
            <v>HUB079</v>
          </cell>
          <cell r="B223" t="str">
            <v>AH-1161S Camlift hinges c/w spring</v>
          </cell>
        </row>
        <row r="223">
          <cell r="J223">
            <v>237.849898580122</v>
          </cell>
        </row>
        <row r="224">
          <cell r="A224" t="str">
            <v>HUB080</v>
          </cell>
          <cell r="B224" t="str">
            <v>AH-1161N non camlift hinges</v>
          </cell>
        </row>
        <row r="224">
          <cell r="J224">
            <v>219.251336898396</v>
          </cell>
        </row>
        <row r="225">
          <cell r="A225" t="str">
            <v>HUB081</v>
          </cell>
          <cell r="B225" t="str">
            <v>AH-1161NCL Camlift hinges</v>
          </cell>
        </row>
        <row r="225">
          <cell r="J225">
            <v>219.251336898396</v>
          </cell>
        </row>
        <row r="226">
          <cell r="A226" t="str">
            <v>HUB081.1</v>
          </cell>
          <cell r="B226" t="str">
            <v>AH-1162</v>
          </cell>
        </row>
        <row r="226">
          <cell r="J226">
            <v>123.267973856209</v>
          </cell>
        </row>
        <row r="227">
          <cell r="A227" t="str">
            <v>HUB081.2</v>
          </cell>
          <cell r="B227" t="str">
            <v>HS-608-1</v>
          </cell>
        </row>
        <row r="227">
          <cell r="J227">
            <v>56.5476190476191</v>
          </cell>
        </row>
        <row r="228">
          <cell r="A228" t="str">
            <v>HUB081.3</v>
          </cell>
          <cell r="B228" t="str">
            <v>HS-608-2</v>
          </cell>
        </row>
        <row r="228">
          <cell r="J228">
            <v>56.5476190476191</v>
          </cell>
        </row>
        <row r="229">
          <cell r="A229" t="str">
            <v>HUB081.31</v>
          </cell>
          <cell r="B229" t="str">
            <v>SD-650 Medium sliding door</v>
          </cell>
        </row>
        <row r="229">
          <cell r="J229">
            <v>669.642857142857</v>
          </cell>
        </row>
        <row r="230">
          <cell r="A230" t="str">
            <v>HUB081.32</v>
          </cell>
          <cell r="B230" t="str">
            <v>Railway aluminium frame 6.5m</v>
          </cell>
          <cell r="C230" t="str">
            <v>50lgth</v>
          </cell>
        </row>
        <row r="230">
          <cell r="J230">
            <v>562.5</v>
          </cell>
        </row>
        <row r="231">
          <cell r="A231" t="str">
            <v>HUB081.33</v>
          </cell>
          <cell r="B231" t="str">
            <v>Side rail aluminium frame 6m</v>
          </cell>
          <cell r="C231">
            <v>30</v>
          </cell>
        </row>
        <row r="231">
          <cell r="J231">
            <v>312.5</v>
          </cell>
        </row>
        <row r="232">
          <cell r="A232" t="str">
            <v>HUB081.34</v>
          </cell>
          <cell r="B232" t="str">
            <v>Internal frame aluminium frame 6m</v>
          </cell>
          <cell r="C232">
            <v>60</v>
          </cell>
        </row>
        <row r="232">
          <cell r="J232">
            <v>468.75</v>
          </cell>
        </row>
        <row r="233">
          <cell r="A233" t="str">
            <v>HUB081.4</v>
          </cell>
          <cell r="B233" t="str">
            <v>TM-3.2</v>
          </cell>
        </row>
        <row r="233">
          <cell r="J233">
            <v>10.6956845238095</v>
          </cell>
        </row>
        <row r="234">
          <cell r="A234" t="str">
            <v>HUB081.5</v>
          </cell>
          <cell r="B234" t="str">
            <v>TM-4.0H </v>
          </cell>
        </row>
        <row r="234">
          <cell r="J234">
            <v>13.764880952381</v>
          </cell>
        </row>
        <row r="235">
          <cell r="A235" t="str">
            <v>HUB081.6</v>
          </cell>
          <cell r="B235" t="str">
            <v>TM-4.0L</v>
          </cell>
        </row>
        <row r="235">
          <cell r="J235">
            <v>15.8110119047619</v>
          </cell>
        </row>
        <row r="236">
          <cell r="A236" t="str">
            <v>HUB081.7</v>
          </cell>
          <cell r="B236" t="str">
            <v>TM-5.0</v>
          </cell>
        </row>
        <row r="236">
          <cell r="J236">
            <v>14.5089285714286</v>
          </cell>
        </row>
        <row r="237">
          <cell r="A237" t="str">
            <v>HUB081.8</v>
          </cell>
          <cell r="B237" t="str">
            <v>TM-5.0XL</v>
          </cell>
        </row>
        <row r="237">
          <cell r="J237">
            <v>15.7180059523809</v>
          </cell>
        </row>
        <row r="238">
          <cell r="A238" t="str">
            <v>HUB081.11</v>
          </cell>
          <cell r="B238" t="str">
            <v>CAM LOCK</v>
          </cell>
          <cell r="C238" t="str">
            <v>L:38, W:26</v>
          </cell>
        </row>
        <row r="238">
          <cell r="J238">
            <v>4.83630952380952</v>
          </cell>
        </row>
        <row r="239">
          <cell r="A239" t="str">
            <v>HUB082</v>
          </cell>
          <cell r="B239" t="str">
            <v>AH-1500</v>
          </cell>
        </row>
        <row r="239">
          <cell r="J239">
            <v>38.95</v>
          </cell>
        </row>
        <row r="240">
          <cell r="A240" t="str">
            <v>HUB083</v>
          </cell>
          <cell r="B240" t="str">
            <v>AH-1332</v>
          </cell>
        </row>
        <row r="240">
          <cell r="J240">
            <v>30.75</v>
          </cell>
        </row>
        <row r="241">
          <cell r="A241" t="str">
            <v>HUB083.1</v>
          </cell>
          <cell r="B241" t="str">
            <v>AH-1336</v>
          </cell>
        </row>
        <row r="241">
          <cell r="J241">
            <v>30.75</v>
          </cell>
        </row>
        <row r="242">
          <cell r="A242" t="str">
            <v>HUB084</v>
          </cell>
          <cell r="B242" t="str">
            <v>AH-712</v>
          </cell>
        </row>
        <row r="242">
          <cell r="J242">
            <v>35.8319327731092</v>
          </cell>
        </row>
        <row r="243">
          <cell r="A243" t="str">
            <v>HUB085</v>
          </cell>
          <cell r="B243" t="str">
            <v>AH-711</v>
          </cell>
        </row>
        <row r="243">
          <cell r="J243">
            <v>37.8991596638655</v>
          </cell>
        </row>
        <row r="244">
          <cell r="A244" t="str">
            <v>HUB085.1</v>
          </cell>
          <cell r="B244" t="str">
            <v>AH-1300</v>
          </cell>
        </row>
        <row r="244">
          <cell r="J244">
            <v>34.1666666666667</v>
          </cell>
        </row>
        <row r="245">
          <cell r="A245" t="str">
            <v>HUB086</v>
          </cell>
          <cell r="B245" t="str">
            <v>AH-1200</v>
          </cell>
        </row>
        <row r="245">
          <cell r="J245">
            <v>68.3333333333333</v>
          </cell>
        </row>
        <row r="246">
          <cell r="A246" t="str">
            <v>HUB087</v>
          </cell>
          <cell r="B246" t="str">
            <v>AH-352</v>
          </cell>
        </row>
        <row r="246">
          <cell r="J246">
            <v>8.2</v>
          </cell>
        </row>
        <row r="247">
          <cell r="A247" t="str">
            <v>HUB088</v>
          </cell>
          <cell r="B247" t="str">
            <v>AH-351</v>
          </cell>
        </row>
        <row r="247">
          <cell r="J247">
            <v>13.8375</v>
          </cell>
        </row>
        <row r="248">
          <cell r="A248" t="str">
            <v>HUB089</v>
          </cell>
          <cell r="B248" t="str">
            <v>AH-102-04</v>
          </cell>
          <cell r="C248" t="str">
            <v>1/4"</v>
          </cell>
        </row>
        <row r="248">
          <cell r="J248">
            <v>3.41666666666667</v>
          </cell>
        </row>
        <row r="249">
          <cell r="A249" t="str">
            <v>HUB090</v>
          </cell>
          <cell r="B249" t="str">
            <v>AH-102-05</v>
          </cell>
          <cell r="C249" t="str">
            <v>5/16"</v>
          </cell>
        </row>
        <row r="249">
          <cell r="J249">
            <v>3.41666666666667</v>
          </cell>
        </row>
        <row r="250">
          <cell r="A250" t="str">
            <v>HUB091</v>
          </cell>
          <cell r="B250" t="str">
            <v>AH-102-06</v>
          </cell>
          <cell r="C250" t="str">
            <v>3/8"</v>
          </cell>
        </row>
        <row r="250">
          <cell r="J250">
            <v>3.84375</v>
          </cell>
        </row>
        <row r="251">
          <cell r="A251" t="str">
            <v>HUB092</v>
          </cell>
          <cell r="B251" t="str">
            <v>AH-102-08</v>
          </cell>
          <cell r="C251" t="str">
            <v>1/2"</v>
          </cell>
        </row>
        <row r="251">
          <cell r="J251">
            <v>4.27083333333333</v>
          </cell>
        </row>
        <row r="252">
          <cell r="A252" t="str">
            <v>HUB093</v>
          </cell>
          <cell r="B252" t="str">
            <v>AH-102-10</v>
          </cell>
          <cell r="C252" t="str">
            <v>5/8"</v>
          </cell>
        </row>
        <row r="252">
          <cell r="J252">
            <v>6.49166666666667</v>
          </cell>
        </row>
        <row r="253">
          <cell r="A253" t="str">
            <v>HUB094</v>
          </cell>
          <cell r="B253" t="str">
            <v>AH-102-12</v>
          </cell>
          <cell r="C253" t="str">
            <v>3/4"</v>
          </cell>
        </row>
        <row r="253">
          <cell r="J253">
            <v>7.85833333333333</v>
          </cell>
        </row>
        <row r="254">
          <cell r="A254" t="str">
            <v>HUB094.1</v>
          </cell>
          <cell r="B254" t="str">
            <v>Inner spring bender 3/8"</v>
          </cell>
          <cell r="C254" t="str">
            <v>3/8"</v>
          </cell>
        </row>
        <row r="254">
          <cell r="J254">
            <v>9.88292011019284</v>
          </cell>
        </row>
        <row r="255">
          <cell r="A255" t="str">
            <v>HUB094.2</v>
          </cell>
          <cell r="B255" t="str">
            <v>Inner spring bender 1/2"</v>
          </cell>
          <cell r="C255" t="str">
            <v>1/2"</v>
          </cell>
        </row>
        <row r="255">
          <cell r="J255">
            <v>11.2947658402204</v>
          </cell>
        </row>
        <row r="256">
          <cell r="A256" t="str">
            <v>HUB094.3</v>
          </cell>
          <cell r="B256" t="str">
            <v>Inner spring bender 5/8"</v>
          </cell>
          <cell r="C256" t="str">
            <v>5/8"</v>
          </cell>
        </row>
        <row r="256">
          <cell r="J256">
            <v>14.1184573002755</v>
          </cell>
        </row>
        <row r="257">
          <cell r="A257" t="str">
            <v>HUB094.4</v>
          </cell>
          <cell r="B257" t="str">
            <v>Inner spring bender 3/4"</v>
          </cell>
          <cell r="C257" t="str">
            <v>3/4"</v>
          </cell>
        </row>
        <row r="257">
          <cell r="J257">
            <v>16.9421487603306</v>
          </cell>
        </row>
        <row r="258">
          <cell r="A258" t="str">
            <v>HUB095</v>
          </cell>
          <cell r="B258" t="str">
            <v>AH-369</v>
          </cell>
        </row>
        <row r="258">
          <cell r="J258">
            <v>32.156862745098</v>
          </cell>
        </row>
        <row r="259">
          <cell r="A259" t="str">
            <v>HUB096</v>
          </cell>
          <cell r="B259" t="str">
            <v>AH-368A-05-90</v>
          </cell>
        </row>
        <row r="259">
          <cell r="J259">
            <v>32.156862745098</v>
          </cell>
        </row>
        <row r="260">
          <cell r="A260" t="str">
            <v>HUB097</v>
          </cell>
          <cell r="B260" t="str">
            <v>AH-368A-05-180</v>
          </cell>
        </row>
        <row r="260">
          <cell r="J260">
            <v>32.156862745098</v>
          </cell>
        </row>
        <row r="261">
          <cell r="A261" t="str">
            <v>HUB098</v>
          </cell>
          <cell r="B261" t="str">
            <v>AH-364A-04</v>
          </cell>
          <cell r="C261" t="str">
            <v>1/4"</v>
          </cell>
        </row>
        <row r="261">
          <cell r="J261">
            <v>40.1960784313725</v>
          </cell>
        </row>
        <row r="262">
          <cell r="A262" t="str">
            <v>HUB099</v>
          </cell>
          <cell r="B262" t="str">
            <v>AH-364A-05</v>
          </cell>
          <cell r="C262" t="str">
            <v>5/16"</v>
          </cell>
        </row>
        <row r="262">
          <cell r="J262">
            <v>44.2156862745098</v>
          </cell>
        </row>
        <row r="263">
          <cell r="A263" t="str">
            <v>HUB100</v>
          </cell>
          <cell r="B263" t="str">
            <v>AH-364A-06</v>
          </cell>
          <cell r="C263" t="str">
            <v>3/8"</v>
          </cell>
        </row>
        <row r="263">
          <cell r="J263">
            <v>82</v>
          </cell>
        </row>
        <row r="264">
          <cell r="A264" t="str">
            <v>HUB101</v>
          </cell>
          <cell r="B264" t="str">
            <v>AH-364A-08</v>
          </cell>
          <cell r="C264" t="str">
            <v>1/2"</v>
          </cell>
        </row>
        <row r="264">
          <cell r="J264">
            <v>111.745098039216</v>
          </cell>
        </row>
        <row r="265">
          <cell r="A265" t="str">
            <v>HUB102</v>
          </cell>
          <cell r="B265" t="str">
            <v>AH-364A-10</v>
          </cell>
          <cell r="C265" t="str">
            <v>5/8"</v>
          </cell>
        </row>
        <row r="265">
          <cell r="J265">
            <v>120.588235294118</v>
          </cell>
        </row>
        <row r="266">
          <cell r="A266" t="str">
            <v>HUB103</v>
          </cell>
          <cell r="B266" t="str">
            <v>AH-364A-12</v>
          </cell>
          <cell r="C266" t="str">
            <v>3/4"</v>
          </cell>
        </row>
        <row r="266">
          <cell r="J266">
            <v>124.607843137255</v>
          </cell>
        </row>
        <row r="267">
          <cell r="A267" t="str">
            <v>HUB103.1</v>
          </cell>
          <cell r="B267" t="str">
            <v>AH-364A-14</v>
          </cell>
          <cell r="C267" t="str">
            <v>7/8"</v>
          </cell>
        </row>
        <row r="267">
          <cell r="J267" t="str">
            <v>~</v>
          </cell>
        </row>
        <row r="268">
          <cell r="A268" t="str">
            <v>HUB103.2</v>
          </cell>
          <cell r="B268" t="str">
            <v>CT-364A-06 TUBE BENDER</v>
          </cell>
          <cell r="C268" t="str">
            <v>3/8"</v>
          </cell>
        </row>
        <row r="268">
          <cell r="J268">
            <v>39.8638794360719</v>
          </cell>
        </row>
        <row r="269">
          <cell r="A269" t="str">
            <v>HUB103.3</v>
          </cell>
          <cell r="B269" t="str">
            <v>CT-364A-08 TUBE BENDER</v>
          </cell>
          <cell r="C269" t="str">
            <v>1/2"</v>
          </cell>
        </row>
        <row r="269">
          <cell r="J269">
            <v>50.4942472856911</v>
          </cell>
        </row>
        <row r="270">
          <cell r="A270" t="str">
            <v>HUB103.31</v>
          </cell>
          <cell r="B270" t="str">
            <v>CT-364A-10 TUBE BENDER</v>
          </cell>
          <cell r="C270" t="str">
            <v>5/8"</v>
          </cell>
        </row>
        <row r="271">
          <cell r="A271" t="str">
            <v>HUB103.4</v>
          </cell>
          <cell r="B271" t="str">
            <v>CT-364A-12 TUBE BENDER</v>
          </cell>
          <cell r="C271" t="str">
            <v>3/4"</v>
          </cell>
        </row>
        <row r="271">
          <cell r="J271">
            <v>86.3717387781562</v>
          </cell>
        </row>
        <row r="272">
          <cell r="A272" t="str">
            <v>HUB103.5</v>
          </cell>
          <cell r="B272" t="str">
            <v>CT-364A-14 TUBE BENDER</v>
          </cell>
          <cell r="C272" t="str">
            <v>7/8"</v>
          </cell>
        </row>
        <row r="272">
          <cell r="J272">
            <v>108.93137254902</v>
          </cell>
        </row>
        <row r="273">
          <cell r="A273" t="str">
            <v>HUB104</v>
          </cell>
          <cell r="B273" t="str">
            <v>AH-193</v>
          </cell>
        </row>
        <row r="273">
          <cell r="J273">
            <v>19.2941176470588</v>
          </cell>
        </row>
        <row r="274">
          <cell r="A274" t="str">
            <v>HUB105</v>
          </cell>
          <cell r="B274" t="str">
            <v>AH-94</v>
          </cell>
        </row>
        <row r="274">
          <cell r="J274">
            <v>11.656862745098</v>
          </cell>
        </row>
        <row r="275">
          <cell r="A275" t="str">
            <v>HUB106</v>
          </cell>
          <cell r="B275" t="str">
            <v>AH-95</v>
          </cell>
        </row>
        <row r="275">
          <cell r="J275">
            <v>14.0686274509804</v>
          </cell>
        </row>
        <row r="276">
          <cell r="A276" t="str">
            <v>HUB107</v>
          </cell>
          <cell r="B276" t="str">
            <v>AH-96</v>
          </cell>
        </row>
        <row r="276">
          <cell r="J276">
            <v>21.7058823529412</v>
          </cell>
        </row>
        <row r="277">
          <cell r="A277" t="str">
            <v>HUB108</v>
          </cell>
          <cell r="B277" t="str">
            <v>AH-275</v>
          </cell>
        </row>
        <row r="277">
          <cell r="J277">
            <v>88.4313725490196</v>
          </cell>
        </row>
        <row r="278">
          <cell r="A278" t="str">
            <v>HUB109</v>
          </cell>
          <cell r="B278" t="str">
            <v>CT-278</v>
          </cell>
        </row>
        <row r="278">
          <cell r="J278">
            <v>97.7124183006536</v>
          </cell>
        </row>
        <row r="279">
          <cell r="A279" t="str">
            <v>HUB110</v>
          </cell>
          <cell r="B279" t="str">
            <v>CT-806</v>
          </cell>
        </row>
        <row r="279">
          <cell r="J279">
            <v>87.5350140056022</v>
          </cell>
        </row>
        <row r="280">
          <cell r="A280" t="str">
            <v>HUB111</v>
          </cell>
          <cell r="B280" t="str">
            <v>CT-100A</v>
          </cell>
          <cell r="C280" t="str">
            <v>3/8" ~ 1-1/8"</v>
          </cell>
        </row>
        <row r="280">
          <cell r="J280">
            <v>435.725490196078</v>
          </cell>
        </row>
        <row r="281">
          <cell r="A281" t="str">
            <v>HUB111.1</v>
          </cell>
          <cell r="B281" t="str">
            <v>CT-100AL</v>
          </cell>
          <cell r="C281" t="str">
            <v>3/8~1-5/8</v>
          </cell>
        </row>
        <row r="281">
          <cell r="J281">
            <v>876.274509803922</v>
          </cell>
        </row>
        <row r="282">
          <cell r="A282" t="str">
            <v>HUB112</v>
          </cell>
          <cell r="B282" t="str">
            <v>CT-300A</v>
          </cell>
          <cell r="C282" t="str">
            <v>3/8~1-1/8</v>
          </cell>
        </row>
        <row r="282">
          <cell r="J282">
            <v>852.156862745098</v>
          </cell>
        </row>
        <row r="283">
          <cell r="A283" t="str">
            <v>HUB113</v>
          </cell>
          <cell r="B283" t="str">
            <v>CT-300AL</v>
          </cell>
          <cell r="C283" t="str">
            <v>3/8~1-5/8</v>
          </cell>
        </row>
        <row r="283">
          <cell r="J283">
            <v>1209.90196078431</v>
          </cell>
        </row>
        <row r="284">
          <cell r="A284" t="str">
            <v>HUB114</v>
          </cell>
          <cell r="B284" t="str">
            <v>100A-01</v>
          </cell>
          <cell r="C284" t="str">
            <v>3/8"</v>
          </cell>
        </row>
        <row r="284">
          <cell r="J284">
            <v>105.24064171123</v>
          </cell>
        </row>
        <row r="285">
          <cell r="A285" t="str">
            <v>HUB115</v>
          </cell>
          <cell r="B285" t="str">
            <v>100A-02</v>
          </cell>
          <cell r="C285" t="str">
            <v> 1/2" </v>
          </cell>
        </row>
        <row r="285">
          <cell r="J285">
            <v>105.24064171123</v>
          </cell>
        </row>
        <row r="286">
          <cell r="A286" t="str">
            <v>HUB116</v>
          </cell>
          <cell r="B286" t="str">
            <v>100A-03</v>
          </cell>
          <cell r="C286" t="str">
            <v>5/8" </v>
          </cell>
        </row>
        <row r="286">
          <cell r="J286">
            <v>105.24064171123</v>
          </cell>
        </row>
        <row r="287">
          <cell r="A287" t="str">
            <v>HUB117</v>
          </cell>
          <cell r="B287" t="str">
            <v>100A-04</v>
          </cell>
          <cell r="C287" t="str">
            <v>3/4" </v>
          </cell>
        </row>
        <row r="287">
          <cell r="J287">
            <v>105.24064171123</v>
          </cell>
        </row>
        <row r="288">
          <cell r="A288" t="str">
            <v>HUB118</v>
          </cell>
          <cell r="B288" t="str">
            <v>100A-05</v>
          </cell>
          <cell r="C288" t="str">
            <v> 7/8" </v>
          </cell>
        </row>
        <row r="288">
          <cell r="J288">
            <v>105.24064171123</v>
          </cell>
        </row>
        <row r="289">
          <cell r="A289" t="str">
            <v>HUB119</v>
          </cell>
          <cell r="B289" t="str">
            <v>100A-07</v>
          </cell>
          <cell r="C289" t="str">
            <v>1-1/8"</v>
          </cell>
        </row>
        <row r="289">
          <cell r="J289">
            <v>175.401069518717</v>
          </cell>
        </row>
        <row r="290">
          <cell r="A290" t="str">
            <v>HUB120</v>
          </cell>
          <cell r="B290" t="str">
            <v>100A-09</v>
          </cell>
          <cell r="C290" t="str">
            <v>1 3/8"</v>
          </cell>
        </row>
        <row r="290">
          <cell r="J290">
            <v>175.401069518717</v>
          </cell>
        </row>
        <row r="291">
          <cell r="A291" t="str">
            <v>HUB121</v>
          </cell>
          <cell r="B291" t="str">
            <v>100A-11</v>
          </cell>
          <cell r="C291" t="str">
            <v>1 5/8"</v>
          </cell>
        </row>
        <row r="291">
          <cell r="J291">
            <v>175.401069518717</v>
          </cell>
        </row>
        <row r="292">
          <cell r="A292" t="str">
            <v>HUB121.1</v>
          </cell>
          <cell r="B292" t="str">
            <v>Hydraulic thimble</v>
          </cell>
        </row>
        <row r="292">
          <cell r="J292">
            <v>39.4652406417112</v>
          </cell>
        </row>
        <row r="293">
          <cell r="A293" t="str">
            <v>HUB122</v>
          </cell>
          <cell r="B293" t="str">
            <v>AH-E800AL</v>
          </cell>
          <cell r="C293" t="str">
            <v>1/4"~3/4"</v>
          </cell>
        </row>
        <row r="293">
          <cell r="J293">
            <v>905.339366515837</v>
          </cell>
        </row>
        <row r="294">
          <cell r="A294" t="str">
            <v>HUB123</v>
          </cell>
          <cell r="B294" t="str">
            <v>E800A-01</v>
          </cell>
          <cell r="C294" t="str">
            <v>1/4"</v>
          </cell>
        </row>
        <row r="294">
          <cell r="J294">
            <v>84.8941176470588</v>
          </cell>
        </row>
        <row r="295">
          <cell r="A295" t="str">
            <v>HUB124</v>
          </cell>
          <cell r="B295" t="str">
            <v>E800A-03</v>
          </cell>
          <cell r="C295" t="str">
            <v>3/8"</v>
          </cell>
        </row>
        <row r="295">
          <cell r="J295">
            <v>84.8941176470588</v>
          </cell>
        </row>
        <row r="296">
          <cell r="A296" t="str">
            <v>HUB125</v>
          </cell>
          <cell r="B296" t="str">
            <v>E800A-04</v>
          </cell>
          <cell r="C296" t="str">
            <v>1/2"</v>
          </cell>
        </row>
        <row r="296">
          <cell r="J296">
            <v>84.8941176470588</v>
          </cell>
        </row>
        <row r="297">
          <cell r="A297" t="str">
            <v>HUB126</v>
          </cell>
          <cell r="B297" t="str">
            <v>E800A-05</v>
          </cell>
          <cell r="C297" t="str">
            <v>5/8"</v>
          </cell>
        </row>
        <row r="297">
          <cell r="J297">
            <v>84.8941176470588</v>
          </cell>
        </row>
        <row r="298">
          <cell r="A298" t="str">
            <v>HUB127</v>
          </cell>
          <cell r="B298" t="str">
            <v>E800A-06</v>
          </cell>
          <cell r="C298" t="str">
            <v>3/4"</v>
          </cell>
        </row>
        <row r="298">
          <cell r="J298">
            <v>84.8941176470588</v>
          </cell>
        </row>
        <row r="299">
          <cell r="A299" t="str">
            <v>HUB127.1</v>
          </cell>
          <cell r="B299" t="str">
            <v>WK-T800 Tee-Extractor Sets (3/8"-1 1/4")</v>
          </cell>
          <cell r="C299" t="str">
            <v>Tee-Extractor Sets (3/8"-1 1/4")</v>
          </cell>
        </row>
        <row r="299">
          <cell r="J299">
            <v>1784.70588235294</v>
          </cell>
        </row>
        <row r="300">
          <cell r="A300" t="str">
            <v>HUB128</v>
          </cell>
          <cell r="B300" t="str">
            <v>AH-127/128 CUTTER WHEEL</v>
          </cell>
        </row>
        <row r="300">
          <cell r="J300">
            <v>2.84722222222222</v>
          </cell>
        </row>
        <row r="301">
          <cell r="A301" t="str">
            <v>HUB129</v>
          </cell>
          <cell r="B301" t="str">
            <v>AH-107/206 CUTTER WHEEL</v>
          </cell>
        </row>
        <row r="301">
          <cell r="J301">
            <v>3.203125</v>
          </cell>
        </row>
        <row r="302">
          <cell r="A302" t="str">
            <v>HUB130</v>
          </cell>
          <cell r="B302" t="str">
            <v>AH-105/274 CUTTER WHEEL</v>
          </cell>
        </row>
        <row r="302">
          <cell r="J302">
            <v>3.203125</v>
          </cell>
        </row>
        <row r="303">
          <cell r="A303" t="str">
            <v>HUB131</v>
          </cell>
          <cell r="B303" t="str">
            <v>AH-127</v>
          </cell>
          <cell r="C303" t="str">
            <v>For Φ1/8" to 5/8" </v>
          </cell>
        </row>
        <row r="303">
          <cell r="J303">
            <v>10.8529411764706</v>
          </cell>
        </row>
        <row r="304">
          <cell r="A304" t="str">
            <v>HUB132</v>
          </cell>
          <cell r="B304" t="str">
            <v>AH-128</v>
          </cell>
          <cell r="C304" t="str">
            <v>For Φ1/8" to 7/8" </v>
          </cell>
        </row>
        <row r="304">
          <cell r="J304">
            <v>10.4509803921569</v>
          </cell>
        </row>
        <row r="305">
          <cell r="A305" t="str">
            <v>HUB133</v>
          </cell>
          <cell r="B305" t="str">
            <v>AH-174</v>
          </cell>
          <cell r="C305" t="str">
            <v>For Φ1/8" to 1-1/8" (3-28mm)</v>
          </cell>
        </row>
        <row r="305">
          <cell r="J305">
            <v>14.4705882352941</v>
          </cell>
        </row>
        <row r="306">
          <cell r="A306" t="str">
            <v>HUB134</v>
          </cell>
          <cell r="B306" t="str">
            <v>AH-274</v>
          </cell>
          <cell r="C306" t="str">
            <v>For 1/8"-1 1/8"</v>
          </cell>
        </row>
        <row r="306">
          <cell r="J306">
            <v>23.7156862745098</v>
          </cell>
        </row>
        <row r="307">
          <cell r="A307" t="str">
            <v>HUB135</v>
          </cell>
          <cell r="B307" t="str">
            <v>AH-312</v>
          </cell>
          <cell r="C307" t="str">
            <v>For 1/4"-1-5/8"O.D.tubing </v>
          </cell>
        </row>
        <row r="307">
          <cell r="J307">
            <v>172.2</v>
          </cell>
        </row>
        <row r="308">
          <cell r="A308" t="str">
            <v>HUB136</v>
          </cell>
          <cell r="B308" t="str">
            <v>AH-105</v>
          </cell>
          <cell r="C308" t="str">
            <v>For 1/8"-1-3/8"O.D.tubing </v>
          </cell>
        </row>
        <row r="308">
          <cell r="J308">
            <v>20.0980392156863</v>
          </cell>
        </row>
        <row r="309">
          <cell r="A309" t="str">
            <v>HUB137</v>
          </cell>
          <cell r="B309" t="str">
            <v>AH-107</v>
          </cell>
          <cell r="C309" t="str">
            <v>For 1/4"-2"O.D tubing </v>
          </cell>
        </row>
        <row r="309">
          <cell r="J309">
            <v>45.0196078431373</v>
          </cell>
        </row>
        <row r="310">
          <cell r="A310" t="str">
            <v>HUB138</v>
          </cell>
          <cell r="B310" t="str">
            <v>AH-206</v>
          </cell>
          <cell r="C310" t="str">
            <v>For 3/8"-2-5/8"O.D.tubing </v>
          </cell>
        </row>
        <row r="310">
          <cell r="J310">
            <v>633.892156862745</v>
          </cell>
        </row>
        <row r="311">
          <cell r="A311" t="str">
            <v>HUB139</v>
          </cell>
          <cell r="B311" t="str">
            <v>AH-532</v>
          </cell>
          <cell r="C311" t="str">
            <v>For Φ3/16" to 1-1/4" (5-32mm)</v>
          </cell>
        </row>
        <row r="311">
          <cell r="J311">
            <v>61.9019607843137</v>
          </cell>
        </row>
        <row r="312">
          <cell r="A312" t="str">
            <v>HUB140</v>
          </cell>
          <cell r="B312" t="str">
            <v>AH-650</v>
          </cell>
          <cell r="C312" t="str">
            <v>For Φ1/4" to 2" (6-50mm)</v>
          </cell>
        </row>
        <row r="312">
          <cell r="J312">
            <v>67.5294117647059</v>
          </cell>
        </row>
        <row r="313">
          <cell r="A313" t="str">
            <v>HUB141</v>
          </cell>
          <cell r="B313" t="str">
            <v>AH-201</v>
          </cell>
          <cell r="C313" t="str">
            <v>7" Can pinch off copper tubing instatly</v>
          </cell>
        </row>
        <row r="313">
          <cell r="J313">
            <v>16.8823529411765</v>
          </cell>
        </row>
        <row r="314">
          <cell r="A314" t="str">
            <v>HUB142</v>
          </cell>
          <cell r="B314" t="str">
            <v>AH-122</v>
          </cell>
          <cell r="C314" t="str">
            <v>1/4” , 3/8” , 3/16” , 5/16”</v>
          </cell>
        </row>
        <row r="314">
          <cell r="J314">
            <v>14.4705882352941</v>
          </cell>
        </row>
        <row r="315">
          <cell r="A315" t="str">
            <v>HUB143</v>
          </cell>
          <cell r="B315" t="str">
            <v>AH-123</v>
          </cell>
          <cell r="C315" t="str">
            <v>1/4” , 3/16” , 9/16” , 1/2”</v>
          </cell>
        </row>
        <row r="315">
          <cell r="J315">
            <v>20.9019607843137</v>
          </cell>
        </row>
        <row r="316">
          <cell r="A316" t="str">
            <v>HUB144</v>
          </cell>
          <cell r="B316" t="str">
            <v>AH-208 Plastic</v>
          </cell>
        </row>
        <row r="316">
          <cell r="J316">
            <v>10.6117647058824</v>
          </cell>
        </row>
        <row r="317">
          <cell r="A317" t="str">
            <v>HUB145</v>
          </cell>
          <cell r="B317" t="str">
            <v>AH-203</v>
          </cell>
        </row>
        <row r="317">
          <cell r="J317">
            <v>16.4</v>
          </cell>
        </row>
        <row r="318">
          <cell r="A318" t="str">
            <v>HUB146</v>
          </cell>
          <cell r="B318" t="str">
            <v>AH-207</v>
          </cell>
        </row>
        <row r="318">
          <cell r="J318">
            <v>13.9346405228758</v>
          </cell>
        </row>
        <row r="319">
          <cell r="A319" t="str">
            <v>HUB147</v>
          </cell>
          <cell r="B319" t="str">
            <v>AH-303</v>
          </cell>
        </row>
        <row r="319">
          <cell r="J319">
            <v>11.2549019607843</v>
          </cell>
        </row>
        <row r="320">
          <cell r="A320" t="str">
            <v>HUB148</v>
          </cell>
          <cell r="B320" t="str">
            <v>AH-302</v>
          </cell>
        </row>
        <row r="320">
          <cell r="J320">
            <v>11.2549019607843</v>
          </cell>
        </row>
        <row r="321">
          <cell r="B321" t="str">
            <v>DN-04</v>
          </cell>
          <cell r="C321" t="str">
            <v>1/4"</v>
          </cell>
        </row>
        <row r="321">
          <cell r="J321">
            <v>10.9821428571429</v>
          </cell>
        </row>
        <row r="322">
          <cell r="B322" t="str">
            <v>DN-06</v>
          </cell>
          <cell r="C322" t="str">
            <v>3/8"</v>
          </cell>
        </row>
        <row r="322">
          <cell r="J322">
            <v>10.9821428571429</v>
          </cell>
        </row>
        <row r="323">
          <cell r="B323" t="str">
            <v>DN-08</v>
          </cell>
          <cell r="C323" t="str">
            <v>1/2"</v>
          </cell>
        </row>
        <row r="323">
          <cell r="J323">
            <v>9.31961538461541</v>
          </cell>
        </row>
        <row r="324">
          <cell r="B324" t="str">
            <v>DN-10</v>
          </cell>
          <cell r="C324" t="str">
            <v>5/8"</v>
          </cell>
        </row>
        <row r="324">
          <cell r="J324">
            <v>10.9399038461539</v>
          </cell>
        </row>
        <row r="325">
          <cell r="B325" t="str">
            <v>DN-12</v>
          </cell>
          <cell r="C325" t="str">
            <v>3/4"</v>
          </cell>
        </row>
        <row r="325">
          <cell r="J325">
            <v>21.428695054945</v>
          </cell>
        </row>
        <row r="326">
          <cell r="B326" t="str">
            <v>DN-14</v>
          </cell>
          <cell r="C326" t="str">
            <v>7/8"</v>
          </cell>
        </row>
        <row r="326">
          <cell r="J326">
            <v>26.4956868131868</v>
          </cell>
        </row>
        <row r="327">
          <cell r="A327" t="str">
            <v>HUB149</v>
          </cell>
          <cell r="B327" t="str">
            <v>AHK-052</v>
          </cell>
          <cell r="C327" t="str">
            <v>1/4"(Filter drier)</v>
          </cell>
        </row>
        <row r="327">
          <cell r="J327">
            <v>17.5714285714286</v>
          </cell>
        </row>
        <row r="328">
          <cell r="A328" t="str">
            <v>HUB150</v>
          </cell>
          <cell r="B328" t="str">
            <v>AHK-083</v>
          </cell>
          <cell r="C328" t="str">
            <v>3/8"(Filter drier)</v>
          </cell>
        </row>
        <row r="328">
          <cell r="J328">
            <v>22.7777777777778</v>
          </cell>
        </row>
        <row r="329">
          <cell r="A329" t="str">
            <v>HUB150.1</v>
          </cell>
          <cell r="B329" t="str">
            <v>AHK-052S</v>
          </cell>
          <cell r="C329" t="str">
            <v>1/4"(Filter drier)</v>
          </cell>
        </row>
        <row r="329">
          <cell r="J329">
            <v>15.6055363321799</v>
          </cell>
        </row>
        <row r="330">
          <cell r="A330" t="str">
            <v>HUB150.2</v>
          </cell>
          <cell r="B330" t="str">
            <v>AHK-083S</v>
          </cell>
          <cell r="C330" t="str">
            <v>3/8"(Filter drier)</v>
          </cell>
        </row>
        <row r="330">
          <cell r="J330">
            <v>18.2605042016807</v>
          </cell>
        </row>
        <row r="331">
          <cell r="A331" t="str">
            <v>HUB151</v>
          </cell>
          <cell r="B331" t="str">
            <v>LFRG-500</v>
          </cell>
          <cell r="C331" t="str">
            <v>(0-500PSI)</v>
          </cell>
        </row>
        <row r="331">
          <cell r="J331">
            <v>30.4383116883117</v>
          </cell>
        </row>
        <row r="332">
          <cell r="A332" t="str">
            <v>HUB152</v>
          </cell>
          <cell r="B332" t="str">
            <v>LFRG-250</v>
          </cell>
          <cell r="C332" t="str">
            <v>(0-250PSI)</v>
          </cell>
        </row>
        <row r="332">
          <cell r="J332">
            <v>30.4383116883117</v>
          </cell>
        </row>
        <row r="333">
          <cell r="A333" t="str">
            <v>HUB153</v>
          </cell>
          <cell r="B333" t="str">
            <v>SFRG-500B</v>
          </cell>
          <cell r="C333" t="str">
            <v>(0-500PSI)</v>
          </cell>
        </row>
        <row r="333">
          <cell r="J333">
            <v>33.4821428571429</v>
          </cell>
        </row>
        <row r="334">
          <cell r="A334" t="str">
            <v>HUB154</v>
          </cell>
          <cell r="B334" t="str">
            <v>SFRG-250B</v>
          </cell>
          <cell r="C334" t="str">
            <v>(0-250PSI)</v>
          </cell>
        </row>
        <row r="334">
          <cell r="J334">
            <v>33.4821428571429</v>
          </cell>
        </row>
        <row r="335">
          <cell r="A335" t="str">
            <v>HUB155</v>
          </cell>
          <cell r="B335" t="str">
            <v>AH-701</v>
          </cell>
          <cell r="C335" t="str">
            <v>Flow Capacity Tons:1</v>
          </cell>
        </row>
        <row r="335">
          <cell r="J335">
            <v>495.416666666667</v>
          </cell>
        </row>
        <row r="336">
          <cell r="A336" t="str">
            <v>HUB156</v>
          </cell>
          <cell r="B336" t="str">
            <v>AH-702</v>
          </cell>
          <cell r="C336" t="str">
            <v>Flow Capacity Tons:2</v>
          </cell>
        </row>
        <row r="336">
          <cell r="J336">
            <v>597.916666666667</v>
          </cell>
        </row>
        <row r="337">
          <cell r="A337" t="str">
            <v>HUB157</v>
          </cell>
          <cell r="B337" t="str">
            <v>AH-703</v>
          </cell>
          <cell r="C337" t="str">
            <v>Flow Capacity Tons:3</v>
          </cell>
        </row>
        <row r="337">
          <cell r="J337">
            <v>914.615384615384</v>
          </cell>
        </row>
        <row r="338">
          <cell r="A338" t="str">
            <v>HUB158</v>
          </cell>
          <cell r="B338" t="str">
            <v>AH-705</v>
          </cell>
          <cell r="C338" t="str">
            <v>Flow Capacity Tons:5</v>
          </cell>
        </row>
        <row r="338">
          <cell r="J338">
            <v>1781.92307692308</v>
          </cell>
        </row>
      </sheetData>
      <sheetData sheetId="32">
        <row r="9">
          <cell r="A9" t="str">
            <v>FI001</v>
          </cell>
          <cell r="B9" t="str">
            <v>100CP16A</v>
          </cell>
        </row>
        <row r="9">
          <cell r="D9" t="str">
            <v>5/8 COUPLING</v>
          </cell>
          <cell r="E9">
            <v>10.5</v>
          </cell>
        </row>
        <row r="9">
          <cell r="L9">
            <v>1.86169915042479</v>
          </cell>
        </row>
        <row r="10">
          <cell r="A10" t="str">
            <v>FI002</v>
          </cell>
          <cell r="B10" t="str">
            <v>100CP19A</v>
          </cell>
        </row>
        <row r="10">
          <cell r="D10" t="str">
            <v>3/4 COUPLING</v>
          </cell>
          <cell r="E10">
            <v>16.5</v>
          </cell>
        </row>
        <row r="10">
          <cell r="L10">
            <v>2.91186739963352</v>
          </cell>
        </row>
        <row r="11">
          <cell r="A11" t="str">
            <v> </v>
          </cell>
          <cell r="B11" t="str">
            <v>100CP22A</v>
          </cell>
        </row>
        <row r="11">
          <cell r="D11" t="str">
            <v>7/8 COUPLING</v>
          </cell>
          <cell r="E11">
            <v>23</v>
          </cell>
        </row>
        <row r="11">
          <cell r="L11">
            <v>4.02336831584208</v>
          </cell>
        </row>
        <row r="12">
          <cell r="A12" t="str">
            <v>FI004</v>
          </cell>
          <cell r="B12" t="str">
            <v>100CP28A</v>
          </cell>
        </row>
        <row r="12">
          <cell r="D12" t="str">
            <v>1-1/8 COUPLING</v>
          </cell>
          <cell r="E12">
            <v>47</v>
          </cell>
        </row>
        <row r="12">
          <cell r="L12">
            <v>6.80783497140319</v>
          </cell>
        </row>
        <row r="13">
          <cell r="A13" t="str">
            <v>FI005</v>
          </cell>
          <cell r="B13" t="str">
            <v>100CP35A</v>
          </cell>
        </row>
        <row r="13">
          <cell r="D13" t="str">
            <v>1-3/8 COUPLING</v>
          </cell>
          <cell r="E13">
            <v>63</v>
          </cell>
        </row>
        <row r="13">
          <cell r="L13">
            <v>9.18328058193126</v>
          </cell>
        </row>
        <row r="14">
          <cell r="A14" t="str">
            <v>FI006</v>
          </cell>
          <cell r="B14" t="str">
            <v>100CP42A</v>
          </cell>
        </row>
        <row r="14">
          <cell r="D14" t="str">
            <v>1-5/8 COUPLING</v>
          </cell>
          <cell r="E14">
            <v>97</v>
          </cell>
        </row>
        <row r="14">
          <cell r="L14">
            <v>14.1158476317397</v>
          </cell>
        </row>
        <row r="15">
          <cell r="A15" t="str">
            <v>FI007</v>
          </cell>
          <cell r="B15" t="str">
            <v>100CP54A</v>
          </cell>
        </row>
        <row r="15">
          <cell r="D15" t="str">
            <v>2-1/8 COUPLING</v>
          </cell>
          <cell r="E15">
            <v>178</v>
          </cell>
        </row>
        <row r="15">
          <cell r="L15">
            <v>25.890399244822</v>
          </cell>
        </row>
        <row r="16">
          <cell r="A16" t="str">
            <v>FI008</v>
          </cell>
          <cell r="B16" t="str">
            <v>100CP67A</v>
          </cell>
        </row>
        <row r="16">
          <cell r="D16" t="str">
            <v>2-5/8 COUPLING</v>
          </cell>
          <cell r="E16">
            <v>260</v>
          </cell>
        </row>
        <row r="16">
          <cell r="L16">
            <v>38.9624076850464</v>
          </cell>
        </row>
        <row r="17">
          <cell r="A17" t="str">
            <v>FI009</v>
          </cell>
          <cell r="B17" t="str">
            <v>100CP80A</v>
          </cell>
        </row>
        <row r="17">
          <cell r="D17" t="str">
            <v>3-1/8 COUPLING</v>
          </cell>
          <cell r="E17">
            <v>400</v>
          </cell>
        </row>
        <row r="17">
          <cell r="L17">
            <v>61.8107612860236</v>
          </cell>
        </row>
        <row r="18">
          <cell r="A18" t="str">
            <v>FI010</v>
          </cell>
        </row>
        <row r="18">
          <cell r="D18" t="str">
            <v>4-1/8 COUPLING</v>
          </cell>
          <cell r="E18">
            <v>880</v>
          </cell>
        </row>
        <row r="18">
          <cell r="L18">
            <v>135.032039535788</v>
          </cell>
        </row>
        <row r="19">
          <cell r="B19" t="str">
            <v>102CP06-03</v>
          </cell>
        </row>
        <row r="19">
          <cell r="D19" t="str">
            <v>1/4x1/8 REDUCER</v>
          </cell>
          <cell r="E19">
            <v>2.2</v>
          </cell>
        </row>
        <row r="19">
          <cell r="L19">
            <v>0.944659670164917</v>
          </cell>
        </row>
        <row r="20">
          <cell r="A20" t="str">
            <v>FI011</v>
          </cell>
          <cell r="B20" t="str">
            <v>102CP10-06</v>
          </cell>
        </row>
        <row r="20">
          <cell r="D20" t="str">
            <v>3/8x1/4 REDUCER</v>
          </cell>
          <cell r="E20">
            <v>3.8</v>
          </cell>
        </row>
        <row r="20">
          <cell r="L20">
            <v>1.11633649841746</v>
          </cell>
        </row>
        <row r="21">
          <cell r="A21" t="str">
            <v>FI012</v>
          </cell>
          <cell r="B21" t="str">
            <v>102CP13-10</v>
          </cell>
        </row>
        <row r="21">
          <cell r="D21" t="str">
            <v>1/2x3/8 REDUCER</v>
          </cell>
          <cell r="E21">
            <v>5.6</v>
          </cell>
        </row>
        <row r="21">
          <cell r="L21">
            <v>1.31801032816925</v>
          </cell>
        </row>
        <row r="22">
          <cell r="B22" t="str">
            <v>102CP13-06</v>
          </cell>
        </row>
        <row r="22">
          <cell r="D22" t="str">
            <v>1/2x1/4 REDUCER</v>
          </cell>
          <cell r="E22">
            <v>5.8</v>
          </cell>
        </row>
        <row r="22">
          <cell r="L22">
            <v>1.32751757454606</v>
          </cell>
        </row>
        <row r="23">
          <cell r="A23" t="str">
            <v>FI013</v>
          </cell>
          <cell r="B23" t="str">
            <v>102CP16-13</v>
          </cell>
        </row>
        <row r="23">
          <cell r="D23" t="str">
            <v>5/8x1/2 REDUCER</v>
          </cell>
          <cell r="E23">
            <v>10</v>
          </cell>
        </row>
        <row r="23">
          <cell r="L23">
            <v>2.01892387139763</v>
          </cell>
        </row>
        <row r="24">
          <cell r="A24" t="str">
            <v>FI014</v>
          </cell>
          <cell r="B24" t="str">
            <v>102CP16-10</v>
          </cell>
        </row>
        <row r="24">
          <cell r="D24" t="str">
            <v>5/8x3/8 REDUCER</v>
          </cell>
          <cell r="E24">
            <v>10.5</v>
          </cell>
        </row>
        <row r="24">
          <cell r="L24">
            <v>2.05293686490088</v>
          </cell>
        </row>
        <row r="25">
          <cell r="A25" t="str">
            <v>FI015</v>
          </cell>
          <cell r="B25" t="str">
            <v>102CP19-16</v>
          </cell>
        </row>
        <row r="25">
          <cell r="D25" t="str">
            <v>3/4x5/8 REDUCER</v>
          </cell>
          <cell r="E25">
            <v>16</v>
          </cell>
        </row>
        <row r="25">
          <cell r="L25">
            <v>3.0007929368649</v>
          </cell>
        </row>
        <row r="26">
          <cell r="A26" t="str">
            <v>FI016</v>
          </cell>
          <cell r="B26" t="str">
            <v>102CP19-13</v>
          </cell>
        </row>
        <row r="26">
          <cell r="D26" t="str">
            <v>3/4x1/2 REDUCER</v>
          </cell>
          <cell r="E26">
            <v>16</v>
          </cell>
        </row>
        <row r="26">
          <cell r="L26">
            <v>3.0007929368649</v>
          </cell>
        </row>
        <row r="27">
          <cell r="A27" t="str">
            <v>FI017</v>
          </cell>
          <cell r="B27" t="str">
            <v>102CP19-10</v>
          </cell>
        </row>
        <row r="27">
          <cell r="D27" t="str">
            <v>3/4x3/8 REDUCER</v>
          </cell>
          <cell r="E27">
            <v>16</v>
          </cell>
        </row>
        <row r="27">
          <cell r="L27">
            <v>3.0007929368649</v>
          </cell>
        </row>
        <row r="28">
          <cell r="A28" t="str">
            <v>FI018</v>
          </cell>
          <cell r="B28" t="str">
            <v>102CP22-19</v>
          </cell>
        </row>
        <row r="28">
          <cell r="D28" t="str">
            <v>7/8x3/4 REDUCER</v>
          </cell>
          <cell r="E28">
            <v>22</v>
          </cell>
        </row>
        <row r="28">
          <cell r="L28">
            <v>4.17389971680826</v>
          </cell>
        </row>
        <row r="29">
          <cell r="A29" t="str">
            <v>FI019</v>
          </cell>
          <cell r="B29" t="str">
            <v>102CP22-16</v>
          </cell>
        </row>
        <row r="29">
          <cell r="D29" t="str">
            <v>7/8x5/8 REDUCER</v>
          </cell>
          <cell r="E29">
            <v>22</v>
          </cell>
        </row>
        <row r="29">
          <cell r="L29">
            <v>4.17389971680826</v>
          </cell>
        </row>
        <row r="30">
          <cell r="A30" t="str">
            <v>FI020</v>
          </cell>
          <cell r="B30" t="str">
            <v>102CP22-13</v>
          </cell>
        </row>
        <row r="30">
          <cell r="D30" t="str">
            <v>7/8x1/2 REDUCER</v>
          </cell>
          <cell r="E30">
            <v>22</v>
          </cell>
        </row>
        <row r="30">
          <cell r="L30">
            <v>4.17389971680826</v>
          </cell>
        </row>
        <row r="31">
          <cell r="A31" t="str">
            <v>FI021</v>
          </cell>
          <cell r="B31" t="str">
            <v>102CP22-10</v>
          </cell>
        </row>
        <row r="31">
          <cell r="D31" t="str">
            <v>7/8x3/8  REDUCER</v>
          </cell>
          <cell r="E31">
            <v>22</v>
          </cell>
        </row>
        <row r="31">
          <cell r="L31">
            <v>4.17389971680826</v>
          </cell>
        </row>
        <row r="32">
          <cell r="A32" t="str">
            <v>FI022</v>
          </cell>
          <cell r="B32" t="str">
            <v>102CP28-22</v>
          </cell>
        </row>
        <row r="32">
          <cell r="D32" t="str">
            <v>1-1/8x7/8 REDUCER</v>
          </cell>
          <cell r="E32">
            <v>45</v>
          </cell>
        </row>
        <row r="32">
          <cell r="L32">
            <v>6.79690710200455</v>
          </cell>
        </row>
        <row r="33">
          <cell r="A33" t="str">
            <v>FI023</v>
          </cell>
          <cell r="B33" t="str">
            <v>102CP28-19</v>
          </cell>
        </row>
        <row r="33">
          <cell r="D33" t="str">
            <v>1-1/8x3/4 REDUCER</v>
          </cell>
          <cell r="E33">
            <v>38</v>
          </cell>
        </row>
        <row r="33">
          <cell r="L33">
            <v>6.32040646343495</v>
          </cell>
        </row>
        <row r="34">
          <cell r="A34" t="str">
            <v>FI024</v>
          </cell>
          <cell r="B34" t="str">
            <v>102CP28-16</v>
          </cell>
        </row>
        <row r="34">
          <cell r="D34" t="str">
            <v>1-1/8x5/8 REDUCER</v>
          </cell>
          <cell r="E34">
            <v>38</v>
          </cell>
        </row>
        <row r="34">
          <cell r="L34">
            <v>6.32040646343495</v>
          </cell>
        </row>
        <row r="35">
          <cell r="A35" t="str">
            <v>FI025</v>
          </cell>
          <cell r="B35" t="str">
            <v>102CP28-13</v>
          </cell>
        </row>
        <row r="35">
          <cell r="D35" t="str">
            <v>1-1/8x1/2 REDUCER</v>
          </cell>
          <cell r="E35">
            <v>35</v>
          </cell>
        </row>
        <row r="35">
          <cell r="L35">
            <v>6.21864067966017</v>
          </cell>
        </row>
        <row r="36">
          <cell r="A36" t="str">
            <v>FI026</v>
          </cell>
          <cell r="B36" t="str">
            <v>102CP35-28</v>
          </cell>
        </row>
        <row r="36">
          <cell r="D36" t="str">
            <v>1-3/8x1-1/8 REDUCER</v>
          </cell>
          <cell r="E36">
            <v>62</v>
          </cell>
        </row>
        <row r="36">
          <cell r="L36">
            <v>9.51362096729413</v>
          </cell>
        </row>
        <row r="37">
          <cell r="A37" t="str">
            <v>FI027</v>
          </cell>
          <cell r="B37" t="str">
            <v>102CP35-22</v>
          </cell>
        </row>
        <row r="37">
          <cell r="D37" t="str">
            <v>1-3/8x7/8 REDUCER</v>
          </cell>
          <cell r="E37">
            <v>52</v>
          </cell>
        </row>
        <row r="37">
          <cell r="L37">
            <v>8.9239713476595</v>
          </cell>
        </row>
        <row r="38">
          <cell r="A38" t="str">
            <v>FI028</v>
          </cell>
        </row>
        <row r="38">
          <cell r="D38" t="str">
            <v>1-3/8x3/4 REDUCER</v>
          </cell>
        </row>
        <row r="38">
          <cell r="L38">
            <v>5.68021544783164</v>
          </cell>
        </row>
        <row r="39">
          <cell r="A39" t="str">
            <v>FI028.01</v>
          </cell>
          <cell r="B39" t="str">
            <v>102CP35-16</v>
          </cell>
        </row>
        <row r="39">
          <cell r="D39" t="str">
            <v>1-3/8x5/8 REDUCER</v>
          </cell>
          <cell r="E39">
            <v>62</v>
          </cell>
        </row>
        <row r="39">
          <cell r="L39">
            <v>9.91203287245266</v>
          </cell>
        </row>
        <row r="40">
          <cell r="A40" t="str">
            <v>FI029</v>
          </cell>
          <cell r="B40" t="str">
            <v>102CP42-35</v>
          </cell>
        </row>
        <row r="40">
          <cell r="D40" t="str">
            <v>1-5/8x1-3/8 REDUCER</v>
          </cell>
          <cell r="E40">
            <v>90</v>
          </cell>
        </row>
        <row r="40">
          <cell r="L40">
            <v>14.0377588983286</v>
          </cell>
        </row>
        <row r="41">
          <cell r="A41" t="str">
            <v>FI030</v>
          </cell>
          <cell r="B41" t="str">
            <v>102CP42-28</v>
          </cell>
        </row>
        <row r="41">
          <cell r="D41" t="str">
            <v>1-5/8x1-1/8 REDUCER</v>
          </cell>
          <cell r="E41">
            <v>85</v>
          </cell>
        </row>
        <row r="41">
          <cell r="L41">
            <v>13.7429340885113</v>
          </cell>
        </row>
        <row r="42">
          <cell r="A42" t="str">
            <v>FI031</v>
          </cell>
          <cell r="B42" t="str">
            <v>102CP42-22</v>
          </cell>
        </row>
        <row r="42">
          <cell r="D42" t="str">
            <v>1-5/8x7/8 REDUCER</v>
          </cell>
          <cell r="E42">
            <v>81</v>
          </cell>
        </row>
        <row r="42">
          <cell r="L42">
            <v>13.5047976011994</v>
          </cell>
        </row>
        <row r="43">
          <cell r="A43" t="str">
            <v>FI032</v>
          </cell>
          <cell r="B43" t="str">
            <v>102CP42-16</v>
          </cell>
        </row>
        <row r="43">
          <cell r="D43" t="str">
            <v>1-5/8x5/8 REDUCER</v>
          </cell>
          <cell r="E43">
            <v>74</v>
          </cell>
        </row>
        <row r="43">
          <cell r="L43">
            <v>13.3242600921761</v>
          </cell>
        </row>
        <row r="44">
          <cell r="A44" t="str">
            <v>FI033</v>
          </cell>
          <cell r="B44" t="str">
            <v>102CP54-42</v>
          </cell>
        </row>
        <row r="44">
          <cell r="D44" t="str">
            <v>2-1/8x1-5/8 REDUCER</v>
          </cell>
          <cell r="E44">
            <v>152</v>
          </cell>
        </row>
        <row r="44">
          <cell r="L44">
            <v>24.2229885057471</v>
          </cell>
        </row>
        <row r="45">
          <cell r="A45" t="str">
            <v>FI034</v>
          </cell>
          <cell r="B45" t="str">
            <v>102CP54-35</v>
          </cell>
        </row>
        <row r="45">
          <cell r="D45" t="str">
            <v>2-1/8x1-3/8 REDUCER</v>
          </cell>
          <cell r="E45">
            <v>150</v>
          </cell>
        </row>
        <row r="45">
          <cell r="L45">
            <v>23.9730134932534</v>
          </cell>
        </row>
        <row r="46">
          <cell r="A46" t="str">
            <v>FI035</v>
          </cell>
          <cell r="B46" t="str">
            <v>102CP54-28</v>
          </cell>
        </row>
        <row r="46">
          <cell r="D46" t="str">
            <v>2-1/8x1-1/8 REDUCER</v>
          </cell>
          <cell r="E46">
            <v>144</v>
          </cell>
        </row>
        <row r="46">
          <cell r="L46">
            <v>24.0882114498306</v>
          </cell>
        </row>
        <row r="47">
          <cell r="B47" t="str">
            <v>102CP54-22</v>
          </cell>
        </row>
        <row r="47">
          <cell r="D47" t="str">
            <v>2-1/8x7/8 REDUCER</v>
          </cell>
          <cell r="E47">
            <v>140</v>
          </cell>
        </row>
        <row r="47">
          <cell r="L47">
            <v>23.8728413570992</v>
          </cell>
        </row>
        <row r="48">
          <cell r="B48" t="str">
            <v>102CP54-16</v>
          </cell>
        </row>
        <row r="48">
          <cell r="D48" t="str">
            <v>2-1/8x5/8 REDUCER</v>
          </cell>
          <cell r="E48">
            <v>132</v>
          </cell>
        </row>
        <row r="48">
          <cell r="L48">
            <v>23.703914709312</v>
          </cell>
        </row>
        <row r="49">
          <cell r="A49" t="str">
            <v>FI036</v>
          </cell>
          <cell r="B49" t="str">
            <v>102CP67-54</v>
          </cell>
        </row>
        <row r="49">
          <cell r="D49" t="str">
            <v>2-5/8x2-1/8 REDUCER</v>
          </cell>
          <cell r="E49">
            <v>285</v>
          </cell>
        </row>
        <row r="49">
          <cell r="L49">
            <v>44.1588372480426</v>
          </cell>
        </row>
        <row r="50">
          <cell r="A50" t="str">
            <v>FI037</v>
          </cell>
          <cell r="B50" t="str">
            <v>102CP67-42</v>
          </cell>
        </row>
        <row r="50">
          <cell r="D50" t="str">
            <v>2-5/8x1-5/8 REDUCER</v>
          </cell>
          <cell r="E50">
            <v>245</v>
          </cell>
        </row>
        <row r="50">
          <cell r="L50">
            <v>42.0848187017602</v>
          </cell>
        </row>
        <row r="51">
          <cell r="B51" t="str">
            <v>102CP67-35</v>
          </cell>
        </row>
        <row r="51">
          <cell r="D51" t="str">
            <v>2-5/8x1-3/8 REDUCER</v>
          </cell>
          <cell r="E51">
            <v>245</v>
          </cell>
        </row>
        <row r="51">
          <cell r="L51">
            <v>42.6539785662724</v>
          </cell>
        </row>
        <row r="52">
          <cell r="B52" t="str">
            <v>102CP67-28</v>
          </cell>
        </row>
        <row r="52">
          <cell r="D52" t="str">
            <v>2-5/8x1-1/8 REDUCER</v>
          </cell>
          <cell r="E52">
            <v>245</v>
          </cell>
        </row>
        <row r="52">
          <cell r="L52">
            <v>42.9385584985285</v>
          </cell>
        </row>
        <row r="53">
          <cell r="A53" t="str">
            <v>FI038</v>
          </cell>
          <cell r="B53" t="str">
            <v>102CP80-67</v>
          </cell>
        </row>
        <row r="53">
          <cell r="D53" t="str">
            <v>3-1/8x2-5/8 REDUCER</v>
          </cell>
          <cell r="E53">
            <v>410</v>
          </cell>
        </row>
        <row r="53">
          <cell r="L53">
            <v>67.2724193458826</v>
          </cell>
        </row>
        <row r="54">
          <cell r="A54" t="str">
            <v>FI039</v>
          </cell>
          <cell r="B54" t="str">
            <v>102CP80-54</v>
          </cell>
        </row>
        <row r="54">
          <cell r="D54" t="str">
            <v>3-1/8x2-1/8 REDUCER</v>
          </cell>
          <cell r="E54">
            <v>375</v>
          </cell>
        </row>
        <row r="54">
          <cell r="L54">
            <v>65.2086456771614</v>
          </cell>
        </row>
        <row r="55">
          <cell r="B55" t="str">
            <v>102CP80-42</v>
          </cell>
        </row>
        <row r="55">
          <cell r="D55" t="str">
            <v>3-1/8x1-5/8 REDUCER</v>
          </cell>
          <cell r="E55">
            <v>352</v>
          </cell>
        </row>
        <row r="55">
          <cell r="L55">
            <v>64.8951524237881</v>
          </cell>
        </row>
        <row r="56">
          <cell r="B56" t="str">
            <v>102CP80-35</v>
          </cell>
        </row>
        <row r="56">
          <cell r="D56" t="str">
            <v>3-1/8x1-3/8 REDUCER</v>
          </cell>
          <cell r="E56">
            <v>352</v>
          </cell>
        </row>
        <row r="56">
          <cell r="L56">
            <v>64.8951524237881</v>
          </cell>
        </row>
        <row r="57">
          <cell r="B57" t="str">
            <v>102CP92-80</v>
          </cell>
        </row>
        <row r="57">
          <cell r="D57" t="str">
            <v>3-5/8x3-1/8 REDUCER</v>
          </cell>
          <cell r="E57">
            <v>600</v>
          </cell>
        </row>
        <row r="57">
          <cell r="L57">
            <v>97.1897384641013</v>
          </cell>
        </row>
        <row r="58">
          <cell r="B58" t="str">
            <v>102CP92-67</v>
          </cell>
        </row>
        <row r="58">
          <cell r="D58" t="str">
            <v>3-5/8x2-5/8 REDUCER</v>
          </cell>
          <cell r="E58">
            <v>600</v>
          </cell>
        </row>
        <row r="58">
          <cell r="L58">
            <v>98.3280581931257</v>
          </cell>
        </row>
        <row r="59">
          <cell r="B59" t="str">
            <v>102CP92-54</v>
          </cell>
        </row>
        <row r="59">
          <cell r="D59" t="str">
            <v>3-5/8x2-1/8 REDUCER</v>
          </cell>
          <cell r="E59">
            <v>450</v>
          </cell>
        </row>
        <row r="59">
          <cell r="L59">
            <v>92.3291132211672</v>
          </cell>
        </row>
        <row r="60">
          <cell r="B60" t="str">
            <v>102CP105-92</v>
          </cell>
        </row>
        <row r="60">
          <cell r="D60" t="str">
            <v>4-1/8x3-5/8 REDUCER</v>
          </cell>
          <cell r="E60">
            <v>900</v>
          </cell>
        </row>
        <row r="60">
          <cell r="L60">
            <v>146.63834749292</v>
          </cell>
        </row>
        <row r="61">
          <cell r="B61" t="str">
            <v>102CP105-80</v>
          </cell>
        </row>
        <row r="61">
          <cell r="D61" t="str">
            <v>4-1/8x3-1/8 REDUCER</v>
          </cell>
          <cell r="E61">
            <v>900</v>
          </cell>
        </row>
        <row r="61">
          <cell r="L61">
            <v>146.63834749292</v>
          </cell>
        </row>
        <row r="62">
          <cell r="B62" t="str">
            <v>102CP105-67</v>
          </cell>
        </row>
        <row r="62">
          <cell r="D62" t="str">
            <v>4-1/8x2-5/8 REDUCER</v>
          </cell>
          <cell r="E62">
            <v>900</v>
          </cell>
        </row>
        <row r="62">
          <cell r="L62">
            <v>148.914986950969</v>
          </cell>
        </row>
        <row r="63">
          <cell r="B63" t="str">
            <v>102CP105-54</v>
          </cell>
        </row>
        <row r="63">
          <cell r="D63" t="str">
            <v>4-1/8x2-1/8 REDUCER</v>
          </cell>
          <cell r="E63">
            <v>900</v>
          </cell>
        </row>
        <row r="63">
          <cell r="L63">
            <v>152.329946138042</v>
          </cell>
        </row>
        <row r="64">
          <cell r="B64" t="str">
            <v>103EB06A</v>
          </cell>
        </row>
        <row r="64">
          <cell r="D64" t="str">
            <v>1/4  ELBOW</v>
          </cell>
          <cell r="E64">
            <v>3.5</v>
          </cell>
        </row>
        <row r="64">
          <cell r="L64">
            <v>1.12598034316175</v>
          </cell>
        </row>
        <row r="65">
          <cell r="A65" t="str">
            <v>FI046</v>
          </cell>
          <cell r="B65" t="str">
            <v>103EB10A</v>
          </cell>
        </row>
        <row r="65">
          <cell r="D65" t="str">
            <v>3/8  ELBOW</v>
          </cell>
          <cell r="E65">
            <v>6</v>
          </cell>
        </row>
        <row r="65">
          <cell r="L65">
            <v>1.56088222555389</v>
          </cell>
        </row>
        <row r="66">
          <cell r="A66" t="str">
            <v>FI047</v>
          </cell>
          <cell r="B66" t="str">
            <v>103EB13A</v>
          </cell>
        </row>
        <row r="66">
          <cell r="D66" t="str">
            <v>1/2  ELBOW</v>
          </cell>
          <cell r="E66">
            <v>9</v>
          </cell>
        </row>
        <row r="66">
          <cell r="L66">
            <v>2.01075528902216</v>
          </cell>
        </row>
        <row r="67">
          <cell r="A67" t="str">
            <v>FI048</v>
          </cell>
          <cell r="B67" t="str">
            <v>103EB16A</v>
          </cell>
        </row>
        <row r="67">
          <cell r="D67" t="str">
            <v>5/8  ELBOW</v>
          </cell>
          <cell r="E67">
            <v>15.2</v>
          </cell>
        </row>
        <row r="67">
          <cell r="L67">
            <v>2.75786640013327</v>
          </cell>
        </row>
        <row r="68">
          <cell r="A68" t="str">
            <v>FI049</v>
          </cell>
          <cell r="B68" t="str">
            <v>103EB19A</v>
          </cell>
        </row>
        <row r="68">
          <cell r="D68" t="str">
            <v>3/4  ELBOW</v>
          </cell>
          <cell r="E68">
            <v>26</v>
          </cell>
        </row>
        <row r="68">
          <cell r="L68">
            <v>4.69188072630351</v>
          </cell>
        </row>
        <row r="69">
          <cell r="A69" t="str">
            <v>FI050</v>
          </cell>
          <cell r="B69" t="str">
            <v>103EB22A</v>
          </cell>
        </row>
        <row r="69">
          <cell r="D69" t="str">
            <v>7/8  ELBOW</v>
          </cell>
          <cell r="E69">
            <v>34</v>
          </cell>
        </row>
        <row r="69">
          <cell r="L69">
            <v>5.14884779832306</v>
          </cell>
        </row>
        <row r="70">
          <cell r="A70" t="str">
            <v>FI051</v>
          </cell>
          <cell r="B70" t="str">
            <v>103EB28A</v>
          </cell>
        </row>
        <row r="70">
          <cell r="D70" t="str">
            <v>1-1/8 ELBOW</v>
          </cell>
          <cell r="E70">
            <v>70</v>
          </cell>
        </row>
        <row r="70">
          <cell r="L70">
            <v>10.5476706091399</v>
          </cell>
        </row>
        <row r="71">
          <cell r="B71" t="str">
            <v>103EB35A</v>
          </cell>
        </row>
        <row r="71">
          <cell r="D71" t="str">
            <v>1-3/8 ELBOW</v>
          </cell>
          <cell r="E71">
            <v>102</v>
          </cell>
        </row>
        <row r="71">
          <cell r="L71">
            <v>15.8221889055472</v>
          </cell>
        </row>
        <row r="72">
          <cell r="B72" t="str">
            <v>103EB42A</v>
          </cell>
        </row>
        <row r="72">
          <cell r="D72" t="str">
            <v>1-5/8 ELBOW</v>
          </cell>
          <cell r="E72">
            <v>150</v>
          </cell>
        </row>
        <row r="72">
          <cell r="L72">
            <v>23.8591815203509</v>
          </cell>
        </row>
        <row r="73">
          <cell r="B73" t="str">
            <v>103EB54A</v>
          </cell>
        </row>
        <row r="73">
          <cell r="D73" t="str">
            <v>2-1/8 ELBOW</v>
          </cell>
          <cell r="E73">
            <v>290</v>
          </cell>
        </row>
        <row r="73">
          <cell r="L73">
            <v>46.4912543728136</v>
          </cell>
        </row>
        <row r="74">
          <cell r="B74" t="str">
            <v>103EB67A</v>
          </cell>
        </row>
        <row r="74">
          <cell r="D74" t="str">
            <v>2-5/8 ELBOW</v>
          </cell>
          <cell r="E74">
            <v>500</v>
          </cell>
        </row>
        <row r="74">
          <cell r="L74">
            <v>79.340885112999</v>
          </cell>
        </row>
        <row r="75">
          <cell r="B75" t="str">
            <v>103EB80A</v>
          </cell>
        </row>
        <row r="75">
          <cell r="D75" t="str">
            <v>3-1/8 ELBOW</v>
          </cell>
          <cell r="E75">
            <v>780</v>
          </cell>
        </row>
        <row r="75">
          <cell r="L75">
            <v>129.363207285246</v>
          </cell>
        </row>
        <row r="76">
          <cell r="B76" t="str">
            <v>103EB92A</v>
          </cell>
        </row>
        <row r="76">
          <cell r="D76" t="str">
            <v>3-5/8 ELBOW</v>
          </cell>
          <cell r="E76">
            <v>1250</v>
          </cell>
        </row>
        <row r="76">
          <cell r="L76">
            <v>207.458770614693</v>
          </cell>
        </row>
        <row r="77">
          <cell r="B77" t="str">
            <v>103EB105A</v>
          </cell>
        </row>
        <row r="77">
          <cell r="D77" t="str">
            <v>4-1/8 ELBOW</v>
          </cell>
          <cell r="E77">
            <v>1540</v>
          </cell>
        </row>
        <row r="77">
          <cell r="L77">
            <v>255.088344716531</v>
          </cell>
        </row>
        <row r="78">
          <cell r="A78" t="str">
            <v>FI055</v>
          </cell>
          <cell r="B78" t="str">
            <v>105EB22A</v>
          </cell>
        </row>
        <row r="78">
          <cell r="D78" t="str">
            <v>7/8 LONG ELBOW</v>
          </cell>
          <cell r="E78">
            <v>52</v>
          </cell>
        </row>
        <row r="78">
          <cell r="L78">
            <v>7.80841801321561</v>
          </cell>
        </row>
        <row r="79">
          <cell r="A79" t="str">
            <v>FI056</v>
          </cell>
          <cell r="B79" t="str">
            <v>105EB28A</v>
          </cell>
        </row>
        <row r="79">
          <cell r="D79" t="str">
            <v>1-1/8 LONG ELBOW</v>
          </cell>
          <cell r="E79">
            <v>98</v>
          </cell>
        </row>
        <row r="79">
          <cell r="L79">
            <v>14.7530790160475</v>
          </cell>
        </row>
        <row r="80">
          <cell r="A80" t="str">
            <v>FI057</v>
          </cell>
          <cell r="B80" t="str">
            <v>105EB35A</v>
          </cell>
        </row>
        <row r="80">
          <cell r="D80" t="str">
            <v>1-3/8 LONG ELBOW</v>
          </cell>
          <cell r="E80">
            <v>165</v>
          </cell>
        </row>
        <row r="80">
          <cell r="L80">
            <v>25.0623854739297</v>
          </cell>
        </row>
        <row r="81">
          <cell r="A81" t="str">
            <v>FI058</v>
          </cell>
          <cell r="B81" t="str">
            <v>105EB42A</v>
          </cell>
        </row>
        <row r="81">
          <cell r="D81" t="str">
            <v>1-5/8 LONG ELBOW</v>
          </cell>
          <cell r="E81">
            <v>245</v>
          </cell>
        </row>
        <row r="81">
          <cell r="L81">
            <v>39.0113554333944</v>
          </cell>
        </row>
        <row r="82">
          <cell r="A82" t="str">
            <v>FI059</v>
          </cell>
          <cell r="B82" t="str">
            <v>105EB54A</v>
          </cell>
        </row>
        <row r="82">
          <cell r="D82" t="str">
            <v>2-1/8 LONG ELBOW</v>
          </cell>
          <cell r="E82">
            <v>450</v>
          </cell>
        </row>
        <row r="82">
          <cell r="L82">
            <v>69.904214559387</v>
          </cell>
        </row>
        <row r="83">
          <cell r="B83" t="str">
            <v>105EB67A</v>
          </cell>
        </row>
        <row r="83">
          <cell r="D83" t="str">
            <v>2-5/8 LONG ELBOW</v>
          </cell>
          <cell r="E83">
            <v>680</v>
          </cell>
        </row>
        <row r="83">
          <cell r="L83">
            <v>111.172858015437</v>
          </cell>
        </row>
        <row r="84">
          <cell r="B84" t="str">
            <v>105EB80A</v>
          </cell>
        </row>
        <row r="84">
          <cell r="D84" t="str">
            <v>3-1/8 LONG ELBOW</v>
          </cell>
          <cell r="E84">
            <v>1150</v>
          </cell>
        </row>
        <row r="84">
          <cell r="L84">
            <v>201.562274418346</v>
          </cell>
        </row>
        <row r="85">
          <cell r="B85" t="str">
            <v>105EB92A</v>
          </cell>
        </row>
        <row r="85">
          <cell r="D85" t="str">
            <v>3-5/8 LONG ELBOW</v>
          </cell>
          <cell r="E85">
            <v>1550</v>
          </cell>
        </row>
        <row r="85">
          <cell r="L85">
            <v>273.413015714365</v>
          </cell>
        </row>
        <row r="86">
          <cell r="B86" t="str">
            <v>105EB105A</v>
          </cell>
        </row>
        <row r="86">
          <cell r="D86" t="str">
            <v>4-1/8 LONG ELBOW</v>
          </cell>
          <cell r="E86">
            <v>2325</v>
          </cell>
        </row>
        <row r="86">
          <cell r="L86">
            <v>410.119523571548</v>
          </cell>
        </row>
        <row r="87">
          <cell r="A87" t="str">
            <v>FI059.1</v>
          </cell>
        </row>
        <row r="87">
          <cell r="D87" t="str">
            <v>3/8 ELBOW 45º</v>
          </cell>
        </row>
        <row r="87">
          <cell r="L87">
            <v>1.69204397801099</v>
          </cell>
        </row>
        <row r="88">
          <cell r="A88" t="str">
            <v>FI059.2</v>
          </cell>
        </row>
        <row r="88">
          <cell r="D88" t="str">
            <v>1/2 ELBOW 45º</v>
          </cell>
        </row>
        <row r="88">
          <cell r="L88">
            <v>2.21699150424788</v>
          </cell>
        </row>
        <row r="89">
          <cell r="A89" t="str">
            <v>FI059.3</v>
          </cell>
        </row>
        <row r="89">
          <cell r="D89" t="str">
            <v>5/8 ELBOW 45º</v>
          </cell>
        </row>
        <row r="89">
          <cell r="L89">
            <v>3.32309678494086</v>
          </cell>
        </row>
        <row r="90">
          <cell r="A90" t="str">
            <v>FI059.4</v>
          </cell>
        </row>
        <row r="90">
          <cell r="D90" t="str">
            <v>3/4 ELBOW 45º</v>
          </cell>
        </row>
        <row r="90">
          <cell r="L90">
            <v>4.09194069631851</v>
          </cell>
        </row>
        <row r="91">
          <cell r="A91" t="str">
            <v>FI060</v>
          </cell>
          <cell r="B91" t="str">
            <v>107EB22A</v>
          </cell>
        </row>
        <row r="91">
          <cell r="D91" t="str">
            <v>7/8 ELBOW 45º</v>
          </cell>
          <cell r="E91">
            <v>32</v>
          </cell>
        </row>
        <row r="91">
          <cell r="L91">
            <v>5.86498750624687</v>
          </cell>
        </row>
        <row r="92">
          <cell r="A92" t="str">
            <v>FI061</v>
          </cell>
          <cell r="B92" t="str">
            <v>107EB28A</v>
          </cell>
        </row>
        <row r="92">
          <cell r="D92" t="str">
            <v>1-1/8 ELBOW 45º</v>
          </cell>
          <cell r="E92">
            <v>56</v>
          </cell>
        </row>
        <row r="92">
          <cell r="L92">
            <v>8.87752790271531</v>
          </cell>
        </row>
        <row r="93">
          <cell r="A93" t="str">
            <v>FI062</v>
          </cell>
          <cell r="B93" t="str">
            <v>107EB35A</v>
          </cell>
        </row>
        <row r="93">
          <cell r="D93" t="str">
            <v>1-3/8 ELBOW 45º</v>
          </cell>
          <cell r="E93">
            <v>91</v>
          </cell>
        </row>
        <row r="93">
          <cell r="L93">
            <v>14.561158309734</v>
          </cell>
        </row>
        <row r="94">
          <cell r="A94" t="str">
            <v>FI063</v>
          </cell>
          <cell r="B94" t="str">
            <v>107EB42A</v>
          </cell>
        </row>
        <row r="94">
          <cell r="D94" t="str">
            <v>1-5/8 ELBOW 45º</v>
          </cell>
          <cell r="E94">
            <v>138</v>
          </cell>
        </row>
        <row r="94">
          <cell r="L94">
            <v>21.5738908323616</v>
          </cell>
        </row>
        <row r="95">
          <cell r="A95" t="str">
            <v>FI064</v>
          </cell>
          <cell r="B95" t="str">
            <v>107EB54A</v>
          </cell>
        </row>
        <row r="95">
          <cell r="D95" t="str">
            <v>2-1/8 ELBOW 45º</v>
          </cell>
          <cell r="E95">
            <v>248</v>
          </cell>
        </row>
        <row r="95">
          <cell r="L95">
            <v>38.965139652396</v>
          </cell>
        </row>
        <row r="96">
          <cell r="B96" t="str">
            <v>107EB67A</v>
          </cell>
        </row>
        <row r="96">
          <cell r="D96" t="str">
            <v>2-5/8 ELBOW 45º</v>
          </cell>
          <cell r="E96">
            <v>405</v>
          </cell>
        </row>
        <row r="96">
          <cell r="L96">
            <v>66.5564162363263</v>
          </cell>
        </row>
        <row r="97">
          <cell r="B97" t="str">
            <v>107EB80A</v>
          </cell>
        </row>
        <row r="97">
          <cell r="D97" t="str">
            <v>3-1/8 ELBOW 45º</v>
          </cell>
          <cell r="E97">
            <v>650</v>
          </cell>
        </row>
        <row r="97">
          <cell r="L97">
            <v>108.561552557055</v>
          </cell>
        </row>
        <row r="98">
          <cell r="B98" t="str">
            <v>107EB92A</v>
          </cell>
        </row>
        <row r="98">
          <cell r="D98" t="str">
            <v>3-5/8 ELBOW 45º</v>
          </cell>
          <cell r="E98">
            <v>1000</v>
          </cell>
        </row>
        <row r="98">
          <cell r="L98">
            <v>168.243655949803</v>
          </cell>
        </row>
        <row r="99">
          <cell r="B99" t="str">
            <v>107EB105A</v>
          </cell>
        </row>
        <row r="99">
          <cell r="D99" t="str">
            <v>4-1/8 ELBOW 45º</v>
          </cell>
          <cell r="E99">
            <v>1150</v>
          </cell>
        </row>
        <row r="99">
          <cell r="L99">
            <v>200.651618635127</v>
          </cell>
        </row>
        <row r="100">
          <cell r="A100" t="str">
            <v>FI065</v>
          </cell>
          <cell r="B100" t="str">
            <v>120PT16A</v>
          </cell>
        </row>
        <row r="100">
          <cell r="D100" t="str">
            <v>5/8  P-TRAP</v>
          </cell>
          <cell r="E100">
            <v>88</v>
          </cell>
        </row>
        <row r="100">
          <cell r="L100">
            <v>16.4692926264141</v>
          </cell>
        </row>
        <row r="101">
          <cell r="A101" t="str">
            <v>FI066</v>
          </cell>
          <cell r="B101" t="str">
            <v>120PT19A</v>
          </cell>
        </row>
        <row r="101">
          <cell r="D101" t="str">
            <v>3/4  P-TRAP</v>
          </cell>
          <cell r="E101">
            <v>130</v>
          </cell>
        </row>
        <row r="101">
          <cell r="L101">
            <v>26.4181242711977</v>
          </cell>
        </row>
        <row r="102">
          <cell r="A102" t="str">
            <v>FI067</v>
          </cell>
          <cell r="B102" t="str">
            <v>120PT22A</v>
          </cell>
        </row>
        <row r="102">
          <cell r="D102" t="str">
            <v>7/8  P-TRAP</v>
          </cell>
          <cell r="E102">
            <v>170</v>
          </cell>
        </row>
        <row r="102">
          <cell r="L102">
            <v>34.6040918934472</v>
          </cell>
        </row>
        <row r="103">
          <cell r="A103" t="str">
            <v>FI068</v>
          </cell>
          <cell r="B103" t="str">
            <v>120PT28A</v>
          </cell>
        </row>
        <row r="103">
          <cell r="D103" t="str">
            <v>1-1/8 P-TRAP</v>
          </cell>
          <cell r="E103">
            <v>285</v>
          </cell>
        </row>
        <row r="103">
          <cell r="L103">
            <v>55.6240970423879</v>
          </cell>
        </row>
        <row r="104">
          <cell r="A104" t="str">
            <v>FI069</v>
          </cell>
          <cell r="B104" t="str">
            <v>120PT35A</v>
          </cell>
        </row>
        <row r="104">
          <cell r="D104" t="str">
            <v>1-3/8 P-TRAP</v>
          </cell>
          <cell r="E104">
            <v>520</v>
          </cell>
        </row>
        <row r="104">
          <cell r="L104">
            <v>90.0365372869121</v>
          </cell>
        </row>
        <row r="105">
          <cell r="A105" t="str">
            <v>FI070</v>
          </cell>
          <cell r="B105" t="str">
            <v>120PT42A</v>
          </cell>
        </row>
        <row r="105">
          <cell r="D105" t="str">
            <v>1-5/8 P-TRAP</v>
          </cell>
          <cell r="E105">
            <v>850</v>
          </cell>
        </row>
        <row r="105">
          <cell r="L105">
            <v>147.218890554723</v>
          </cell>
        </row>
        <row r="106">
          <cell r="A106" t="str">
            <v>FI071</v>
          </cell>
          <cell r="B106" t="str">
            <v>120PT54A</v>
          </cell>
        </row>
        <row r="106">
          <cell r="D106" t="str">
            <v>2-1/8 P-TRAP</v>
          </cell>
          <cell r="E106">
            <v>1550</v>
          </cell>
        </row>
        <row r="106">
          <cell r="L106">
            <v>266.583097340219</v>
          </cell>
        </row>
        <row r="107">
          <cell r="A107" t="str">
            <v>FI072</v>
          </cell>
          <cell r="B107" t="str">
            <v>109RB10A</v>
          </cell>
        </row>
        <row r="107">
          <cell r="D107" t="str">
            <v>3/8 U BEND</v>
          </cell>
          <cell r="E107">
            <v>15</v>
          </cell>
        </row>
        <row r="107">
          <cell r="L107">
            <v>3.27426286856572</v>
          </cell>
        </row>
        <row r="108">
          <cell r="A108" t="str">
            <v>FI073</v>
          </cell>
          <cell r="B108" t="str">
            <v>109RB13A</v>
          </cell>
        </row>
        <row r="108">
          <cell r="D108" t="str">
            <v>1/2 U BEND</v>
          </cell>
          <cell r="E108">
            <v>18</v>
          </cell>
        </row>
        <row r="108">
          <cell r="L108">
            <v>3.79251707479593</v>
          </cell>
        </row>
        <row r="109">
          <cell r="A109" t="str">
            <v>FI074</v>
          </cell>
          <cell r="B109" t="str">
            <v>109RB16A</v>
          </cell>
        </row>
        <row r="109">
          <cell r="D109" t="str">
            <v>5/8 U BEND</v>
          </cell>
          <cell r="E109">
            <v>38</v>
          </cell>
        </row>
        <row r="109">
          <cell r="L109">
            <v>7.74840579710145</v>
          </cell>
        </row>
        <row r="110">
          <cell r="A110" t="str">
            <v>FI075</v>
          </cell>
          <cell r="B110" t="str">
            <v>109RB19A</v>
          </cell>
        </row>
        <row r="110">
          <cell r="D110" t="str">
            <v>3/4 U BEND</v>
          </cell>
          <cell r="E110">
            <v>63</v>
          </cell>
        </row>
        <row r="110">
          <cell r="L110">
            <v>11.3220177789893</v>
          </cell>
        </row>
        <row r="111">
          <cell r="A111" t="str">
            <v>FI076</v>
          </cell>
          <cell r="B111" t="str">
            <v>109RB22A</v>
          </cell>
        </row>
        <row r="111">
          <cell r="D111" t="str">
            <v>7/8 U BEND</v>
          </cell>
          <cell r="E111">
            <v>80</v>
          </cell>
        </row>
        <row r="111">
          <cell r="L111">
            <v>14.136689231142</v>
          </cell>
        </row>
        <row r="112">
          <cell r="A112" t="str">
            <v>FI077</v>
          </cell>
          <cell r="B112" t="str">
            <v>109RB28A</v>
          </cell>
        </row>
        <row r="112">
          <cell r="D112" t="str">
            <v>1-1/8 U BEND</v>
          </cell>
          <cell r="E112">
            <v>150</v>
          </cell>
        </row>
        <row r="112">
          <cell r="L112">
            <v>28.8967637393424</v>
          </cell>
        </row>
        <row r="113">
          <cell r="A113" t="str">
            <v>FI078</v>
          </cell>
          <cell r="B113" t="str">
            <v>109RB35A</v>
          </cell>
        </row>
        <row r="113">
          <cell r="D113" t="str">
            <v>1-3/8 U BEND</v>
          </cell>
          <cell r="E113">
            <v>245</v>
          </cell>
        </row>
        <row r="113">
          <cell r="L113">
            <v>45.2028834067814</v>
          </cell>
        </row>
        <row r="114">
          <cell r="A114" t="str">
            <v>FI079</v>
          </cell>
          <cell r="B114" t="str">
            <v>109RB42A</v>
          </cell>
        </row>
        <row r="114">
          <cell r="D114" t="str">
            <v>1-5/8 U BEND</v>
          </cell>
          <cell r="E114">
            <v>385</v>
          </cell>
        </row>
        <row r="114">
          <cell r="L114">
            <v>65.1949858404131</v>
          </cell>
        </row>
        <row r="115">
          <cell r="A115" t="str">
            <v>FI080</v>
          </cell>
          <cell r="B115" t="str">
            <v>109RB54A</v>
          </cell>
        </row>
        <row r="115">
          <cell r="D115" t="str">
            <v>2-1/8 U BEND</v>
          </cell>
          <cell r="E115">
            <v>620</v>
          </cell>
        </row>
        <row r="115">
          <cell r="L115">
            <v>105.950247098673</v>
          </cell>
        </row>
        <row r="116">
          <cell r="A116" t="str">
            <v>FI081</v>
          </cell>
          <cell r="B116" t="str">
            <v>112ST06A</v>
          </cell>
        </row>
        <row r="116">
          <cell r="D116" t="str">
            <v>1/4  Tee</v>
          </cell>
          <cell r="E116">
            <v>6.1</v>
          </cell>
        </row>
        <row r="116">
          <cell r="L116">
            <v>1.83281952357155</v>
          </cell>
        </row>
        <row r="117">
          <cell r="B117" t="str">
            <v>112ST08A</v>
          </cell>
        </row>
        <row r="117">
          <cell r="D117" t="str">
            <v>5/16  Tee</v>
          </cell>
          <cell r="E117">
            <v>8.5</v>
          </cell>
        </row>
        <row r="117">
          <cell r="L117">
            <v>2.39105880393137</v>
          </cell>
        </row>
        <row r="118">
          <cell r="A118" t="str">
            <v>FI083</v>
          </cell>
          <cell r="B118" t="str">
            <v>112ST10A</v>
          </cell>
        </row>
        <row r="118">
          <cell r="D118" t="str">
            <v>3/8  Tee</v>
          </cell>
          <cell r="E118">
            <v>9</v>
          </cell>
        </row>
        <row r="118">
          <cell r="L118">
            <v>2.53613993003498</v>
          </cell>
        </row>
        <row r="119">
          <cell r="A119" t="str">
            <v>FI084</v>
          </cell>
          <cell r="B119" t="str">
            <v>112ST13A</v>
          </cell>
        </row>
        <row r="119">
          <cell r="D119" t="str">
            <v>1/2  Tee</v>
          </cell>
          <cell r="E119">
            <v>15.8</v>
          </cell>
        </row>
        <row r="119">
          <cell r="L119">
            <v>3.44818537397968</v>
          </cell>
        </row>
        <row r="120">
          <cell r="A120" t="str">
            <v>FI085</v>
          </cell>
          <cell r="B120" t="str">
            <v>112ST16A</v>
          </cell>
        </row>
        <row r="120">
          <cell r="D120" t="str">
            <v>5/8  Tee</v>
          </cell>
          <cell r="E120">
            <v>26.5</v>
          </cell>
        </row>
        <row r="120">
          <cell r="L120">
            <v>4.93079127103115</v>
          </cell>
        </row>
        <row r="121">
          <cell r="A121" t="str">
            <v>FI086</v>
          </cell>
          <cell r="B121" t="str">
            <v>112ST19A</v>
          </cell>
        </row>
        <row r="121">
          <cell r="D121" t="str">
            <v>3/4  Tee</v>
          </cell>
          <cell r="E121">
            <v>48</v>
          </cell>
        </row>
        <row r="121">
          <cell r="L121">
            <v>8.03496433601381</v>
          </cell>
        </row>
        <row r="122">
          <cell r="A122" t="str">
            <v>FI087</v>
          </cell>
          <cell r="B122" t="str">
            <v>112ST22A</v>
          </cell>
        </row>
        <row r="122">
          <cell r="D122" t="str">
            <v>7/8  Tee</v>
          </cell>
          <cell r="E122">
            <v>65</v>
          </cell>
        </row>
        <row r="122">
          <cell r="L122">
            <v>10.8496357881665</v>
          </cell>
        </row>
        <row r="123">
          <cell r="A123" t="str">
            <v>FI088</v>
          </cell>
          <cell r="B123" t="str">
            <v>112ST28A</v>
          </cell>
        </row>
        <row r="123">
          <cell r="D123" t="str">
            <v>1-1/8  Tee</v>
          </cell>
          <cell r="E123">
            <v>121</v>
          </cell>
        </row>
        <row r="123">
          <cell r="L123">
            <v>18.3107834971403</v>
          </cell>
        </row>
        <row r="124">
          <cell r="A124" t="str">
            <v>FI089</v>
          </cell>
          <cell r="B124" t="str">
            <v>112ST35A</v>
          </cell>
        </row>
        <row r="124">
          <cell r="D124" t="str">
            <v>1-3/8  Tee</v>
          </cell>
          <cell r="E124">
            <v>170</v>
          </cell>
        </row>
        <row r="124">
          <cell r="L124">
            <v>26.2564828696763</v>
          </cell>
        </row>
        <row r="125">
          <cell r="A125" t="str">
            <v>FI090</v>
          </cell>
          <cell r="B125" t="str">
            <v>112ST42A</v>
          </cell>
        </row>
        <row r="125">
          <cell r="D125" t="str">
            <v>1-5/8  Tee</v>
          </cell>
          <cell r="E125">
            <v>270</v>
          </cell>
        </row>
        <row r="125">
          <cell r="L125">
            <v>41.4872008440224</v>
          </cell>
        </row>
        <row r="126">
          <cell r="A126" t="str">
            <v>FI091</v>
          </cell>
          <cell r="B126" t="str">
            <v>112ST54A</v>
          </cell>
        </row>
        <row r="126">
          <cell r="D126" t="str">
            <v>2-1/8  Tee</v>
          </cell>
          <cell r="E126">
            <v>475</v>
          </cell>
        </row>
        <row r="126">
          <cell r="L126">
            <v>73.4273141207174</v>
          </cell>
        </row>
        <row r="127">
          <cell r="B127" t="str">
            <v>112ST67A</v>
          </cell>
        </row>
        <row r="127">
          <cell r="D127" t="str">
            <v>2-5/8  Tee</v>
          </cell>
          <cell r="E127">
            <v>780</v>
          </cell>
        </row>
        <row r="127">
          <cell r="L127">
            <v>124.809928369149</v>
          </cell>
        </row>
        <row r="128">
          <cell r="B128" t="str">
            <v>112ST80A</v>
          </cell>
        </row>
        <row r="128">
          <cell r="D128" t="str">
            <v>3-1/8  Tee</v>
          </cell>
          <cell r="E128">
            <v>1200</v>
          </cell>
        </row>
        <row r="128">
          <cell r="L128">
            <v>193.241157199178</v>
          </cell>
        </row>
        <row r="129">
          <cell r="B129" t="str">
            <v>112ST92A</v>
          </cell>
        </row>
        <row r="129">
          <cell r="D129" t="str">
            <v>3-5/8  Tee</v>
          </cell>
          <cell r="E129">
            <v>2050</v>
          </cell>
        </row>
        <row r="129">
          <cell r="L129">
            <v>330.215170192681</v>
          </cell>
        </row>
        <row r="130">
          <cell r="B130" t="str">
            <v>112ST105A</v>
          </cell>
        </row>
        <row r="130">
          <cell r="D130" t="str">
            <v>4-1/8  Tee</v>
          </cell>
          <cell r="E130">
            <v>2500</v>
          </cell>
        </row>
        <row r="130">
          <cell r="L130">
            <v>405.241823532678</v>
          </cell>
        </row>
        <row r="131">
          <cell r="B131" t="str">
            <v>114ST06-08</v>
          </cell>
        </row>
        <row r="131">
          <cell r="D131" t="str">
            <v>1/4X1/4X3/8   Tee</v>
          </cell>
          <cell r="E131">
            <v>12.5</v>
          </cell>
        </row>
        <row r="131">
          <cell r="L131">
            <v>4.03275634909818</v>
          </cell>
        </row>
        <row r="132">
          <cell r="B132" t="str">
            <v>114ST10-12</v>
          </cell>
        </row>
        <row r="132">
          <cell r="D132" t="str">
            <v>3/8X3/8X1/2   Tee</v>
          </cell>
          <cell r="E132">
            <v>20</v>
          </cell>
        </row>
        <row r="132">
          <cell r="L132">
            <v>4.97776869141187</v>
          </cell>
        </row>
        <row r="133">
          <cell r="A133" t="str">
            <v>FI092</v>
          </cell>
          <cell r="B133" t="str">
            <v>113ST10-06</v>
          </cell>
        </row>
        <row r="133">
          <cell r="D133" t="str">
            <v>3/8X3/8X1/4   Tee</v>
          </cell>
          <cell r="E133">
            <v>10</v>
          </cell>
        </row>
        <row r="133">
          <cell r="L133">
            <v>3.53665591446701</v>
          </cell>
        </row>
        <row r="134">
          <cell r="A134" t="str">
            <v>FI093</v>
          </cell>
          <cell r="B134" t="str">
            <v>113ST12-10</v>
          </cell>
        </row>
        <row r="134">
          <cell r="D134" t="str">
            <v>1/2X1/2X3/8   Tee</v>
          </cell>
          <cell r="E134">
            <v>19</v>
          </cell>
        </row>
        <row r="134">
          <cell r="L134">
            <v>4.26708463949843</v>
          </cell>
        </row>
        <row r="135">
          <cell r="A135" t="str">
            <v>FI094</v>
          </cell>
          <cell r="B135" t="str">
            <v>113ST12-06</v>
          </cell>
        </row>
        <row r="135">
          <cell r="D135" t="str">
            <v>1/2X1/2X1/4   Tee</v>
          </cell>
          <cell r="E135">
            <v>19</v>
          </cell>
        </row>
        <row r="135">
          <cell r="L135">
            <v>4.54649039116805</v>
          </cell>
        </row>
        <row r="136">
          <cell r="A136" t="str">
            <v>FI095</v>
          </cell>
          <cell r="B136" t="str">
            <v>113ST16-12</v>
          </cell>
        </row>
        <row r="136">
          <cell r="D136" t="str">
            <v>5/8X5/8X1/2   Tee</v>
          </cell>
          <cell r="E136">
            <v>22</v>
          </cell>
        </row>
        <row r="136">
          <cell r="L136">
            <v>4.51035391395211</v>
          </cell>
        </row>
        <row r="137">
          <cell r="A137" t="str">
            <v>FI096</v>
          </cell>
          <cell r="B137" t="str">
            <v>113ST16-10</v>
          </cell>
        </row>
        <row r="137">
          <cell r="D137" t="str">
            <v>5/8X5/8X3/8   Tee</v>
          </cell>
          <cell r="E137">
            <v>22</v>
          </cell>
        </row>
        <row r="137">
          <cell r="L137">
            <v>4.60348916450865</v>
          </cell>
        </row>
        <row r="138">
          <cell r="A138" t="str">
            <v>FI097</v>
          </cell>
          <cell r="B138" t="str">
            <v>113ST19-16</v>
          </cell>
        </row>
        <row r="138">
          <cell r="D138" t="str">
            <v>3/4X3/4X5/8   Tee</v>
          </cell>
          <cell r="E138">
            <v>40</v>
          </cell>
        </row>
        <row r="138">
          <cell r="L138">
            <v>7.72029136946678</v>
          </cell>
        </row>
        <row r="139">
          <cell r="A139" t="str">
            <v>FI098</v>
          </cell>
          <cell r="B139" t="str">
            <v>113ST19-12</v>
          </cell>
        </row>
        <row r="139">
          <cell r="D139" t="str">
            <v>3/4X3/4X1/2   Tee</v>
          </cell>
          <cell r="E139">
            <v>40</v>
          </cell>
        </row>
        <row r="139">
          <cell r="L139">
            <v>7.72029136946678</v>
          </cell>
        </row>
        <row r="140">
          <cell r="A140" t="str">
            <v>FI099</v>
          </cell>
          <cell r="B140" t="str">
            <v>113ST22-19</v>
          </cell>
        </row>
        <row r="140">
          <cell r="D140" t="str">
            <v>7/8X7/8X3/4   Tee</v>
          </cell>
          <cell r="E140">
            <v>60</v>
          </cell>
        </row>
        <row r="140">
          <cell r="L140">
            <v>11.0681931761392</v>
          </cell>
        </row>
        <row r="141">
          <cell r="A141" t="str">
            <v>FI100</v>
          </cell>
          <cell r="B141" t="str">
            <v>113ST22-16</v>
          </cell>
        </row>
        <row r="141">
          <cell r="D141" t="str">
            <v>7/8X7/8X5/8   Tee</v>
          </cell>
          <cell r="E141">
            <v>60</v>
          </cell>
        </row>
        <row r="141">
          <cell r="L141">
            <v>11.0681931761392</v>
          </cell>
        </row>
        <row r="142">
          <cell r="A142" t="str">
            <v>FI101</v>
          </cell>
          <cell r="B142" t="str">
            <v>113ST22-12</v>
          </cell>
        </row>
        <row r="142">
          <cell r="D142" t="str">
            <v>7/8X7/8X1/2   Tee</v>
          </cell>
          <cell r="E142">
            <v>52</v>
          </cell>
        </row>
        <row r="142">
          <cell r="L142">
            <v>10.3188890403283</v>
          </cell>
        </row>
        <row r="143">
          <cell r="A143" t="str">
            <v>FI102</v>
          </cell>
          <cell r="B143" t="str">
            <v>113ST28-22</v>
          </cell>
        </row>
        <row r="143">
          <cell r="D143" t="str">
            <v>1-1/8X1-1/8X7/8   Tee</v>
          </cell>
          <cell r="E143">
            <v>120</v>
          </cell>
        </row>
        <row r="143">
          <cell r="L143">
            <v>20.2632294963629</v>
          </cell>
        </row>
        <row r="144">
          <cell r="A144" t="str">
            <v>FI103</v>
          </cell>
          <cell r="B144" t="str">
            <v>113ST28-19</v>
          </cell>
        </row>
        <row r="144">
          <cell r="D144" t="str">
            <v>1-1/8X1-1/8X3/4   Tee</v>
          </cell>
          <cell r="E144">
            <v>115</v>
          </cell>
        </row>
        <row r="144">
          <cell r="L144">
            <v>19.6382919651285</v>
          </cell>
        </row>
        <row r="145">
          <cell r="B145" t="str">
            <v>113ST28-16</v>
          </cell>
        </row>
        <row r="145">
          <cell r="D145" t="str">
            <v>1-1/8X1-1/8X5/8   Tee</v>
          </cell>
          <cell r="E145">
            <v>105</v>
          </cell>
        </row>
        <row r="145">
          <cell r="L145">
            <v>18.9803431617525</v>
          </cell>
        </row>
        <row r="146">
          <cell r="A146" t="str">
            <v>FI105</v>
          </cell>
          <cell r="B146" t="str">
            <v>113ST35-28</v>
          </cell>
        </row>
        <row r="146">
          <cell r="D146" t="str">
            <v>1-3/8X1-3/8X1-1/8   Tee</v>
          </cell>
          <cell r="E146">
            <v>155</v>
          </cell>
        </row>
        <row r="146">
          <cell r="L146">
            <v>27.4835915375645</v>
          </cell>
        </row>
        <row r="147">
          <cell r="B147" t="str">
            <v>113ST35-22</v>
          </cell>
        </row>
        <row r="147">
          <cell r="D147" t="str">
            <v>1-3/8X1-3/8X7/8   Tee</v>
          </cell>
          <cell r="E147">
            <v>155</v>
          </cell>
        </row>
        <row r="147">
          <cell r="L147">
            <v>27.4835915375645</v>
          </cell>
        </row>
        <row r="148">
          <cell r="A148" t="str">
            <v>FI107</v>
          </cell>
          <cell r="B148" t="str">
            <v>113ST42-35</v>
          </cell>
        </row>
        <row r="148">
          <cell r="D148" t="str">
            <v>1-5/8X1-5/8X1-3/8   Tee</v>
          </cell>
          <cell r="E148">
            <v>265</v>
          </cell>
        </row>
        <row r="148">
          <cell r="L148">
            <v>46.0700760730746</v>
          </cell>
        </row>
        <row r="149">
          <cell r="B149" t="str">
            <v>113ST42-28</v>
          </cell>
        </row>
        <row r="149">
          <cell r="D149" t="str">
            <v>1-5/8X1-5/8X1-1/8   Tee</v>
          </cell>
          <cell r="E149">
            <v>255</v>
          </cell>
        </row>
        <row r="149">
          <cell r="L149">
            <v>44.8202010106058</v>
          </cell>
        </row>
        <row r="150">
          <cell r="B150" t="str">
            <v>113ST42-22</v>
          </cell>
        </row>
        <row r="150">
          <cell r="D150" t="str">
            <v>1-5/8X1-5/8X7/8   Tee</v>
          </cell>
          <cell r="E150">
            <v>225</v>
          </cell>
        </row>
        <row r="150">
          <cell r="L150">
            <v>43.1906963185074</v>
          </cell>
        </row>
        <row r="151">
          <cell r="A151" t="str">
            <v>FI110</v>
          </cell>
          <cell r="B151" t="str">
            <v>113ST54-42</v>
          </cell>
        </row>
        <row r="151">
          <cell r="D151" t="str">
            <v>2-1/8X2-1/8X1-5/8   Tee</v>
          </cell>
          <cell r="E151">
            <v>460</v>
          </cell>
        </row>
        <row r="151">
          <cell r="L151">
            <v>87.090565828197</v>
          </cell>
        </row>
        <row r="152">
          <cell r="A152" t="str">
            <v>FI111</v>
          </cell>
          <cell r="B152" t="str">
            <v>113ST54-35</v>
          </cell>
        </row>
        <row r="152">
          <cell r="D152" t="str">
            <v>2-1/8X2-1/8X1-3/8   Tee</v>
          </cell>
          <cell r="E152">
            <v>425</v>
          </cell>
        </row>
        <row r="152">
          <cell r="L152">
            <v>82.7160031095563</v>
          </cell>
        </row>
        <row r="153">
          <cell r="B153" t="str">
            <v>113ST54-28</v>
          </cell>
        </row>
        <row r="153">
          <cell r="D153" t="str">
            <v>2-1/8X2-1/8X1-1/8   Tee</v>
          </cell>
          <cell r="E153">
            <v>410</v>
          </cell>
        </row>
        <row r="153">
          <cell r="L153">
            <v>82.7137264700983</v>
          </cell>
        </row>
        <row r="154">
          <cell r="B154" t="str">
            <v>113ST67-54</v>
          </cell>
        </row>
        <row r="154">
          <cell r="D154" t="str">
            <v>2-5/8X2-5/8X2-1/8   Tee</v>
          </cell>
          <cell r="E154">
            <v>720</v>
          </cell>
        </row>
        <row r="154">
          <cell r="L154">
            <v>145.979260369815</v>
          </cell>
        </row>
        <row r="155">
          <cell r="B155" t="str">
            <v>113ST67-42</v>
          </cell>
        </row>
        <row r="155">
          <cell r="D155" t="str">
            <v>2-5/8X2-5/8X1-5/8   Tee</v>
          </cell>
          <cell r="E155">
            <v>750</v>
          </cell>
        </row>
        <row r="155">
          <cell r="L155">
            <v>149.233716475096</v>
          </cell>
        </row>
        <row r="156">
          <cell r="B156" t="str">
            <v>113ST67-35</v>
          </cell>
        </row>
        <row r="156">
          <cell r="D156" t="str">
            <v>2-5/8X2-5/8X1-3/8   Tee</v>
          </cell>
          <cell r="E156">
            <v>750</v>
          </cell>
        </row>
        <row r="156">
          <cell r="L156">
            <v>149.233716475096</v>
          </cell>
        </row>
        <row r="157">
          <cell r="B157" t="str">
            <v>113ST80-67</v>
          </cell>
        </row>
        <row r="157">
          <cell r="D157" t="str">
            <v>3-1/8X3-1/8X2-5/8   Tee</v>
          </cell>
          <cell r="E157">
            <v>1350</v>
          </cell>
        </row>
        <row r="157">
          <cell r="L157">
            <v>239.593536565051</v>
          </cell>
        </row>
        <row r="158">
          <cell r="B158" t="str">
            <v>113ST80-54</v>
          </cell>
        </row>
        <row r="158">
          <cell r="D158" t="str">
            <v>3-1/8X3-1/8X2-1/8   Tee</v>
          </cell>
          <cell r="E158">
            <v>1350</v>
          </cell>
        </row>
        <row r="158">
          <cell r="L158">
            <v>239.593536565051</v>
          </cell>
        </row>
        <row r="159">
          <cell r="A159" t="str">
            <v>FI117.1</v>
          </cell>
          <cell r="B159" t="str">
            <v>1115-04</v>
          </cell>
        </row>
        <row r="159">
          <cell r="D159" t="str">
            <v>1/4   Tube Strape</v>
          </cell>
          <cell r="E159">
            <v>3.5</v>
          </cell>
        </row>
        <row r="159">
          <cell r="L159">
            <v>0.866443444944194</v>
          </cell>
        </row>
        <row r="160">
          <cell r="A160" t="str">
            <v>FI117.2</v>
          </cell>
          <cell r="B160" t="str">
            <v>1115-06</v>
          </cell>
        </row>
        <row r="160">
          <cell r="D160" t="str">
            <v>3/8   Tube Strape</v>
          </cell>
          <cell r="E160">
            <v>4</v>
          </cell>
        </row>
        <row r="160">
          <cell r="L160">
            <v>1.00973513243378</v>
          </cell>
        </row>
        <row r="161">
          <cell r="A161" t="str">
            <v>FI117.3</v>
          </cell>
          <cell r="B161" t="str">
            <v>1115-08</v>
          </cell>
        </row>
        <row r="161">
          <cell r="D161" t="str">
            <v>1/2   Tube Strape</v>
          </cell>
          <cell r="E161">
            <v>4.5</v>
          </cell>
        </row>
        <row r="161">
          <cell r="L161">
            <v>1.11204730967849</v>
          </cell>
        </row>
        <row r="162">
          <cell r="A162" t="str">
            <v>FI117.4</v>
          </cell>
          <cell r="B162" t="str">
            <v>1115-10</v>
          </cell>
        </row>
        <row r="162">
          <cell r="D162" t="str">
            <v>5/8   Tube Strape</v>
          </cell>
          <cell r="E162">
            <v>5.5</v>
          </cell>
        </row>
        <row r="162">
          <cell r="L162">
            <v>1.26203231717475</v>
          </cell>
        </row>
        <row r="163">
          <cell r="A163" t="str">
            <v>FI117.5</v>
          </cell>
          <cell r="B163" t="str">
            <v>1115-12</v>
          </cell>
        </row>
        <row r="163">
          <cell r="D163" t="str">
            <v>3/4   Tube Strape</v>
          </cell>
          <cell r="E163">
            <v>6</v>
          </cell>
        </row>
        <row r="163">
          <cell r="L163">
            <v>1.37800433116775</v>
          </cell>
        </row>
        <row r="164">
          <cell r="A164" t="str">
            <v>FI117.6</v>
          </cell>
          <cell r="B164" t="str">
            <v>1115-14</v>
          </cell>
        </row>
        <row r="164">
          <cell r="D164" t="str">
            <v>7/8   Tube Strape</v>
          </cell>
          <cell r="E164">
            <v>7</v>
          </cell>
        </row>
        <row r="164">
          <cell r="L164">
            <v>1.66458770614693</v>
          </cell>
        </row>
        <row r="165">
          <cell r="A165" t="str">
            <v>FI117.7</v>
          </cell>
          <cell r="B165" t="str">
            <v>1115-18</v>
          </cell>
        </row>
        <row r="165">
          <cell r="D165" t="str">
            <v>1-1/8   Tube Strape</v>
          </cell>
          <cell r="E165">
            <v>9</v>
          </cell>
        </row>
        <row r="165">
          <cell r="L165">
            <v>2.03285690488089</v>
          </cell>
        </row>
        <row r="166">
          <cell r="A166" t="str">
            <v>FI117.8</v>
          </cell>
          <cell r="B166" t="str">
            <v>1115-22</v>
          </cell>
        </row>
        <row r="166">
          <cell r="D166" t="str">
            <v>1-3/8   Tube Strape</v>
          </cell>
          <cell r="E166">
            <v>10</v>
          </cell>
        </row>
        <row r="166">
          <cell r="L166">
            <v>2.42871897384641</v>
          </cell>
        </row>
        <row r="167">
          <cell r="A167" t="str">
            <v>FI117.9</v>
          </cell>
          <cell r="B167" t="str">
            <v>1115-26</v>
          </cell>
        </row>
        <row r="167">
          <cell r="D167" t="str">
            <v>1-5/8   Tube Strape</v>
          </cell>
          <cell r="E167">
            <v>12</v>
          </cell>
        </row>
        <row r="167">
          <cell r="L167">
            <v>2.89260702981842</v>
          </cell>
        </row>
        <row r="168">
          <cell r="A168" t="str">
            <v>FI117.10</v>
          </cell>
          <cell r="B168" t="str">
            <v>1115-34</v>
          </cell>
        </row>
        <row r="168">
          <cell r="D168" t="str">
            <v>2-1/8   Tube Strape</v>
          </cell>
          <cell r="E168">
            <v>14.5</v>
          </cell>
        </row>
        <row r="168">
          <cell r="L168">
            <v>3.47246709978344</v>
          </cell>
        </row>
        <row r="169">
          <cell r="A169" t="str">
            <v>FI117.11</v>
          </cell>
          <cell r="B169" t="str">
            <v>137CP13A</v>
          </cell>
        </row>
        <row r="169">
          <cell r="D169" t="str">
            <v>CAP1/2 (L=12mm)</v>
          </cell>
          <cell r="E169">
            <v>4</v>
          </cell>
        </row>
        <row r="169">
          <cell r="L169">
            <v>1.21692753623188</v>
          </cell>
        </row>
        <row r="170">
          <cell r="A170" t="str">
            <v>FI117.12</v>
          </cell>
          <cell r="B170" t="str">
            <v>137CP16A</v>
          </cell>
        </row>
        <row r="170">
          <cell r="D170" t="str">
            <v>CAP5/8 (L=14mm)</v>
          </cell>
          <cell r="E170">
            <v>7</v>
          </cell>
        </row>
        <row r="170">
          <cell r="L170">
            <v>1.6616884057971</v>
          </cell>
        </row>
        <row r="171">
          <cell r="A171" t="str">
            <v>FI117.13</v>
          </cell>
          <cell r="B171" t="str">
            <v>137CP19A</v>
          </cell>
        </row>
        <row r="171">
          <cell r="D171" t="str">
            <v>CAP3/4 (L=16mm)</v>
          </cell>
          <cell r="E171">
            <v>12</v>
          </cell>
        </row>
        <row r="171">
          <cell r="L171">
            <v>2.77433333333333</v>
          </cell>
        </row>
        <row r="172">
          <cell r="A172" t="str">
            <v>FI121</v>
          </cell>
          <cell r="B172" t="str">
            <v>137CP22A</v>
          </cell>
        </row>
        <row r="172">
          <cell r="D172" t="str">
            <v>CAP7/8 (L=6mm)</v>
          </cell>
        </row>
        <row r="172">
          <cell r="L172">
            <v>3.48648550724638</v>
          </cell>
        </row>
        <row r="173">
          <cell r="A173" t="str">
            <v>FI122</v>
          </cell>
          <cell r="B173" t="str">
            <v>137CP28A</v>
          </cell>
        </row>
        <row r="173">
          <cell r="D173" t="str">
            <v>CAP1 1/8 (L=6mm)</v>
          </cell>
        </row>
        <row r="173">
          <cell r="L173">
            <v>7.34434782608696</v>
          </cell>
        </row>
        <row r="174">
          <cell r="A174" t="str">
            <v>FI123</v>
          </cell>
          <cell r="B174" t="str">
            <v>137CP35A</v>
          </cell>
        </row>
        <row r="174">
          <cell r="D174" t="str">
            <v>CAP1 3/8 (L=6mm)</v>
          </cell>
        </row>
        <row r="174">
          <cell r="L174">
            <v>9.1118538647343</v>
          </cell>
        </row>
        <row r="175">
          <cell r="A175" t="str">
            <v>FI124</v>
          </cell>
          <cell r="B175" t="str">
            <v>137CP42A</v>
          </cell>
        </row>
        <row r="175">
          <cell r="D175" t="str">
            <v>CAP1 5/8 (L=6mm)</v>
          </cell>
        </row>
        <row r="175">
          <cell r="L175">
            <v>12.4492934782609</v>
          </cell>
        </row>
        <row r="176">
          <cell r="A176" t="str">
            <v>FI125</v>
          </cell>
          <cell r="B176" t="str">
            <v>137CP54A</v>
          </cell>
        </row>
        <row r="176">
          <cell r="D176" t="str">
            <v>CAP2 1/8 (L=13mm)</v>
          </cell>
        </row>
        <row r="176">
          <cell r="L176">
            <v>23.7384057971014</v>
          </cell>
        </row>
        <row r="177">
          <cell r="A177" t="str">
            <v>FI126</v>
          </cell>
          <cell r="B177" t="str">
            <v>137CP67A</v>
          </cell>
        </row>
        <row r="177">
          <cell r="D177" t="str">
            <v>CAP2 5/8 (L=17mm)</v>
          </cell>
        </row>
        <row r="177">
          <cell r="L177">
            <v>37.7071256038647</v>
          </cell>
        </row>
        <row r="178">
          <cell r="A178" t="str">
            <v>FI127</v>
          </cell>
          <cell r="B178" t="str">
            <v>137CP80A</v>
          </cell>
        </row>
        <row r="178">
          <cell r="D178" t="str">
            <v>CAP3 1/8 (L=20mm)</v>
          </cell>
        </row>
        <row r="178">
          <cell r="L178">
            <v>55.5839673913043</v>
          </cell>
        </row>
        <row r="179">
          <cell r="A179" t="str">
            <v>FI127.1</v>
          </cell>
          <cell r="B179" t="str">
            <v>137CP105A</v>
          </cell>
        </row>
        <row r="179">
          <cell r="D179" t="str">
            <v>CAP4 1/8 (L=55mm)</v>
          </cell>
          <cell r="E179">
            <v>570</v>
          </cell>
        </row>
        <row r="179">
          <cell r="L179">
            <v>124.517693236715</v>
          </cell>
        </row>
        <row r="180">
          <cell r="A180" t="str">
            <v>FI128</v>
          </cell>
          <cell r="B180" t="str">
            <v>132FD35A</v>
          </cell>
        </row>
        <row r="180">
          <cell r="D180" t="str">
            <v>1" STRAINER C/W SELIGAGEL 35GRAM</v>
          </cell>
          <cell r="E180" t="str">
            <v>25mm*140mm        (1/4x1/8)</v>
          </cell>
        </row>
        <row r="180">
          <cell r="L180">
            <v>7.08091787439613</v>
          </cell>
        </row>
        <row r="181">
          <cell r="A181" t="str">
            <v>FI129</v>
          </cell>
        </row>
        <row r="181">
          <cell r="D181" t="str">
            <v>3/4" STRAINER C/W SELIGAGEL 12GRAM</v>
          </cell>
          <cell r="E181" t="str">
            <v>19mm*100mm (1/4x1/8)</v>
          </cell>
        </row>
        <row r="181">
          <cell r="L181">
            <v>3.78129117259552</v>
          </cell>
        </row>
        <row r="182">
          <cell r="A182" t="str">
            <v>FI130</v>
          </cell>
          <cell r="B182" t="str">
            <v>131FT25F</v>
          </cell>
        </row>
        <row r="182">
          <cell r="D182" t="str">
            <v>30mm STRAINER C/W SELIGAGEL 50GRAM</v>
          </cell>
          <cell r="E182" t="str">
            <v>30x165mm          (1/4x1/8)</v>
          </cell>
        </row>
        <row r="182">
          <cell r="L182">
            <v>9.27730579154867</v>
          </cell>
        </row>
        <row r="183">
          <cell r="A183" t="str">
            <v>FI130.1</v>
          </cell>
        </row>
        <row r="183">
          <cell r="D183" t="str">
            <v>30mm x 165mm STRAINER C/W SELIGAGEL 50GRAM (3/8"x3/8")</v>
          </cell>
          <cell r="E183" t="str">
            <v>30x165mm          (3/8x3/8)</v>
          </cell>
        </row>
        <row r="183">
          <cell r="L183">
            <v>9.27730579154867</v>
          </cell>
        </row>
        <row r="184">
          <cell r="A184" t="str">
            <v>FI130.2</v>
          </cell>
        </row>
        <row r="184">
          <cell r="D184" t="str">
            <v>1-1/8" COPPER STRAINER C/W SELIGAGEL 50G (1/8"x3/8")</v>
          </cell>
          <cell r="E184" t="str">
            <v>30x165mm          (1/8x3/8)</v>
          </cell>
        </row>
        <row r="184">
          <cell r="L184">
            <v>9.27730579154867</v>
          </cell>
        </row>
        <row r="185">
          <cell r="A185" t="str">
            <v>FI131</v>
          </cell>
          <cell r="B185" t="str">
            <v>YK 5/8*1/2*1/2</v>
          </cell>
        </row>
        <row r="185">
          <cell r="D185" t="str">
            <v>YK 5/8*1/2*1/2</v>
          </cell>
        </row>
        <row r="185">
          <cell r="L185">
            <v>9.01549225387306</v>
          </cell>
        </row>
        <row r="186">
          <cell r="A186" t="str">
            <v>FI132</v>
          </cell>
          <cell r="B186" t="str">
            <v>YK 5/8*5/8*5/8</v>
          </cell>
        </row>
        <row r="186">
          <cell r="D186" t="str">
            <v>YK 5/8*5/8*5/8</v>
          </cell>
        </row>
        <row r="186">
          <cell r="L186">
            <v>10.927869398634</v>
          </cell>
        </row>
        <row r="187">
          <cell r="A187" t="str">
            <v>FI133</v>
          </cell>
          <cell r="B187" t="str">
            <v>YK 3/4*5/8*5/8</v>
          </cell>
        </row>
        <row r="187">
          <cell r="D187" t="str">
            <v>YK 3/4*5/8*5/8</v>
          </cell>
        </row>
        <row r="187">
          <cell r="L187">
            <v>11.6108612360486</v>
          </cell>
        </row>
        <row r="188">
          <cell r="A188" t="str">
            <v>FI134</v>
          </cell>
          <cell r="B188" t="str">
            <v>YK 7/8*1/2*1/2</v>
          </cell>
        </row>
        <row r="188">
          <cell r="D188" t="str">
            <v>YK 7/8*1/2*1/2</v>
          </cell>
        </row>
        <row r="188">
          <cell r="L188">
            <v>11.6108612360486</v>
          </cell>
        </row>
        <row r="189">
          <cell r="A189" t="str">
            <v>FI135</v>
          </cell>
          <cell r="B189" t="str">
            <v>YK 7/8*5/8*5/8</v>
          </cell>
        </row>
        <row r="189">
          <cell r="D189" t="str">
            <v>YK 7/8*5/8*5/8</v>
          </cell>
        </row>
        <row r="189">
          <cell r="L189">
            <v>12.2938530734633</v>
          </cell>
        </row>
        <row r="190">
          <cell r="A190" t="str">
            <v>FI136</v>
          </cell>
          <cell r="B190" t="str">
            <v>YK 7/8*3/4*3/4</v>
          </cell>
        </row>
        <row r="190">
          <cell r="D190" t="str">
            <v>YK 7/8*3/4*3/4</v>
          </cell>
        </row>
        <row r="190">
          <cell r="L190">
            <v>15.7088122605364</v>
          </cell>
        </row>
        <row r="192">
          <cell r="A192" t="str">
            <v>FI137</v>
          </cell>
          <cell r="B192" t="str">
            <v>YK 1 1/8*7/8*7/8</v>
          </cell>
        </row>
        <row r="192">
          <cell r="D192" t="str">
            <v>YK 1 1/8*7/8*7/8</v>
          </cell>
        </row>
        <row r="192">
          <cell r="L192">
            <v>19.8067632850242</v>
          </cell>
        </row>
        <row r="193">
          <cell r="A193" t="str">
            <v>FI155</v>
          </cell>
          <cell r="B193" t="str">
            <v>301AN1013AB</v>
          </cell>
        </row>
        <row r="193">
          <cell r="D193" t="str">
            <v>3/8 x 1/2   C x M Adaptor</v>
          </cell>
          <cell r="E193">
            <v>36</v>
          </cell>
        </row>
        <row r="193">
          <cell r="L193">
            <v>9.52626086956522</v>
          </cell>
        </row>
        <row r="194">
          <cell r="A194" t="str">
            <v>FI156</v>
          </cell>
          <cell r="B194" t="str">
            <v>301AN1313AB</v>
          </cell>
        </row>
        <row r="194">
          <cell r="D194" t="str">
            <v>1/2 x 1/2   C x M Adaptor</v>
          </cell>
          <cell r="E194">
            <v>36</v>
          </cell>
        </row>
        <row r="194">
          <cell r="L194">
            <v>9.03604347826087</v>
          </cell>
        </row>
        <row r="195">
          <cell r="A195" t="str">
            <v>FI157</v>
          </cell>
          <cell r="B195" t="str">
            <v>301AN1619AB</v>
          </cell>
        </row>
        <row r="195">
          <cell r="D195" t="str">
            <v>5/8 x 3/4   C x M Adaptor</v>
          </cell>
          <cell r="E195">
            <v>59</v>
          </cell>
        </row>
        <row r="195">
          <cell r="L195">
            <v>14.9118188405797</v>
          </cell>
        </row>
        <row r="196">
          <cell r="A196" t="str">
            <v>FI158</v>
          </cell>
          <cell r="B196" t="str">
            <v>301AN16AB</v>
          </cell>
        </row>
        <row r="196">
          <cell r="D196" t="str">
            <v>5/8 x 1/2   C x M Adaptor</v>
          </cell>
          <cell r="E196">
            <v>32</v>
          </cell>
        </row>
        <row r="196">
          <cell r="L196">
            <v>9.3925652173913</v>
          </cell>
        </row>
        <row r="197">
          <cell r="A197" t="str">
            <v>FI159</v>
          </cell>
          <cell r="B197" t="str">
            <v>301AN1919AB</v>
          </cell>
        </row>
        <row r="197">
          <cell r="D197" t="str">
            <v>3/4 x 3/4   C x M Adaptor</v>
          </cell>
          <cell r="E197">
            <v>64</v>
          </cell>
        </row>
        <row r="197">
          <cell r="L197">
            <v>15.697652173913</v>
          </cell>
        </row>
        <row r="198">
          <cell r="A198" t="str">
            <v>FI160</v>
          </cell>
          <cell r="B198" t="str">
            <v>301AN1913AB</v>
          </cell>
        </row>
        <row r="198">
          <cell r="D198" t="str">
            <v>3/4 x 1/2   C x M Adaptor</v>
          </cell>
          <cell r="E198">
            <v>38</v>
          </cell>
        </row>
        <row r="198">
          <cell r="L198">
            <v>11.3676956521739</v>
          </cell>
        </row>
        <row r="199">
          <cell r="A199" t="str">
            <v>FI161</v>
          </cell>
          <cell r="B199" t="str">
            <v>301AN22AB</v>
          </cell>
        </row>
        <row r="199">
          <cell r="D199" t="str">
            <v>7/8 x 3/4   C x M Adaptor</v>
          </cell>
          <cell r="E199">
            <v>58</v>
          </cell>
        </row>
        <row r="199">
          <cell r="L199">
            <v>17.5072971014493</v>
          </cell>
        </row>
        <row r="200">
          <cell r="A200" t="str">
            <v>FI162</v>
          </cell>
          <cell r="B200" t="str">
            <v>301AN2213AB</v>
          </cell>
        </row>
        <row r="200">
          <cell r="D200" t="str">
            <v>7/8 x 1/2   C x M Adaptor</v>
          </cell>
          <cell r="E200">
            <v>59</v>
          </cell>
        </row>
        <row r="200">
          <cell r="L200">
            <v>15.2386304347826</v>
          </cell>
        </row>
        <row r="201">
          <cell r="A201" t="str">
            <v>FI163</v>
          </cell>
          <cell r="B201" t="str">
            <v>301AN2819AB</v>
          </cell>
        </row>
        <row r="201">
          <cell r="D201" t="str">
            <v>1-1/8 x 3/4   C x M Adaptor</v>
          </cell>
          <cell r="E201">
            <v>86</v>
          </cell>
        </row>
        <row r="201">
          <cell r="L201">
            <v>25.9114057971014</v>
          </cell>
        </row>
        <row r="202">
          <cell r="A202" t="str">
            <v>FI164</v>
          </cell>
          <cell r="B202" t="str">
            <v>301AN2813AB</v>
          </cell>
        </row>
        <row r="202">
          <cell r="D202" t="str">
            <v>1-1/8 x 1/2   C x M Adaptor</v>
          </cell>
          <cell r="E202">
            <v>73</v>
          </cell>
        </row>
        <row r="202">
          <cell r="L202">
            <v>25.4250507246377</v>
          </cell>
        </row>
        <row r="203">
          <cell r="A203" t="str">
            <v>FI165</v>
          </cell>
          <cell r="B203" t="str">
            <v>301AN28AB</v>
          </cell>
        </row>
        <row r="203">
          <cell r="D203" t="str">
            <v>1-1/8 x 1   C x M Adaptor</v>
          </cell>
          <cell r="E203">
            <v>104</v>
          </cell>
        </row>
        <row r="203">
          <cell r="L203">
            <v>27.1375434782609</v>
          </cell>
        </row>
        <row r="204">
          <cell r="A204" t="str">
            <v>FI166</v>
          </cell>
          <cell r="B204" t="str">
            <v>301AN35AB</v>
          </cell>
        </row>
        <row r="204">
          <cell r="D204" t="str">
            <v>1-3/8 x 1-1/4   C x M Adaptor</v>
          </cell>
          <cell r="E204">
            <v>150</v>
          </cell>
        </row>
        <row r="204">
          <cell r="L204">
            <v>44.4680652173913</v>
          </cell>
        </row>
        <row r="205">
          <cell r="A205" t="str">
            <v>FI167</v>
          </cell>
          <cell r="B205" t="str">
            <v>301AN3525AB</v>
          </cell>
        </row>
        <row r="205">
          <cell r="D205" t="str">
            <v>1-3/8 x 1   C x M Adaptor</v>
          </cell>
          <cell r="E205">
            <v>127</v>
          </cell>
        </row>
        <row r="205">
          <cell r="L205">
            <v>36.4611811594203</v>
          </cell>
        </row>
        <row r="206">
          <cell r="A206" t="str">
            <v>FI168</v>
          </cell>
          <cell r="B206" t="str">
            <v>301AN42AB</v>
          </cell>
        </row>
        <row r="206">
          <cell r="D206" t="str">
            <v>1-5/8 x 1-1/2   C x M Adaptor</v>
          </cell>
          <cell r="E206">
            <v>209</v>
          </cell>
        </row>
        <row r="206">
          <cell r="L206">
            <v>56.3547971014493</v>
          </cell>
        </row>
        <row r="207">
          <cell r="A207" t="str">
            <v>FI169</v>
          </cell>
          <cell r="B207" t="str">
            <v>301AN54AB</v>
          </cell>
        </row>
        <row r="207">
          <cell r="D207" t="str">
            <v>2-1/8 x 2   C x M Adaptor</v>
          </cell>
          <cell r="E207">
            <v>322</v>
          </cell>
        </row>
        <row r="207">
          <cell r="L207">
            <v>93.3751231884058</v>
          </cell>
        </row>
        <row r="208">
          <cell r="A208" t="str">
            <v>FI169.1</v>
          </cell>
          <cell r="B208" t="str">
            <v>CS5</v>
          </cell>
        </row>
        <row r="208">
          <cell r="D208" t="str">
            <v>5/8" SOCKET</v>
          </cell>
        </row>
        <row r="208">
          <cell r="L208">
            <v>3.75787430959845</v>
          </cell>
        </row>
        <row r="209">
          <cell r="A209" t="str">
            <v>FI169.2</v>
          </cell>
          <cell r="B209" t="str">
            <v>CS6</v>
          </cell>
        </row>
        <row r="209">
          <cell r="D209" t="str">
            <v>3/4" SOCKET</v>
          </cell>
        </row>
        <row r="209">
          <cell r="L209">
            <v>4.35288774650701</v>
          </cell>
        </row>
        <row r="210">
          <cell r="A210" t="str">
            <v>FI170</v>
          </cell>
          <cell r="B210" t="str">
            <v>CS7</v>
          </cell>
        </row>
        <row r="210">
          <cell r="D210" t="str">
            <v>7/8" SOCKET</v>
          </cell>
        </row>
        <row r="210">
          <cell r="L210">
            <v>5.67965367965368</v>
          </cell>
        </row>
        <row r="211">
          <cell r="A211" t="str">
            <v>FI171</v>
          </cell>
          <cell r="B211" t="str">
            <v>CS8</v>
          </cell>
        </row>
        <row r="211">
          <cell r="D211" t="str">
            <v>1-1/8" SOCKET</v>
          </cell>
        </row>
        <row r="211">
          <cell r="L211">
            <v>8.04821615166443</v>
          </cell>
        </row>
        <row r="212">
          <cell r="A212" t="str">
            <v>FI172</v>
          </cell>
          <cell r="B212" t="str">
            <v>CS9</v>
          </cell>
        </row>
        <row r="212">
          <cell r="D212" t="str">
            <v>1-3/8" SOCKET</v>
          </cell>
        </row>
        <row r="212">
          <cell r="L212">
            <v>12.6343222869085</v>
          </cell>
        </row>
        <row r="213">
          <cell r="A213" t="str">
            <v>FI173</v>
          </cell>
          <cell r="B213" t="str">
            <v>CS10</v>
          </cell>
        </row>
        <row r="213">
          <cell r="D213" t="str">
            <v>1-5/8" SOCKET</v>
          </cell>
        </row>
        <row r="213">
          <cell r="L213">
            <v>17.35551787818</v>
          </cell>
        </row>
        <row r="214">
          <cell r="A214" t="str">
            <v>FI174</v>
          </cell>
          <cell r="B214" t="str">
            <v>CS11</v>
          </cell>
        </row>
        <row r="214">
          <cell r="D214" t="str">
            <v>2-1/8" SOCKET</v>
          </cell>
        </row>
        <row r="214">
          <cell r="L214">
            <v>30.6461076280042</v>
          </cell>
        </row>
        <row r="215">
          <cell r="A215" t="str">
            <v>FI175</v>
          </cell>
          <cell r="B215" t="str">
            <v>CS12</v>
          </cell>
        </row>
        <row r="215">
          <cell r="D215" t="str">
            <v>2-5/8" SOCKET</v>
          </cell>
        </row>
        <row r="215">
          <cell r="L215">
            <v>52.512315270936</v>
          </cell>
        </row>
        <row r="216">
          <cell r="A216" t="str">
            <v>FI176</v>
          </cell>
          <cell r="B216" t="str">
            <v>CS13</v>
          </cell>
        </row>
        <row r="216">
          <cell r="D216" t="str">
            <v>3-1/8" SOCKET</v>
          </cell>
        </row>
        <row r="216">
          <cell r="L216">
            <v>84.2053540329402</v>
          </cell>
        </row>
        <row r="217">
          <cell r="A217" t="str">
            <v>FI177</v>
          </cell>
          <cell r="B217" t="str">
            <v>CS14</v>
          </cell>
        </row>
        <row r="217">
          <cell r="D217" t="str">
            <v>4-1/8" SOCKET</v>
          </cell>
        </row>
        <row r="217">
          <cell r="L217">
            <v>162.938379400076</v>
          </cell>
        </row>
        <row r="218">
          <cell r="A218" t="str">
            <v>FI177.1</v>
          </cell>
          <cell r="B218" t="str">
            <v>CE3</v>
          </cell>
        </row>
        <row r="218">
          <cell r="D218" t="str">
            <v>3/8" ELBOW</v>
          </cell>
        </row>
        <row r="218">
          <cell r="L218">
            <v>3.49469646315095</v>
          </cell>
        </row>
        <row r="219">
          <cell r="A219" t="str">
            <v>FI177.2</v>
          </cell>
          <cell r="B219" t="str">
            <v>CE4</v>
          </cell>
        </row>
        <row r="219">
          <cell r="D219" t="str">
            <v>1/2" ELBOW</v>
          </cell>
        </row>
        <row r="219">
          <cell r="L219">
            <v>3.84858977587509</v>
          </cell>
        </row>
        <row r="220">
          <cell r="A220" t="str">
            <v>FI177.3</v>
          </cell>
          <cell r="B220" t="str">
            <v>CE5</v>
          </cell>
        </row>
        <row r="220">
          <cell r="D220" t="str">
            <v>5/8" ELBOW</v>
          </cell>
        </row>
        <row r="220">
          <cell r="L220">
            <v>5.54432856601163</v>
          </cell>
        </row>
        <row r="221">
          <cell r="A221" t="str">
            <v>FI177.4</v>
          </cell>
          <cell r="B221" t="str">
            <v>CE6</v>
          </cell>
        </row>
        <row r="221">
          <cell r="D221" t="str">
            <v>3/4" ELBOW</v>
          </cell>
        </row>
        <row r="221">
          <cell r="L221">
            <v>6.50793650793651</v>
          </cell>
        </row>
        <row r="222">
          <cell r="A222" t="str">
            <v>FI178</v>
          </cell>
          <cell r="B222" t="str">
            <v>CE7</v>
          </cell>
        </row>
        <row r="222">
          <cell r="D222" t="str">
            <v>7/8" ELBOW</v>
          </cell>
        </row>
        <row r="222">
          <cell r="L222">
            <v>11.6592028660994</v>
          </cell>
        </row>
        <row r="223">
          <cell r="A223" t="str">
            <v>FI179</v>
          </cell>
          <cell r="B223" t="str">
            <v>CE8</v>
          </cell>
        </row>
        <row r="223">
          <cell r="D223" t="str">
            <v>1-1/8" ELBOW</v>
          </cell>
        </row>
        <row r="223">
          <cell r="L223">
            <v>15.5150022391402</v>
          </cell>
        </row>
        <row r="224">
          <cell r="A224" t="str">
            <v>FI180</v>
          </cell>
          <cell r="B224" t="str">
            <v>CE9</v>
          </cell>
        </row>
        <row r="224">
          <cell r="D224" t="str">
            <v>1-3/8" ELBOW</v>
          </cell>
        </row>
        <row r="224">
          <cell r="L224">
            <v>23.848833159178</v>
          </cell>
        </row>
        <row r="225">
          <cell r="A225" t="str">
            <v>FI181</v>
          </cell>
          <cell r="B225" t="str">
            <v>CE10</v>
          </cell>
        </row>
        <row r="225">
          <cell r="D225" t="str">
            <v>1-5/8" ELBOW</v>
          </cell>
        </row>
        <row r="225">
          <cell r="L225">
            <v>41.9547693685625</v>
          </cell>
        </row>
        <row r="226">
          <cell r="A226" t="str">
            <v>FI182</v>
          </cell>
          <cell r="B226" t="str">
            <v>CE11</v>
          </cell>
        </row>
        <row r="226">
          <cell r="D226" t="str">
            <v>2-1/8" ELBOW</v>
          </cell>
        </row>
        <row r="226">
          <cell r="L226">
            <v>80.8187789222272</v>
          </cell>
        </row>
        <row r="227">
          <cell r="A227" t="str">
            <v>FI183</v>
          </cell>
          <cell r="B227" t="str">
            <v>CE12</v>
          </cell>
        </row>
        <row r="227">
          <cell r="D227" t="str">
            <v>2-5/8" ELBOW</v>
          </cell>
        </row>
        <row r="227">
          <cell r="L227">
            <v>145.857341891825</v>
          </cell>
        </row>
        <row r="228">
          <cell r="A228" t="str">
            <v>FI184</v>
          </cell>
          <cell r="B228" t="str">
            <v>CE13</v>
          </cell>
        </row>
        <row r="228">
          <cell r="D228" t="str">
            <v>3-1/8" ELBOW</v>
          </cell>
        </row>
        <row r="228">
          <cell r="L228">
            <v>232.092600885704</v>
          </cell>
        </row>
        <row r="229">
          <cell r="A229" t="str">
            <v>FI185</v>
          </cell>
          <cell r="B229" t="str">
            <v>CE14</v>
          </cell>
        </row>
        <row r="229">
          <cell r="D229" t="str">
            <v>4-1/8" ELBOW</v>
          </cell>
        </row>
        <row r="229">
          <cell r="L229">
            <v>502.808669607528</v>
          </cell>
        </row>
        <row r="230">
          <cell r="B230" t="str">
            <v>CE14</v>
          </cell>
        </row>
        <row r="230">
          <cell r="D230" t="str">
            <v>7/8" ELBOW * 45º</v>
          </cell>
        </row>
        <row r="230">
          <cell r="L230">
            <v>11.8259348668652</v>
          </cell>
        </row>
        <row r="231">
          <cell r="B231" t="str">
            <v>CE15</v>
          </cell>
        </row>
        <row r="231">
          <cell r="D231" t="str">
            <v>1-1/8" ELBOW * 45º</v>
          </cell>
        </row>
        <row r="231">
          <cell r="L231">
            <v>15.7482524162245</v>
          </cell>
        </row>
        <row r="232">
          <cell r="B232" t="str">
            <v>CE16</v>
          </cell>
        </row>
        <row r="232">
          <cell r="D232" t="str">
            <v>1-3/8" ELBOW * 45º</v>
          </cell>
        </row>
        <row r="232">
          <cell r="L232">
            <v>24.2122008122104</v>
          </cell>
        </row>
        <row r="233">
          <cell r="B233" t="str">
            <v>CE17</v>
          </cell>
        </row>
        <row r="233">
          <cell r="D233" t="str">
            <v>1-5/8" ELBOW * 45º</v>
          </cell>
        </row>
        <row r="233">
          <cell r="L233">
            <v>42.614653073866</v>
          </cell>
        </row>
        <row r="234">
          <cell r="B234" t="str">
            <v>CE18</v>
          </cell>
        </row>
        <row r="234">
          <cell r="D234" t="str">
            <v>2-1/8" ELBOW * 45º</v>
          </cell>
        </row>
        <row r="234">
          <cell r="L234">
            <v>82.0737574426084</v>
          </cell>
        </row>
        <row r="235">
          <cell r="B235" t="str">
            <v>CE19</v>
          </cell>
        </row>
        <row r="235">
          <cell r="D235" t="str">
            <v>2-5/8" ELBOW * 45º</v>
          </cell>
        </row>
        <row r="235">
          <cell r="L235">
            <v>148.119096929752</v>
          </cell>
        </row>
        <row r="236">
          <cell r="B236" t="str">
            <v>CE20</v>
          </cell>
        </row>
        <row r="236">
          <cell r="D236" t="str">
            <v>3-1/8" ELBOW * 45º</v>
          </cell>
        </row>
        <row r="236">
          <cell r="L236">
            <v>235.692946274282</v>
          </cell>
        </row>
        <row r="237">
          <cell r="D237" t="str">
            <v>4-1/8" ELBOW * 45º</v>
          </cell>
        </row>
        <row r="237">
          <cell r="L237">
            <v>527.949840365639</v>
          </cell>
        </row>
        <row r="238">
          <cell r="A238" t="str">
            <v>FI185.1</v>
          </cell>
          <cell r="B238" t="str">
            <v>102CP10-06</v>
          </cell>
        </row>
        <row r="238">
          <cell r="D238" t="str">
            <v>3/8x1/4  REDUCER</v>
          </cell>
        </row>
        <row r="238">
          <cell r="L238">
            <v>3.27210479175996</v>
          </cell>
        </row>
        <row r="239">
          <cell r="A239" t="str">
            <v>FI186</v>
          </cell>
          <cell r="B239" t="str">
            <v>102CP13-10</v>
          </cell>
        </row>
        <row r="239">
          <cell r="D239" t="str">
            <v>1/2x3/8  REDUCER</v>
          </cell>
        </row>
        <row r="239">
          <cell r="L239">
            <v>3.40289595462009</v>
          </cell>
        </row>
        <row r="240">
          <cell r="A240" t="str">
            <v>FI187</v>
          </cell>
          <cell r="B240" t="str">
            <v>102CP13-06</v>
          </cell>
        </row>
        <row r="240">
          <cell r="D240" t="str">
            <v>1/2x1/4  REDUCER</v>
          </cell>
        </row>
        <row r="240">
          <cell r="L240">
            <v>3.37963875205254</v>
          </cell>
        </row>
        <row r="241">
          <cell r="A241" t="str">
            <v>FI188</v>
          </cell>
          <cell r="B241" t="str">
            <v>102CP16-13</v>
          </cell>
        </row>
        <row r="241">
          <cell r="D241" t="str">
            <v>5/8x1/2  REDUCER</v>
          </cell>
        </row>
        <row r="241">
          <cell r="L241">
            <v>4.33318405732199</v>
          </cell>
        </row>
        <row r="242">
          <cell r="A242" t="str">
            <v>FI189</v>
          </cell>
          <cell r="B242" t="str">
            <v>102CP16-10</v>
          </cell>
        </row>
        <row r="242">
          <cell r="D242" t="str">
            <v>5/8x3/8  REDUCER</v>
          </cell>
        </row>
        <row r="242">
          <cell r="L242">
            <v>4.33318405732199</v>
          </cell>
        </row>
        <row r="243">
          <cell r="A243" t="str">
            <v>FI190</v>
          </cell>
          <cell r="B243" t="str">
            <v>102CP19-16</v>
          </cell>
        </row>
        <row r="243">
          <cell r="D243" t="str">
            <v>3/4x5/8  REDUCER</v>
          </cell>
        </row>
        <row r="243">
          <cell r="L243">
            <v>5.22698761422612</v>
          </cell>
        </row>
        <row r="244">
          <cell r="A244" t="str">
            <v>FI191</v>
          </cell>
          <cell r="B244" t="str">
            <v>102CP19-13</v>
          </cell>
        </row>
        <row r="244">
          <cell r="D244" t="str">
            <v>3/4x1/2  REDUCER</v>
          </cell>
        </row>
        <row r="244">
          <cell r="L244">
            <v>5.4470816539782</v>
          </cell>
        </row>
        <row r="245">
          <cell r="A245" t="str">
            <v>FI193</v>
          </cell>
          <cell r="B245" t="str">
            <v>102CP22-19</v>
          </cell>
        </row>
        <row r="245">
          <cell r="D245" t="str">
            <v>7/8x3/4  REDUCER</v>
          </cell>
        </row>
        <row r="245">
          <cell r="L245">
            <v>7.05060456784595</v>
          </cell>
        </row>
        <row r="246">
          <cell r="A246" t="str">
            <v>FI194</v>
          </cell>
          <cell r="B246" t="str">
            <v>102CP22-16</v>
          </cell>
        </row>
        <row r="246">
          <cell r="D246" t="str">
            <v>7/8x5/8  REDUCER</v>
          </cell>
        </row>
        <row r="246">
          <cell r="L246">
            <v>7.05060456784595</v>
          </cell>
        </row>
        <row r="247">
          <cell r="A247" t="str">
            <v>FI195</v>
          </cell>
          <cell r="B247" t="str">
            <v>102CP22-13</v>
          </cell>
        </row>
        <row r="247">
          <cell r="D247" t="str">
            <v>7/8x1/2  REDUCER</v>
          </cell>
        </row>
        <row r="247">
          <cell r="L247">
            <v>7.00164203612479</v>
          </cell>
        </row>
        <row r="248">
          <cell r="A248" t="str">
            <v>FI197</v>
          </cell>
          <cell r="B248" t="str">
            <v>102CP28-22</v>
          </cell>
        </row>
        <row r="248">
          <cell r="D248" t="str">
            <v>1-1/8x7/8 REDUCER</v>
          </cell>
        </row>
        <row r="248">
          <cell r="L248">
            <v>9.27227944469324</v>
          </cell>
        </row>
        <row r="249">
          <cell r="A249" t="str">
            <v>FI198</v>
          </cell>
          <cell r="B249" t="str">
            <v>102CP28-19</v>
          </cell>
        </row>
        <row r="249">
          <cell r="D249" t="str">
            <v>1-1/8x3/4  REDUCER</v>
          </cell>
        </row>
        <row r="249">
          <cell r="L249">
            <v>9.27227944469324</v>
          </cell>
        </row>
        <row r="250">
          <cell r="A250" t="str">
            <v>FI199</v>
          </cell>
          <cell r="B250" t="str">
            <v>102CP28-16</v>
          </cell>
        </row>
        <row r="250">
          <cell r="D250" t="str">
            <v>1-1/8x5/8 REDUCER</v>
          </cell>
        </row>
        <row r="250">
          <cell r="L250">
            <v>9.27227944469324</v>
          </cell>
        </row>
        <row r="251">
          <cell r="A251" t="str">
            <v>FI200</v>
          </cell>
          <cell r="B251" t="str">
            <v>102CP28-13</v>
          </cell>
        </row>
        <row r="251">
          <cell r="D251" t="str">
            <v>1-1/8x1/2  REDUCER</v>
          </cell>
        </row>
        <row r="251">
          <cell r="L251">
            <v>8.87917767801233</v>
          </cell>
        </row>
        <row r="252">
          <cell r="A252" t="str">
            <v>FI201</v>
          </cell>
          <cell r="B252" t="str">
            <v>102CP35-28</v>
          </cell>
        </row>
        <row r="252">
          <cell r="D252" t="str">
            <v>1-3/8x1-1/8  REDUCER</v>
          </cell>
        </row>
        <row r="252">
          <cell r="L252">
            <v>16.4942528735632</v>
          </cell>
        </row>
        <row r="253">
          <cell r="A253" t="str">
            <v>FI202</v>
          </cell>
          <cell r="B253" t="str">
            <v>102CP35-22</v>
          </cell>
        </row>
        <row r="253">
          <cell r="D253" t="str">
            <v>1-3/8x7/8  REDUCER</v>
          </cell>
        </row>
        <row r="253">
          <cell r="L253">
            <v>16.4942528735632</v>
          </cell>
        </row>
        <row r="254">
          <cell r="A254" t="str">
            <v>FI202.1</v>
          </cell>
        </row>
        <row r="254">
          <cell r="D254" t="str">
            <v>1-3/8x3/4  REDUCER</v>
          </cell>
        </row>
        <row r="254">
          <cell r="L254">
            <v>15.7936659555726</v>
          </cell>
        </row>
        <row r="255">
          <cell r="A255" t="str">
            <v>FI203</v>
          </cell>
          <cell r="B255" t="str">
            <v>102CP35-16</v>
          </cell>
        </row>
        <row r="255">
          <cell r="D255" t="str">
            <v>1-3/8x5/8  REDUCER</v>
          </cell>
        </row>
        <row r="255">
          <cell r="L255">
            <v>15.7936659555726</v>
          </cell>
        </row>
        <row r="256">
          <cell r="A256" t="str">
            <v>FI204</v>
          </cell>
          <cell r="B256" t="str">
            <v>102CP42-35</v>
          </cell>
        </row>
        <row r="256">
          <cell r="D256" t="str">
            <v>1-5/8x1-3/8  REDUCER</v>
          </cell>
        </row>
        <row r="256">
          <cell r="L256">
            <v>22.4105587898691</v>
          </cell>
        </row>
        <row r="257">
          <cell r="A257" t="str">
            <v>FI205</v>
          </cell>
          <cell r="B257" t="str">
            <v>102CP42-28</v>
          </cell>
        </row>
        <row r="257">
          <cell r="D257" t="str">
            <v>1-5/8x1-1/8  REDUCER</v>
          </cell>
        </row>
        <row r="257">
          <cell r="L257">
            <v>22.4105587898691</v>
          </cell>
        </row>
        <row r="258">
          <cell r="A258" t="str">
            <v>FI206</v>
          </cell>
          <cell r="B258" t="str">
            <v>102CP42-22</v>
          </cell>
        </row>
        <row r="258">
          <cell r="D258" t="str">
            <v>1-5/8x7/8  REDUCER</v>
          </cell>
        </row>
        <row r="258">
          <cell r="L258">
            <v>22.2616310892173</v>
          </cell>
        </row>
        <row r="259">
          <cell r="A259" t="str">
            <v>FI208</v>
          </cell>
          <cell r="B259" t="str">
            <v>102CP54-42</v>
          </cell>
        </row>
        <row r="259">
          <cell r="D259" t="str">
            <v>2-1/8x1-5/8  REDUCER</v>
          </cell>
        </row>
        <row r="259">
          <cell r="L259">
            <v>48.9727322485943</v>
          </cell>
        </row>
        <row r="260">
          <cell r="A260" t="str">
            <v>FI209</v>
          </cell>
          <cell r="B260" t="str">
            <v>102CP54-35</v>
          </cell>
        </row>
        <row r="260">
          <cell r="D260" t="str">
            <v>2-1/8x1-3/8  REDUCER</v>
          </cell>
        </row>
        <row r="260">
          <cell r="L260">
            <v>48.6524356869184</v>
          </cell>
        </row>
        <row r="261">
          <cell r="A261" t="str">
            <v>FI210</v>
          </cell>
          <cell r="B261" t="str">
            <v>102CP54-28</v>
          </cell>
        </row>
        <row r="261">
          <cell r="D261" t="str">
            <v>2-1/8x1-1/8  REDUCER</v>
          </cell>
        </row>
        <row r="261">
          <cell r="L261">
            <v>48.6524356869184</v>
          </cell>
        </row>
        <row r="262">
          <cell r="A262" t="str">
            <v>FI211</v>
          </cell>
          <cell r="B262" t="str">
            <v>102CP54-22</v>
          </cell>
        </row>
        <row r="262">
          <cell r="D262" t="str">
            <v>2-1/8x7/8  REDUCER</v>
          </cell>
        </row>
        <row r="262">
          <cell r="L262">
            <v>48.6524356869184</v>
          </cell>
        </row>
        <row r="263">
          <cell r="A263" t="str">
            <v>FI213</v>
          </cell>
          <cell r="B263" t="str">
            <v>102CP67-54</v>
          </cell>
        </row>
        <row r="263">
          <cell r="D263" t="str">
            <v>2-5/8x2-1/8  REDUCER</v>
          </cell>
        </row>
        <row r="263">
          <cell r="L263">
            <v>66.7216499975121</v>
          </cell>
        </row>
        <row r="264">
          <cell r="A264" t="str">
            <v>FI214</v>
          </cell>
          <cell r="B264" t="str">
            <v>102CP67-42</v>
          </cell>
        </row>
        <row r="264">
          <cell r="D264" t="str">
            <v>2-5/8x1-5/8  REDUCER</v>
          </cell>
        </row>
        <row r="264">
          <cell r="L264">
            <v>66.7216499975121</v>
          </cell>
        </row>
        <row r="265">
          <cell r="A265" t="str">
            <v>FI217</v>
          </cell>
          <cell r="B265" t="str">
            <v>102CP80-67</v>
          </cell>
        </row>
        <row r="265">
          <cell r="D265" t="str">
            <v>3-1/8x2-5/8  REDUCER</v>
          </cell>
        </row>
        <row r="265">
          <cell r="L265">
            <v>100.975021147435</v>
          </cell>
        </row>
        <row r="266">
          <cell r="A266" t="str">
            <v>FI218</v>
          </cell>
          <cell r="B266" t="str">
            <v>102CP80-54</v>
          </cell>
        </row>
        <row r="266">
          <cell r="D266" t="str">
            <v>3-1/8x2-1/8  REDUCER</v>
          </cell>
        </row>
        <row r="266">
          <cell r="L266">
            <v>96.6962248331051</v>
          </cell>
        </row>
        <row r="267">
          <cell r="A267" t="str">
            <v>FI222</v>
          </cell>
          <cell r="B267" t="str">
            <v>102CP105-80</v>
          </cell>
        </row>
        <row r="267">
          <cell r="D267" t="str">
            <v>4-1/8x3-1/8  REDUCER</v>
          </cell>
        </row>
        <row r="267">
          <cell r="L267">
            <v>206.947283514291</v>
          </cell>
        </row>
        <row r="268">
          <cell r="A268" t="str">
            <v>FI223</v>
          </cell>
          <cell r="B268" t="str">
            <v>102CP105-67</v>
          </cell>
        </row>
        <row r="268">
          <cell r="D268" t="str">
            <v>4-1/8x2-5/8  REDUCER</v>
          </cell>
        </row>
        <row r="268">
          <cell r="L268">
            <v>206.947283514291</v>
          </cell>
        </row>
        <row r="269">
          <cell r="A269" t="str">
            <v>FI224.1</v>
          </cell>
          <cell r="B269" t="str">
            <v>CTE1</v>
          </cell>
        </row>
        <row r="269">
          <cell r="D269" t="str">
            <v>1/4" TEE</v>
          </cell>
        </row>
        <row r="269">
          <cell r="L269">
            <v>7.43231339085766</v>
          </cell>
        </row>
        <row r="270">
          <cell r="A270" t="str">
            <v>FI224.2</v>
          </cell>
          <cell r="B270" t="str">
            <v>CTE2</v>
          </cell>
        </row>
        <row r="270">
          <cell r="D270" t="str">
            <v>3/8" TEE</v>
          </cell>
        </row>
        <row r="270">
          <cell r="L270">
            <v>7.98059880493733</v>
          </cell>
        </row>
        <row r="271">
          <cell r="A271" t="str">
            <v>FI224.3</v>
          </cell>
          <cell r="B271" t="str">
            <v>CTE3</v>
          </cell>
        </row>
        <row r="271">
          <cell r="D271" t="str">
            <v>1/2" TEE</v>
          </cell>
        </row>
        <row r="271">
          <cell r="L271">
            <v>8.33089226393267</v>
          </cell>
        </row>
        <row r="272">
          <cell r="A272" t="str">
            <v>FI224.4</v>
          </cell>
          <cell r="B272" t="str">
            <v>CTE4</v>
          </cell>
        </row>
        <row r="272">
          <cell r="D272" t="str">
            <v>5/8" TEE</v>
          </cell>
        </row>
        <row r="272">
          <cell r="L272">
            <v>9.56453444561191</v>
          </cell>
        </row>
        <row r="273">
          <cell r="A273" t="str">
            <v>FI225</v>
          </cell>
          <cell r="B273" t="str">
            <v>CTE5</v>
          </cell>
        </row>
        <row r="273">
          <cell r="D273" t="str">
            <v>3/4" TEE</v>
          </cell>
        </row>
        <row r="273">
          <cell r="L273">
            <v>12.8847072308721</v>
          </cell>
        </row>
        <row r="274">
          <cell r="A274" t="str">
            <v>FI226</v>
          </cell>
          <cell r="B274" t="str">
            <v>CTE6</v>
          </cell>
        </row>
        <row r="274">
          <cell r="D274" t="str">
            <v>7/8" TEE</v>
          </cell>
        </row>
        <row r="274">
          <cell r="L274">
            <v>16.463792572781</v>
          </cell>
        </row>
        <row r="275">
          <cell r="A275" t="str">
            <v>FI227</v>
          </cell>
          <cell r="B275" t="str">
            <v>CTE7</v>
          </cell>
        </row>
        <row r="275">
          <cell r="D275" t="str">
            <v>1-1/8" TEE</v>
          </cell>
        </row>
        <row r="275">
          <cell r="L275">
            <v>30.305767029905</v>
          </cell>
        </row>
        <row r="276">
          <cell r="A276" t="str">
            <v>FI228</v>
          </cell>
          <cell r="B276" t="str">
            <v>CTE8</v>
          </cell>
        </row>
        <row r="276">
          <cell r="D276" t="str">
            <v>1-3/8" TEE</v>
          </cell>
        </row>
        <row r="276">
          <cell r="L276">
            <v>43.7704632532219</v>
          </cell>
        </row>
        <row r="277">
          <cell r="A277" t="str">
            <v>FI229</v>
          </cell>
          <cell r="B277" t="str">
            <v>CTE9</v>
          </cell>
        </row>
        <row r="277">
          <cell r="D277" t="str">
            <v>1-5/8" TEE</v>
          </cell>
        </row>
        <row r="277">
          <cell r="L277">
            <v>61.2404347226202</v>
          </cell>
        </row>
        <row r="278">
          <cell r="A278" t="str">
            <v>FI230</v>
          </cell>
          <cell r="B278" t="str">
            <v>CTE10</v>
          </cell>
        </row>
        <row r="278">
          <cell r="D278" t="str">
            <v>2-1/8" TEE</v>
          </cell>
        </row>
        <row r="278">
          <cell r="L278">
            <v>104.718614718615</v>
          </cell>
        </row>
        <row r="279">
          <cell r="A279" t="str">
            <v>FI231</v>
          </cell>
          <cell r="B279" t="str">
            <v>CTE11</v>
          </cell>
        </row>
        <row r="279">
          <cell r="D279" t="str">
            <v>2-5/8" TEE</v>
          </cell>
        </row>
        <row r="279">
          <cell r="L279">
            <v>171.266855749614</v>
          </cell>
        </row>
        <row r="280">
          <cell r="A280" t="str">
            <v>FI232</v>
          </cell>
          <cell r="B280" t="str">
            <v>CTE12</v>
          </cell>
        </row>
        <row r="280">
          <cell r="D280" t="str">
            <v>3-1/8" TEE</v>
          </cell>
        </row>
        <row r="280">
          <cell r="L280">
            <v>314.258923169994</v>
          </cell>
        </row>
        <row r="281">
          <cell r="A281" t="str">
            <v>FI232.1</v>
          </cell>
        </row>
        <row r="281">
          <cell r="D281" t="str">
            <v>4-1/8" TEE</v>
          </cell>
        </row>
        <row r="281">
          <cell r="L281">
            <v>572.547043652689</v>
          </cell>
        </row>
        <row r="282">
          <cell r="A282" t="str">
            <v>FI233</v>
          </cell>
        </row>
        <row r="282">
          <cell r="D282" t="str">
            <v>7/8X7/8X5/8   Tee</v>
          </cell>
        </row>
        <row r="282">
          <cell r="L282">
            <v>18.9015773498532</v>
          </cell>
        </row>
        <row r="283">
          <cell r="A283" t="str">
            <v>FI234</v>
          </cell>
        </row>
        <row r="283">
          <cell r="D283" t="str">
            <v>1-1/8X1-1/8X7/8   Tee</v>
          </cell>
        </row>
        <row r="283">
          <cell r="L283">
            <v>33.3353236801513</v>
          </cell>
        </row>
        <row r="284">
          <cell r="A284" t="str">
            <v>FI235</v>
          </cell>
        </row>
        <row r="284">
          <cell r="D284" t="str">
            <v>1-1/8X1-1/8X3/4   Tee</v>
          </cell>
        </row>
        <row r="284">
          <cell r="L284">
            <v>33.3353236801513</v>
          </cell>
        </row>
        <row r="285">
          <cell r="A285" t="str">
            <v>FI236</v>
          </cell>
        </row>
        <row r="285">
          <cell r="D285" t="str">
            <v>1-1/8X1-1/8X5/8   Tee</v>
          </cell>
        </row>
        <row r="285">
          <cell r="L285">
            <v>33.3353236801513</v>
          </cell>
        </row>
        <row r="286">
          <cell r="A286" t="str">
            <v>FI237</v>
          </cell>
        </row>
        <row r="286">
          <cell r="D286" t="str">
            <v>1-3/8X1-3/8X1-1/8   Tee</v>
          </cell>
        </row>
        <row r="286">
          <cell r="L286">
            <v>48.1464895257999</v>
          </cell>
        </row>
        <row r="287">
          <cell r="A287" t="str">
            <v>FI238</v>
          </cell>
        </row>
        <row r="287">
          <cell r="D287" t="str">
            <v>1-3/8X1-3/8X7/8   Tee</v>
          </cell>
        </row>
        <row r="287">
          <cell r="L287">
            <v>48.1464895257999</v>
          </cell>
        </row>
        <row r="288">
          <cell r="A288" t="str">
            <v>FI239</v>
          </cell>
        </row>
        <row r="288">
          <cell r="D288" t="str">
            <v>1-5/8X1-5/8X1-3/8   Tee</v>
          </cell>
        </row>
        <row r="288">
          <cell r="L288">
            <v>70.342837239389</v>
          </cell>
        </row>
        <row r="289">
          <cell r="A289" t="str">
            <v>FI240</v>
          </cell>
        </row>
        <row r="289">
          <cell r="D289" t="str">
            <v>1-5/8X1-5/8X1-1/8   Tee</v>
          </cell>
        </row>
        <row r="289">
          <cell r="L289">
            <v>69.8817733990148</v>
          </cell>
        </row>
        <row r="290">
          <cell r="A290" t="str">
            <v>FI241</v>
          </cell>
        </row>
        <row r="290">
          <cell r="D290" t="str">
            <v>1-5/8X1-5/8X7/8   Tee</v>
          </cell>
        </row>
        <row r="290">
          <cell r="L290">
            <v>70.342837239389</v>
          </cell>
        </row>
        <row r="291">
          <cell r="A291" t="str">
            <v>FI242</v>
          </cell>
        </row>
        <row r="291">
          <cell r="D291" t="str">
            <v>2-1/8X2-1/8X1-5/8   Tee</v>
          </cell>
        </row>
        <row r="291">
          <cell r="L291">
            <v>115.194556401453</v>
          </cell>
        </row>
        <row r="292">
          <cell r="A292" t="str">
            <v>FI243</v>
          </cell>
        </row>
        <row r="292">
          <cell r="D292" t="str">
            <v>2-1/8X2-1/8X1-3/8   Tee</v>
          </cell>
        </row>
        <row r="292">
          <cell r="L292">
            <v>114.438697318008</v>
          </cell>
        </row>
        <row r="293">
          <cell r="A293" t="str">
            <v>FI244</v>
          </cell>
        </row>
        <row r="293">
          <cell r="D293" t="str">
            <v>2-1/8X2-1/8X1-1/8   Tee</v>
          </cell>
        </row>
        <row r="293">
          <cell r="L293">
            <v>114.438697318008</v>
          </cell>
        </row>
        <row r="294">
          <cell r="A294" t="str">
            <v>FI245</v>
          </cell>
        </row>
        <row r="294">
          <cell r="D294" t="str">
            <v>2-5/8X2-5/8X2-1/8   Tee</v>
          </cell>
        </row>
        <row r="294">
          <cell r="L294">
            <v>188.393541324576</v>
          </cell>
        </row>
        <row r="295">
          <cell r="A295" t="str">
            <v>FI246</v>
          </cell>
        </row>
        <row r="295">
          <cell r="D295" t="str">
            <v>2-5/8X2-5/8X1-5/8   Tee</v>
          </cell>
        </row>
        <row r="295">
          <cell r="L295">
            <v>188.393541324576</v>
          </cell>
        </row>
        <row r="296">
          <cell r="A296" t="str">
            <v>FI247</v>
          </cell>
        </row>
        <row r="296">
          <cell r="D296" t="str">
            <v>2-5/8X2-5/8X1-3/8   Tee</v>
          </cell>
        </row>
        <row r="296">
          <cell r="L296">
            <v>187.148056923919</v>
          </cell>
        </row>
        <row r="297">
          <cell r="A297" t="str">
            <v>FI248</v>
          </cell>
        </row>
        <row r="297">
          <cell r="D297" t="str">
            <v>3-1/8X3-1/8X2-5/8   Tee</v>
          </cell>
        </row>
        <row r="297">
          <cell r="L297">
            <v>358.609742747674</v>
          </cell>
        </row>
        <row r="298">
          <cell r="A298" t="str">
            <v>FI249</v>
          </cell>
        </row>
        <row r="298">
          <cell r="D298" t="str">
            <v>3-1/8X3-1/8X2-1/8   Tee</v>
          </cell>
        </row>
        <row r="298">
          <cell r="L298">
            <v>358.609742747674</v>
          </cell>
        </row>
        <row r="299">
          <cell r="A299" t="str">
            <v>FI250</v>
          </cell>
        </row>
        <row r="299">
          <cell r="D299" t="str">
            <v>4-1/8X4-1/8X3-1/8   Tee</v>
          </cell>
        </row>
        <row r="299">
          <cell r="L299">
            <v>629.797178972841</v>
          </cell>
        </row>
        <row r="300">
          <cell r="A300" t="str">
            <v>FI251</v>
          </cell>
        </row>
        <row r="300">
          <cell r="D300" t="str">
            <v>4-1/8X4-1/8X2-5/8   Tee</v>
          </cell>
        </row>
        <row r="300">
          <cell r="L300">
            <v>629.797178972841</v>
          </cell>
        </row>
        <row r="301">
          <cell r="A301" t="str">
            <v>FI252</v>
          </cell>
        </row>
        <row r="301">
          <cell r="D301" t="str">
            <v>4-1/8X4-1/8X2-1/8   Tee</v>
          </cell>
        </row>
        <row r="301">
          <cell r="L301">
            <v>629.797178972841</v>
          </cell>
        </row>
      </sheetData>
      <sheetData sheetId="33"/>
      <sheetData sheetId="34"/>
      <sheetData sheetId="35"/>
      <sheetData sheetId="36"/>
      <sheetData sheetId="37"/>
      <sheetData sheetId="38"/>
      <sheetData sheetId="39"/>
      <sheetData sheetId="4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U "/>
      <sheetName val="CUST LIST"/>
      <sheetName val="ECO "/>
      <sheetName val="Weiguang"/>
      <sheetName val="ZIEHL"/>
      <sheetName val="QC"/>
      <sheetName val=""/>
      <sheetName val="2ND COND&amp;BLOWER"/>
      <sheetName val="Heat plate"/>
      <sheetName val="BITZER"/>
      <sheetName val="REFCOMP"/>
      <sheetName val="WELZER"/>
      <sheetName val="multi"/>
      <sheetName val="RECOND COMP"/>
      <sheetName val="COND"/>
      <sheetName val="ALL NEW COMP"/>
      <sheetName val="Small comp"/>
      <sheetName val="Switch board"/>
      <sheetName val="FLAKE ICE"/>
      <sheetName val="aluminium plate"/>
      <sheetName val="danfoss,saginomiya,sporlan etc"/>
      <sheetName val="VALVE"/>
      <sheetName val="Oil separator"/>
      <sheetName val="HUB"/>
      <sheetName val="Fitting"/>
      <sheetName val="Brass fit"/>
      <sheetName val="Panasonic"/>
      <sheetName val="AIRCOND"/>
      <sheetName val="Sheet1"/>
      <sheetName val="Sheet4"/>
      <sheetName val="5H COMP"/>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40">
          <cell r="E140" t="str">
            <v>Dealer Cash(RM) above 5pcs -5%</v>
          </cell>
        </row>
      </sheetData>
      <sheetData sheetId="9" refreshError="1">
        <row r="51">
          <cell r="R51" t="str">
            <v>CU - 250 QC</v>
          </cell>
        </row>
        <row r="52">
          <cell r="R52" t="str">
            <v>CU - 350 QC</v>
          </cell>
        </row>
      </sheetData>
      <sheetData sheetId="10" refreshError="1"/>
      <sheetData sheetId="11" refreshError="1">
        <row r="8">
          <cell r="B8" t="str">
            <v>MODEL</v>
          </cell>
          <cell r="C8" t="str">
            <v>EQUAVELANT MODEL</v>
          </cell>
          <cell r="D8" t="str">
            <v>HP</v>
          </cell>
        </row>
        <row r="8">
          <cell r="L8" t="str">
            <v>Dealer (RM) CASH -10%</v>
          </cell>
        </row>
        <row r="8">
          <cell r="R8" t="str">
            <v>CU QC MODEL</v>
          </cell>
        </row>
        <row r="8">
          <cell r="U8" t="str">
            <v>Cond QC (RM) </v>
          </cell>
        </row>
        <row r="8">
          <cell r="X8" t="str">
            <v>HTC MODEL</v>
          </cell>
        </row>
        <row r="8">
          <cell r="AA8" t="str">
            <v>HTC cond (RM) </v>
          </cell>
        </row>
      </sheetData>
      <sheetData sheetId="12" refreshError="1"/>
      <sheetData sheetId="13" refreshError="1"/>
      <sheetData sheetId="14" refreshError="1"/>
      <sheetData sheetId="15" refreshError="1">
        <row r="8">
          <cell r="S8" t="str">
            <v>CU QC MODEL</v>
          </cell>
        </row>
        <row r="8">
          <cell r="V8" t="str">
            <v>Cond QC (RM)</v>
          </cell>
        </row>
        <row r="8">
          <cell r="Y8" t="str">
            <v>C/W Condenser sets BCU,TCU</v>
          </cell>
        </row>
        <row r="8">
          <cell r="AG8" t="str">
            <v>HTC MODEL</v>
          </cell>
        </row>
        <row r="8">
          <cell r="AJ8" t="str">
            <v>HTC cond (RM) </v>
          </cell>
        </row>
      </sheetData>
      <sheetData sheetId="16" refreshError="1">
        <row r="8">
          <cell r="N8" t="str">
            <v>Dealer (RM) CASH -10%</v>
          </cell>
        </row>
        <row r="8">
          <cell r="S8" t="str">
            <v>CU QC MODEL</v>
          </cell>
        </row>
        <row r="8">
          <cell r="V8" t="str">
            <v>Cond QC (RM)</v>
          </cell>
        </row>
      </sheetData>
      <sheetData sheetId="17" refreshError="1"/>
      <sheetData sheetId="18" refreshError="1"/>
      <sheetData sheetId="19" refreshError="1"/>
      <sheetData sheetId="20" refreshError="1">
        <row r="8">
          <cell r="J8" t="str">
            <v>DEALER CASH (RM) -5%</v>
          </cell>
        </row>
      </sheetData>
      <sheetData sheetId="21" refreshError="1">
        <row r="8">
          <cell r="D8" t="str">
            <v>DESCRIPTION</v>
          </cell>
        </row>
      </sheetData>
      <sheetData sheetId="22" refreshError="1">
        <row r="8">
          <cell r="C8" t="str">
            <v>AIRMENDER ORIGINAL SPARE PARTS</v>
          </cell>
        </row>
      </sheetData>
      <sheetData sheetId="23" refreshError="1">
        <row r="8">
          <cell r="M8" t="str">
            <v>Picture</v>
          </cell>
        </row>
      </sheetData>
      <sheetData sheetId="24" refreshError="1">
        <row r="8">
          <cell r="L8" t="str">
            <v>DEALER CASH (RM) -5%</v>
          </cell>
        </row>
      </sheetData>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FF00"/>
  </sheetPr>
  <dimension ref="A1:O287"/>
  <sheetViews>
    <sheetView zoomScale="115" zoomScaleNormal="115" workbookViewId="0">
      <pane xSplit="2" ySplit="8" topLeftCell="C101" activePane="bottomRight" state="frozen"/>
      <selection/>
      <selection pane="topRight"/>
      <selection pane="bottomLeft"/>
      <selection pane="bottomRight" activeCell="G6" sqref="G6"/>
    </sheetView>
  </sheetViews>
  <sheetFormatPr defaultColWidth="9" defaultRowHeight="12"/>
  <cols>
    <col min="1" max="1" width="9.85714285714286" style="37" customWidth="1"/>
    <col min="2" max="2" width="25.1428571428571" style="791" customWidth="1"/>
    <col min="3" max="3" width="14" style="37" customWidth="1"/>
    <col min="4" max="4" width="15.7142857142857" style="521" customWidth="1"/>
    <col min="5" max="5" width="24.847619047619" style="521" customWidth="1"/>
    <col min="6" max="6" width="17.1428571428571" style="792" customWidth="1"/>
    <col min="7" max="7" width="17.8571428571429" style="37" customWidth="1"/>
    <col min="8" max="9" width="12.2857142857143" style="37" customWidth="1"/>
    <col min="10" max="10" width="13.1428571428571" style="37" customWidth="1"/>
    <col min="11" max="11" width="12.8571428571429" style="37" customWidth="1"/>
    <col min="12" max="12" width="11.5714285714286" style="37" customWidth="1"/>
    <col min="13" max="13" width="15.1428571428571" style="37" customWidth="1"/>
    <col min="14" max="14" width="22.8571428571429" style="37" customWidth="1"/>
    <col min="15" max="16384" width="9.14285714285714" style="37"/>
  </cols>
  <sheetData>
    <row r="1" spans="1:1">
      <c r="A1" s="7" t="s">
        <v>0</v>
      </c>
    </row>
    <row r="2" hidden="1" spans="2:2">
      <c r="B2" s="521"/>
    </row>
    <row r="3" spans="1:1">
      <c r="A3" s="159" t="str">
        <f>'[1]CU '!A6</f>
        <v>DATE :15.1.26</v>
      </c>
    </row>
    <row r="4" hidden="1"/>
    <row r="5" hidden="1"/>
    <row r="7" spans="1:2">
      <c r="A7" s="159"/>
      <c r="B7" s="521"/>
    </row>
    <row r="8" s="183" customFormat="1" ht="41.25" customHeight="1" spans="1:14">
      <c r="A8" s="16" t="str">
        <f>'[1]CU '!A8</f>
        <v>ITEM CODE</v>
      </c>
      <c r="B8" s="64" t="str">
        <f>'[1]CU '!B8</f>
        <v>MODEL CONDENSER</v>
      </c>
      <c r="C8" s="64" t="str">
        <f>'[1]CU '!C8</f>
        <v>BRAND</v>
      </c>
      <c r="D8" s="14" t="str">
        <f>'[1]CU '!D8</f>
        <v>H/P</v>
      </c>
      <c r="E8" s="14" t="str">
        <f>'[1]CU '!E8</f>
        <v>DIMENSION LxWxH</v>
      </c>
      <c r="F8" s="14" t="str">
        <f>'[1]CU '!F8</f>
        <v>FAN SETS</v>
      </c>
      <c r="G8" s="14" t="str">
        <f>'[1]CU '!G8</f>
        <v>RECEIVER TANK</v>
      </c>
      <c r="H8" s="14" t="str">
        <f>'[1]CU '!H8</f>
        <v>Compressor to match</v>
      </c>
      <c r="I8" s="14" t="str">
        <f>'[1]CU '!$I8</f>
        <v>roll</v>
      </c>
      <c r="J8" s="277" t="str">
        <f>'[1]CU '!$Q8</f>
        <v>(RM) condenser only</v>
      </c>
      <c r="K8" s="277" t="str">
        <f>'[1]CU '!$U8</f>
        <v>(RM) c/w set axial fan sets</v>
      </c>
      <c r="L8" s="277" t="str">
        <f>'[1]CU '!$Y8</f>
        <v>(RM) HEAVY DUTY FAN</v>
      </c>
      <c r="M8" s="277" t="e">
        <f>'[1]CU '!#REF!</f>
        <v>#REF!</v>
      </c>
      <c r="N8" s="289" t="s">
        <v>1</v>
      </c>
    </row>
    <row r="9" s="159" customFormat="1" ht="16.15" customHeight="1" spans="1:14">
      <c r="A9" s="16" t="str">
        <f>'[1]CU '!A9</f>
        <v>CU001</v>
      </c>
      <c r="B9" s="16" t="str">
        <f>'[1]CU '!B9</f>
        <v>CU - 15 QC  </v>
      </c>
      <c r="C9" s="793" t="s">
        <v>2</v>
      </c>
      <c r="D9" s="14" t="str">
        <f>'[1]CU '!D9</f>
        <v>1.5hp</v>
      </c>
      <c r="E9" s="14" t="str">
        <f>'[1]CU '!E9</f>
        <v>440x170x425</v>
      </c>
      <c r="F9" s="14" t="str">
        <f>'[1]CU '!F9</f>
        <v>1 x 14</v>
      </c>
      <c r="G9" s="14" t="str">
        <f>'[1]CU '!G9</f>
        <v>CR-101-3 ,RT-2</v>
      </c>
      <c r="H9" s="14">
        <f>'[1]CU '!H9</f>
        <v>0</v>
      </c>
      <c r="I9" s="14" t="str">
        <f>'[1]CU '!$I9</f>
        <v>3*16</v>
      </c>
      <c r="J9" s="277">
        <f>'[1]CU '!$Q9</f>
        <v>337.20688939614</v>
      </c>
      <c r="K9" s="277">
        <f>'[1]CU '!$U9</f>
        <v>734.621713367567</v>
      </c>
      <c r="L9" s="277">
        <f>'[1]CU '!$Y9</f>
        <v>749.170164784475</v>
      </c>
      <c r="M9" s="277" t="e">
        <f>'[1]CU '!#REF!</f>
        <v>#REF!</v>
      </c>
      <c r="N9" s="702"/>
    </row>
    <row r="10" s="159" customFormat="1" ht="16.15" customHeight="1" spans="1:14">
      <c r="A10" s="16" t="str">
        <f>'[1]CU '!A10</f>
        <v>CU002</v>
      </c>
      <c r="B10" s="16" t="str">
        <f>'[1]CU '!B10</f>
        <v>CU - 22  QC</v>
      </c>
      <c r="C10" s="794"/>
      <c r="D10" s="14" t="str">
        <f>'[1]CU '!D10</f>
        <v>2hp</v>
      </c>
      <c r="E10" s="14" t="str">
        <f>'[1]CU '!E10</f>
        <v>450*180*470</v>
      </c>
      <c r="F10" s="14" t="str">
        <f>'[1]CU '!F10</f>
        <v>1 x 14</v>
      </c>
      <c r="G10" s="14" t="str">
        <f>'[1]CU '!G10</f>
        <v>CR-102 ,RT-2</v>
      </c>
      <c r="H10" s="14" t="str">
        <f>'[1]CU '!H10</f>
        <v>MT22</v>
      </c>
      <c r="I10" s="14" t="str">
        <f>'[1]CU '!$I10</f>
        <v>4*16</v>
      </c>
      <c r="J10" s="277">
        <f>'[1]CU '!$Q10</f>
        <v>469.372226998291</v>
      </c>
      <c r="K10" s="277">
        <f>'[1]CU '!$U10</f>
        <v>866.787050969717</v>
      </c>
      <c r="L10" s="277">
        <f>'[1]CU '!$Y10</f>
        <v>881.335502386625</v>
      </c>
      <c r="M10" s="277" t="e">
        <f>'[1]CU '!#REF!</f>
        <v>#REF!</v>
      </c>
      <c r="N10" s="703"/>
    </row>
    <row r="11" s="159" customFormat="1" ht="16.15" customHeight="1" spans="1:14">
      <c r="A11" s="16" t="str">
        <f>'[1]CU '!A11</f>
        <v>CU003</v>
      </c>
      <c r="B11" s="16" t="str">
        <f>'[1]CU '!B11</f>
        <v>CU - 32  QC</v>
      </c>
      <c r="C11" s="794"/>
      <c r="D11" s="14" t="str">
        <f>'[1]CU '!D11</f>
        <v>2.5hp</v>
      </c>
      <c r="E11" s="14" t="str">
        <f>'[1]CU '!E11</f>
        <v>450*180*470</v>
      </c>
      <c r="F11" s="14" t="str">
        <f>'[1]CU '!F11</f>
        <v>1 x 14</v>
      </c>
      <c r="G11" s="14" t="str">
        <f>'[1]CU '!G11</f>
        <v>CR-102 ,RT-3</v>
      </c>
      <c r="H11" s="14" t="str">
        <f>'[1]CU '!H11</f>
        <v>MT32</v>
      </c>
      <c r="I11" s="14" t="str">
        <f>'[1]CU '!$I11</f>
        <v>4*18</v>
      </c>
      <c r="J11" s="277">
        <f>'[1]CU '!$Q11</f>
        <v>524.955780195457</v>
      </c>
      <c r="K11" s="277">
        <f>'[1]CU '!$U11</f>
        <v>922.370604166883</v>
      </c>
      <c r="L11" s="277">
        <f>'[1]CU '!$Y11</f>
        <v>936.919055583791</v>
      </c>
      <c r="M11" s="277" t="e">
        <f>'[1]CU '!#REF!</f>
        <v>#REF!</v>
      </c>
      <c r="N11" s="703"/>
    </row>
    <row r="12" s="159" customFormat="1" ht="16.15" customHeight="1" spans="1:14">
      <c r="A12" s="16" t="str">
        <f>'[1]CU '!A12</f>
        <v>CU004</v>
      </c>
      <c r="B12" s="16" t="str">
        <f>'[1]CU '!B12</f>
        <v>CU - 36  QC</v>
      </c>
      <c r="C12" s="794"/>
      <c r="D12" s="14" t="str">
        <f>'[1]CU '!D12</f>
        <v>3hp</v>
      </c>
      <c r="E12" s="14" t="str">
        <f>'[1]CU '!E12</f>
        <v>500*200*520</v>
      </c>
      <c r="F12" s="14" t="str">
        <f>'[1]CU '!F12</f>
        <v>1 x 16</v>
      </c>
      <c r="G12" s="14" t="str">
        <f>'[1]CU '!G12</f>
        <v>CR-102 ,RT-3</v>
      </c>
      <c r="H12" s="14" t="str">
        <f>'[1]CU '!H12</f>
        <v>MT36</v>
      </c>
      <c r="I12" s="14" t="str">
        <f>'[1]CU '!$I12</f>
        <v>4*20</v>
      </c>
      <c r="J12" s="277">
        <f>'[1]CU '!$Q12</f>
        <v>631.182126305596</v>
      </c>
      <c r="K12" s="277">
        <f>'[1]CU '!$U12</f>
        <v>1074.62804111236</v>
      </c>
      <c r="L12" s="277">
        <f>'[1]CU '!$Y12</f>
        <v>1118.44124145472</v>
      </c>
      <c r="M12" s="277" t="e">
        <f>'[1]CU '!#REF!</f>
        <v>#REF!</v>
      </c>
      <c r="N12" s="703"/>
    </row>
    <row r="13" s="159" customFormat="1" ht="16.15" customHeight="1" spans="1:15">
      <c r="A13" s="16" t="str">
        <f>'[1]CU '!A13</f>
        <v>CU005</v>
      </c>
      <c r="B13" s="16" t="str">
        <f>'[1]CU '!B13</f>
        <v>CU - 40  QC</v>
      </c>
      <c r="C13" s="794"/>
      <c r="D13" s="14" t="str">
        <f>'[1]CU '!D13</f>
        <v>3.5hp</v>
      </c>
      <c r="E13" s="14" t="str">
        <f>'[1]CU '!E13</f>
        <v>550*200*520</v>
      </c>
      <c r="F13" s="14" t="str">
        <f>'[1]CU '!F13</f>
        <v>1 x 16</v>
      </c>
      <c r="G13" s="14" t="str">
        <f>'[1]CU '!G13</f>
        <v>CR103,RT-4 </v>
      </c>
      <c r="H13" s="14" t="str">
        <f>'[1]CU '!H13</f>
        <v>MT40</v>
      </c>
      <c r="I13" s="14" t="str">
        <f>'[1]CU '!$I13</f>
        <v>5*20</v>
      </c>
      <c r="J13" s="277">
        <f>'[1]CU '!$Q13</f>
        <v>792.992025612901</v>
      </c>
      <c r="K13" s="277">
        <f>'[1]CU '!$U13</f>
        <v>1177.25413258881</v>
      </c>
      <c r="L13" s="277">
        <f>'[1]CU '!$Y13</f>
        <v>1280.25114076202</v>
      </c>
      <c r="M13" s="277" t="e">
        <f>'[1]CU '!#REF!</f>
        <v>#REF!</v>
      </c>
      <c r="N13" s="703"/>
      <c r="O13" s="37"/>
    </row>
    <row r="14" s="159" customFormat="1" ht="16.15" customHeight="1" spans="1:15">
      <c r="A14" s="16" t="str">
        <f>'[1]CU '!A14</f>
        <v>CU006</v>
      </c>
      <c r="B14" s="16" t="str">
        <f>'[1]CU '!B14</f>
        <v>CU - 50  QC</v>
      </c>
      <c r="C14" s="794"/>
      <c r="D14" s="14" t="str">
        <f>'[1]CU '!D14</f>
        <v>4hp</v>
      </c>
      <c r="E14" s="14" t="str">
        <f>'[1]CU '!E14</f>
        <v>660*200*570</v>
      </c>
      <c r="F14" s="14" t="str">
        <f>'[1]CU '!F14</f>
        <v>1 x 18</v>
      </c>
      <c r="G14" s="14" t="str">
        <f>'[1]CU '!G14</f>
        <v>CR103,RT-4 </v>
      </c>
      <c r="H14" s="14" t="str">
        <f>'[1]CU '!H14</f>
        <v>4FES-3(Y)</v>
      </c>
      <c r="I14" s="14" t="str">
        <f>'[1]CU '!$I14</f>
        <v>5*20</v>
      </c>
      <c r="J14" s="277">
        <f>'[1]CU '!$Q14</f>
        <v>974.564966056977</v>
      </c>
      <c r="K14" s="277">
        <f>'[1]CU '!$U14</f>
        <v>1446.05937460452</v>
      </c>
      <c r="L14" s="277">
        <f>'[1]CU '!$Y14</f>
        <v>1602.45420168803</v>
      </c>
      <c r="M14" s="277" t="e">
        <f>'[1]CU '!#REF!</f>
        <v>#REF!</v>
      </c>
      <c r="N14" s="703"/>
      <c r="O14" s="37"/>
    </row>
    <row r="15" s="159" customFormat="1" ht="16.15" customHeight="1" spans="1:15">
      <c r="A15" s="16" t="str">
        <f>'[1]CU '!A15</f>
        <v>CU007</v>
      </c>
      <c r="B15" s="16" t="str">
        <f>'[1]CU '!B15</f>
        <v>CU - 64 QC</v>
      </c>
      <c r="C15" s="794"/>
      <c r="D15" s="14" t="str">
        <f>'[1]CU '!D15</f>
        <v>5hp</v>
      </c>
      <c r="E15" s="14" t="str">
        <f>'[1]CU '!E15</f>
        <v>960*200*520</v>
      </c>
      <c r="F15" s="14" t="str">
        <f>'[1]CU '!F15</f>
        <v>2 x 16</v>
      </c>
      <c r="G15" s="14" t="str">
        <f>'[1]CU '!G15</f>
        <v>CR-104 ,RT-6</v>
      </c>
      <c r="H15" s="14" t="str">
        <f>'[1]CU '!H15</f>
        <v>4EES-4(Y)</v>
      </c>
      <c r="I15" s="14" t="str">
        <f>'[1]CU '!$I15</f>
        <v>4*20</v>
      </c>
      <c r="J15" s="277">
        <f>'[1]CU '!$Q15</f>
        <v>1269.77539303748</v>
      </c>
      <c r="K15" s="277">
        <f>'[1]CU '!$U15</f>
        <v>2092.29702136444</v>
      </c>
      <c r="L15" s="277">
        <f>'[1]CU '!$Y15</f>
        <v>2179.92342204915</v>
      </c>
      <c r="M15" s="277" t="e">
        <f>'[1]CU '!#REF!</f>
        <v>#REF!</v>
      </c>
      <c r="N15" s="703"/>
      <c r="O15" s="37"/>
    </row>
    <row r="16" s="159" customFormat="1" ht="16.15" customHeight="1" spans="1:14">
      <c r="A16" s="16" t="str">
        <f>'[1]CU '!A16</f>
        <v>CU008</v>
      </c>
      <c r="B16" s="16" t="str">
        <f>'[1]CU '!B16</f>
        <v>CU - 64B QC</v>
      </c>
      <c r="C16" s="794"/>
      <c r="D16" s="14" t="str">
        <f>'[1]CU '!D16</f>
        <v>5hp</v>
      </c>
      <c r="E16" s="14" t="str">
        <f>'[1]CU '!E16</f>
        <v>710*220*660</v>
      </c>
      <c r="F16" s="14" t="str">
        <f>'[1]CU '!F16</f>
        <v>1 x 20</v>
      </c>
      <c r="G16" s="14" t="str">
        <f>'[1]CU '!G16</f>
        <v>CR-104 ,RT-6</v>
      </c>
      <c r="H16" s="14" t="str">
        <f>'[1]CU '!H16</f>
        <v>4EES-4(Y)</v>
      </c>
      <c r="I16" s="14" t="str">
        <f>'[1]CU '!$I16</f>
        <v>4*26</v>
      </c>
      <c r="J16" s="277">
        <f>'[1]CU '!$Q16</f>
        <v>1130.19891500904</v>
      </c>
      <c r="K16" s="277">
        <f>'[1]CU '!$U16</f>
        <v>1780.19390281608</v>
      </c>
      <c r="L16" s="277">
        <f>'[1]CU '!$Y16</f>
        <v>1852.55595053858</v>
      </c>
      <c r="M16" s="277" t="e">
        <f>'[1]CU '!#REF!</f>
        <v>#REF!</v>
      </c>
      <c r="N16" s="703"/>
    </row>
    <row r="17" s="159" customFormat="1" ht="16.15" customHeight="1" spans="1:14">
      <c r="A17" s="16" t="str">
        <f>'[1]CU '!A17</f>
        <v>CU009</v>
      </c>
      <c r="B17" s="16" t="str">
        <f>'[1]CU '!B17</f>
        <v>CU - 72 QC</v>
      </c>
      <c r="C17" s="794"/>
      <c r="D17" s="14" t="str">
        <f>'[1]CU '!D17</f>
        <v>6hp</v>
      </c>
      <c r="E17" s="14" t="str">
        <f>'[1]CU '!E17</f>
        <v>960*220*520</v>
      </c>
      <c r="F17" s="14" t="str">
        <f>'[1]CU '!F17</f>
        <v>2 x 16</v>
      </c>
      <c r="G17" s="14" t="str">
        <f>'[1]CU '!G17</f>
        <v>CR-104 ,RT-6</v>
      </c>
      <c r="H17" s="14" t="str">
        <f>'[1]CU '!H17</f>
        <v>4DES-5(Y)</v>
      </c>
      <c r="I17" s="14" t="str">
        <f>'[1]CU '!$I17</f>
        <v>5*20 </v>
      </c>
      <c r="J17" s="277">
        <f>'[1]CU '!$Q17</f>
        <v>1379.70730936076</v>
      </c>
      <c r="K17" s="277">
        <f>'[1]CU '!$U17</f>
        <v>2202.22893768773</v>
      </c>
      <c r="L17" s="277">
        <f>'[1]CU '!$Y17</f>
        <v>2289.85533837243</v>
      </c>
      <c r="M17" s="277" t="e">
        <f>'[1]CU '!#REF!</f>
        <v>#REF!</v>
      </c>
      <c r="N17" s="703"/>
    </row>
    <row r="18" s="159" customFormat="1" ht="16.15" customHeight="1" spans="1:14">
      <c r="A18" s="16" t="str">
        <f>'[1]CU '!A18</f>
        <v>CU010</v>
      </c>
      <c r="B18" s="16" t="str">
        <f>'[1]CU '!B18</f>
        <v>CU - 72B QC</v>
      </c>
      <c r="C18" s="794"/>
      <c r="D18" s="14" t="str">
        <f>'[1]CU '!D18</f>
        <v>6hp</v>
      </c>
      <c r="E18" s="14" t="str">
        <f>'[1]CU '!E18</f>
        <v>710*240*660</v>
      </c>
      <c r="F18" s="14" t="str">
        <f>'[1]CU '!F18</f>
        <v>1 x 20</v>
      </c>
      <c r="G18" s="14" t="str">
        <f>'[1]CU '!G18</f>
        <v>CR-104 ,RT-6</v>
      </c>
      <c r="H18" s="14" t="str">
        <f>'[1]CU '!H18</f>
        <v>4DES-5(Y)</v>
      </c>
      <c r="I18" s="14" t="str">
        <f>'[1]CU '!$I18</f>
        <v>5*26</v>
      </c>
      <c r="J18" s="277">
        <f>'[1]CU '!$Q18</f>
        <v>1320.41818595045</v>
      </c>
      <c r="K18" s="277">
        <f>'[1]CU '!$U18</f>
        <v>1970.41317375749</v>
      </c>
      <c r="L18" s="277">
        <f>'[1]CU '!$Y18</f>
        <v>2042.77522148</v>
      </c>
      <c r="M18" s="277" t="e">
        <f>'[1]CU '!#REF!</f>
        <v>#REF!</v>
      </c>
      <c r="N18" s="703"/>
    </row>
    <row r="19" s="159" customFormat="1" ht="16.15" customHeight="1" spans="1:14">
      <c r="A19" s="16" t="str">
        <f>'[1]CU '!A19</f>
        <v>CU011</v>
      </c>
      <c r="B19" s="16" t="str">
        <f>'[1]CU '!B19</f>
        <v>CU - 80 QC</v>
      </c>
      <c r="C19" s="794"/>
      <c r="D19" s="14" t="str">
        <f>'[1]CU '!D19</f>
        <v>6.5hp</v>
      </c>
      <c r="E19" s="14" t="str">
        <f>'[1]CU '!E19</f>
        <v>1060*220*570</v>
      </c>
      <c r="F19" s="14" t="str">
        <f>'[1]CU '!F19</f>
        <v>2 x 18</v>
      </c>
      <c r="G19" s="14" t="str">
        <f>'[1]CU '!G19</f>
        <v>CR-104 ,RT-8</v>
      </c>
      <c r="H19" s="14" t="str">
        <f>'[1]CU '!H19</f>
        <v>4DES-5(Y)</v>
      </c>
      <c r="I19" s="14" t="str">
        <f>'[1]CU '!$I19</f>
        <v>4*22</v>
      </c>
      <c r="J19" s="277" t="str">
        <f>'[1]CU '!$Q19</f>
        <v>~</v>
      </c>
      <c r="K19" s="277" t="str">
        <f>'[1]CU '!$U19</f>
        <v>~</v>
      </c>
      <c r="L19" s="277" t="str">
        <f>'[1]CU '!$Y19</f>
        <v>~</v>
      </c>
      <c r="M19" s="277" t="e">
        <f>'[1]CU '!#REF!</f>
        <v>#REF!</v>
      </c>
      <c r="N19" s="703"/>
    </row>
    <row r="20" s="159" customFormat="1" ht="16.15" customHeight="1" spans="1:14">
      <c r="A20" s="16" t="str">
        <f>'[1]CU '!A20</f>
        <v>CU012</v>
      </c>
      <c r="B20" s="16" t="str">
        <f>'[1]CU '!B20</f>
        <v>CU - 90 QC</v>
      </c>
      <c r="C20" s="794"/>
      <c r="D20" s="14" t="str">
        <f>'[1]CU '!D20</f>
        <v>7.5hp</v>
      </c>
      <c r="E20" s="14" t="str">
        <f>'[1]CU '!E20</f>
        <v>1060*220*570</v>
      </c>
      <c r="F20" s="14" t="str">
        <f>'[1]CU '!F20</f>
        <v>2 x 18</v>
      </c>
      <c r="G20" s="14" t="str">
        <f>'[1]CU '!G20</f>
        <v>CR-104 ,RT-8</v>
      </c>
      <c r="H20" s="14" t="str">
        <f>'[1]CU '!H20</f>
        <v>4CES-6(Y)</v>
      </c>
      <c r="I20" s="14" t="str">
        <f>'[1]CU '!$I20</f>
        <v>5*22</v>
      </c>
      <c r="J20" s="277">
        <f>'[1]CU '!$Q20</f>
        <v>1618.09899307305</v>
      </c>
      <c r="K20" s="277">
        <f>'[1]CU '!$U20</f>
        <v>2511.80653601868</v>
      </c>
      <c r="L20" s="277">
        <f>'[1]CU '!$Y20</f>
        <v>2706.22857452399</v>
      </c>
      <c r="M20" s="277" t="e">
        <f>'[1]CU '!#REF!</f>
        <v>#REF!</v>
      </c>
      <c r="N20" s="703"/>
    </row>
    <row r="21" s="159" customFormat="1" ht="16.15" customHeight="1" spans="1:14">
      <c r="A21" s="16" t="str">
        <f>'[1]CU '!A21</f>
        <v>CU013</v>
      </c>
      <c r="B21" s="16" t="str">
        <f>'[1]CU '!B21</f>
        <v>CU - 100 QC</v>
      </c>
      <c r="C21" s="794"/>
      <c r="D21" s="14" t="str">
        <f>'[1]CU '!D21</f>
        <v>8.5hp</v>
      </c>
      <c r="E21" s="14" t="str">
        <f>'[1]CU '!E21</f>
        <v>1060*240*670</v>
      </c>
      <c r="F21" s="14" t="str">
        <f>'[1]CU '!F21</f>
        <v>2 x 18</v>
      </c>
      <c r="G21" s="14" t="str">
        <f>'[1]CU '!G21</f>
        <v>CR-104 ,RT-8</v>
      </c>
      <c r="H21" s="14" t="str">
        <f>'[1]CU '!H21</f>
        <v>4VES-7(Y)</v>
      </c>
      <c r="I21" s="14" t="str">
        <f>'[1]CU '!$I21</f>
        <v>5*26</v>
      </c>
      <c r="J21" s="277">
        <f>'[1]CU '!$Q21</f>
        <v>1860.19624699849</v>
      </c>
      <c r="K21" s="277">
        <f>'[1]CU '!$U21</f>
        <v>2753.90378994411</v>
      </c>
      <c r="L21" s="277">
        <f>'[1]CU '!$Y21</f>
        <v>2948.32582844942</v>
      </c>
      <c r="M21" s="277" t="e">
        <f>'[1]CU '!#REF!</f>
        <v>#REF!</v>
      </c>
      <c r="N21" s="703"/>
    </row>
    <row r="22" s="159" customFormat="1" ht="16.15" customHeight="1" spans="1:14">
      <c r="A22" s="16" t="str">
        <f>'[1]CU '!A22</f>
        <v>CU013.1</v>
      </c>
      <c r="B22" s="16" t="str">
        <f>'[1]CU '!B22</f>
        <v>CU - 125B QC</v>
      </c>
      <c r="C22" s="794"/>
      <c r="D22" s="14" t="str">
        <f>'[1]CU '!D22</f>
        <v>10hp</v>
      </c>
      <c r="E22" s="14">
        <f>'[1]CU '!E22</f>
        <v>0</v>
      </c>
      <c r="F22" s="14" t="str">
        <f>'[1]CU '!F22</f>
        <v>1 x 26</v>
      </c>
      <c r="G22" s="14" t="str">
        <f>'[1]CU '!G22</f>
        <v>CR-105 ,RT-10</v>
      </c>
      <c r="H22" s="14" t="str">
        <f>'[1]CU '!H22</f>
        <v>4TES-9(Y)</v>
      </c>
      <c r="I22" s="14" t="str">
        <f>'[1]CU '!$I22</f>
        <v>4*40</v>
      </c>
      <c r="J22" s="277">
        <f>'[1]CU '!$Q22</f>
        <v>2668.01055346397</v>
      </c>
      <c r="K22" s="277">
        <f>'[1]CU '!$U22</f>
        <v>3697.91504916295</v>
      </c>
      <c r="L22" s="277">
        <f>'[1]CU '!$Y22</f>
        <v>4028.27630684003</v>
      </c>
      <c r="M22" s="277" t="e">
        <f>'[1]CU '!#REF!</f>
        <v>#REF!</v>
      </c>
      <c r="N22" s="703"/>
    </row>
    <row r="23" s="159" customFormat="1" ht="16.15" customHeight="1" spans="1:14">
      <c r="A23" s="16" t="str">
        <f>'[1]CU '!A23</f>
        <v>CU013.2</v>
      </c>
      <c r="B23" s="16" t="str">
        <f>'[1]CU '!B23</f>
        <v>CU - 144B QC</v>
      </c>
      <c r="C23" s="794"/>
      <c r="D23" s="14" t="str">
        <f>'[1]CU '!D23</f>
        <v>12hp</v>
      </c>
      <c r="E23" s="14">
        <f>'[1]CU '!E23</f>
        <v>0</v>
      </c>
      <c r="F23" s="14" t="str">
        <f>'[1]CU '!F23</f>
        <v>1 x 26</v>
      </c>
      <c r="G23" s="14" t="str">
        <f>'[1]CU '!G23</f>
        <v>CR-105 ,RT-12</v>
      </c>
      <c r="H23" s="14" t="str">
        <f>'[1]CU '!H23</f>
        <v>4PES-12(Y)</v>
      </c>
      <c r="I23" s="14" t="str">
        <f>'[1]CU '!$I23</f>
        <v>5*40</v>
      </c>
      <c r="J23" s="277">
        <f>'[1]CU '!$Q23</f>
        <v>2816.23336198974</v>
      </c>
      <c r="K23" s="277">
        <f>'[1]CU '!$U23</f>
        <v>3934.1955460058</v>
      </c>
      <c r="L23" s="277">
        <f>'[1]CU '!$Y23</f>
        <v>4264.55680368288</v>
      </c>
      <c r="M23" s="277" t="e">
        <f>'[1]CU '!#REF!</f>
        <v>#REF!</v>
      </c>
      <c r="N23" s="703"/>
    </row>
    <row r="24" s="159" customFormat="1" ht="16.15" customHeight="1" spans="1:14">
      <c r="A24" s="16" t="str">
        <f>'[1]CU '!A24</f>
        <v>CU014</v>
      </c>
      <c r="B24" s="16" t="str">
        <f>'[1]CU '!B24</f>
        <v>CU - 125 QC</v>
      </c>
      <c r="C24" s="794"/>
      <c r="D24" s="14" t="str">
        <f>'[1]CU '!D24</f>
        <v>10hp</v>
      </c>
      <c r="E24" s="14" t="str">
        <f>'[1]CU '!E24</f>
        <v>1390*250*725</v>
      </c>
      <c r="F24" s="14" t="str">
        <f>'[1]CU '!F24</f>
        <v>2 x 20</v>
      </c>
      <c r="G24" s="14" t="str">
        <f>'[1]CU '!G24</f>
        <v>CR-105 ,RT-10</v>
      </c>
      <c r="H24" s="14" t="str">
        <f>'[1]CU '!H24</f>
        <v>4TES-9(Y)</v>
      </c>
      <c r="I24" s="14" t="str">
        <f>'[1]CU '!$I24</f>
        <v>4*28</v>
      </c>
      <c r="J24" s="277">
        <f>'[1]CU '!$Q24</f>
        <v>2454.32267117264</v>
      </c>
      <c r="K24" s="277">
        <f>'[1]CU '!$U24</f>
        <v>3547.05443953964</v>
      </c>
      <c r="L24" s="277">
        <f>'[1]CU '!$Y24</f>
        <v>3689.4442753807</v>
      </c>
      <c r="M24" s="277" t="e">
        <f>'[1]CU '!#REF!</f>
        <v>#REF!</v>
      </c>
      <c r="N24" s="703"/>
    </row>
    <row r="25" s="159" customFormat="1" ht="16.15" customHeight="1" spans="1:14">
      <c r="A25" s="16" t="str">
        <f>'[1]CU '!A25</f>
        <v>CU015</v>
      </c>
      <c r="B25" s="16" t="str">
        <f>'[1]CU '!B25</f>
        <v>CU - 144 QC</v>
      </c>
      <c r="C25" s="794"/>
      <c r="D25" s="14" t="str">
        <f>'[1]CU '!D25</f>
        <v>12hp</v>
      </c>
      <c r="E25" s="14" t="str">
        <f>'[1]CU '!E25</f>
        <v>1390*250*725</v>
      </c>
      <c r="F25" s="14" t="str">
        <f>'[1]CU '!F25</f>
        <v>2 x 20</v>
      </c>
      <c r="G25" s="14" t="str">
        <f>'[1]CU '!G25</f>
        <v>CR-106 ,RT-12</v>
      </c>
      <c r="H25" s="14" t="str">
        <f>'[1]CU '!H25</f>
        <v>4PES-12(Y)</v>
      </c>
      <c r="I25" s="14" t="str">
        <f>'[1]CU '!$I25</f>
        <v>5*28</v>
      </c>
      <c r="J25" s="277">
        <f>'[1]CU '!$Q25</f>
        <v>3017.56934357059</v>
      </c>
      <c r="K25" s="277">
        <f>'[1]CU '!$U25</f>
        <v>4187.85389121088</v>
      </c>
      <c r="L25" s="277">
        <f>'[1]CU '!$Y25</f>
        <v>4330.24372705194</v>
      </c>
      <c r="M25" s="277" t="e">
        <f>'[1]CU '!#REF!</f>
        <v>#REF!</v>
      </c>
      <c r="N25" s="703"/>
    </row>
    <row r="26" s="159" customFormat="1" ht="16.15" customHeight="1" spans="1:14">
      <c r="A26" s="16" t="str">
        <f>'[1]CU '!A26</f>
        <v>CU016</v>
      </c>
      <c r="B26" s="16" t="str">
        <f>'[1]CU '!B26</f>
        <v>CU - 160 QC</v>
      </c>
      <c r="C26" s="794"/>
      <c r="D26" s="14" t="str">
        <f>'[1]CU '!D26</f>
        <v>15hp</v>
      </c>
      <c r="E26" s="14" t="str">
        <f>'[1]CU '!E26</f>
        <v>1390*250*850</v>
      </c>
      <c r="F26" s="14" t="str">
        <f>'[1]CU '!F26</f>
        <v>2 x 20</v>
      </c>
      <c r="G26" s="14" t="str">
        <f>'[1]CU '!G26</f>
        <v>CR-107 ,RT-14</v>
      </c>
      <c r="H26" s="14" t="str">
        <f>'[1]CU '!H26</f>
        <v>4NES-14(Y)</v>
      </c>
      <c r="I26" s="14" t="str">
        <f>'[1]CU '!$I26</f>
        <v>5*32</v>
      </c>
      <c r="J26" s="277">
        <f>'[1]CU '!$Q26</f>
        <v>3507.9398017767</v>
      </c>
      <c r="K26" s="277">
        <f>'[1]CU '!$U26</f>
        <v>4806.00522606087</v>
      </c>
      <c r="L26" s="277">
        <f>'[1]CU '!$Y26</f>
        <v>4948.39506190193</v>
      </c>
      <c r="M26" s="277" t="e">
        <f>'[1]CU '!#REF!</f>
        <v>#REF!</v>
      </c>
      <c r="N26" s="703"/>
    </row>
    <row r="27" s="183" customFormat="1" ht="16.15" customHeight="1" spans="1:14">
      <c r="A27" s="16" t="str">
        <f>'[1]CU '!A27</f>
        <v>CU017</v>
      </c>
      <c r="B27" s="16" t="str">
        <f>'[1]CU '!B27</f>
        <v>CU - 200 QC</v>
      </c>
      <c r="C27" s="794"/>
      <c r="D27" s="14" t="str">
        <f>'[1]CU '!D27</f>
        <v>20hp</v>
      </c>
      <c r="E27" s="14" t="str">
        <f>'[1]CU '!E27</f>
        <v>1600*270*940</v>
      </c>
      <c r="F27" s="14" t="str">
        <f>'[1]CU '!F27</f>
        <v>2 x 20</v>
      </c>
      <c r="G27" s="14" t="str">
        <f>'[1]CU '!G27</f>
        <v>CR-108 </v>
      </c>
      <c r="H27" s="14" t="str">
        <f>'[1]CU '!H27</f>
        <v>4HE-18(Y)</v>
      </c>
      <c r="I27" s="14" t="str">
        <f>'[1]CU '!$I27</f>
        <v>5*36</v>
      </c>
      <c r="J27" s="277">
        <f>'[1]CU '!$Q27</f>
        <v>4478.79919762053</v>
      </c>
      <c r="K27" s="277">
        <f>'[1]CU '!$U27</f>
        <v>6000.4113976761</v>
      </c>
      <c r="L27" s="277">
        <f>'[1]CU '!$Y27</f>
        <v>6142.80123351716</v>
      </c>
      <c r="M27" s="277" t="e">
        <f>'[1]CU '!#REF!</f>
        <v>#REF!</v>
      </c>
      <c r="N27" s="703"/>
    </row>
    <row r="28" s="159" customFormat="1" ht="16.15" customHeight="1" spans="1:14">
      <c r="A28" s="16" t="str">
        <f>'[1]CU '!A28</f>
        <v>CU018</v>
      </c>
      <c r="B28" s="16" t="str">
        <f>'[1]CU '!B28</f>
        <v>CU - 250 QC</v>
      </c>
      <c r="C28" s="794"/>
      <c r="D28" s="14" t="str">
        <f>'[1]CU '!D28</f>
        <v>25hp</v>
      </c>
      <c r="E28" s="14" t="str">
        <f>'[1]CU '!E28</f>
        <v>2120*270*940</v>
      </c>
      <c r="F28" s="14" t="str">
        <f>'[1]CU '!F28</f>
        <v>3 x 20</v>
      </c>
      <c r="G28" s="14" t="str">
        <f>'[1]CU '!G28</f>
        <v>HT- 25HP</v>
      </c>
      <c r="H28" s="14" t="str">
        <f>'[1]CU '!H28</f>
        <v>4GE-23(Y)</v>
      </c>
      <c r="I28" s="14" t="str">
        <f>'[1]CU '!$I28</f>
        <v>5*36</v>
      </c>
      <c r="J28" s="277">
        <f>'[1]CU '!$Q28</f>
        <v>6064.78324884633</v>
      </c>
      <c r="K28" s="277">
        <f>'[1]CU '!$U28</f>
        <v>8054.04602421858</v>
      </c>
      <c r="L28" s="277">
        <f>'[1]CU '!$Y28</f>
        <v>8264.24054379347</v>
      </c>
      <c r="M28" s="277" t="e">
        <f>'[1]CU '!#REF!</f>
        <v>#REF!</v>
      </c>
      <c r="N28" s="703"/>
    </row>
    <row r="29" s="159" customFormat="1" ht="16.15" customHeight="1" spans="1:14">
      <c r="A29" s="16" t="str">
        <f>'[1]CU '!A29</f>
        <v>CU018.1</v>
      </c>
      <c r="B29" s="16" t="str">
        <f>'[1]CU '!B29</f>
        <v>CU - 250B QC </v>
      </c>
      <c r="C29" s="794"/>
      <c r="D29" s="14" t="str">
        <f>'[1]CU '!D29</f>
        <v>25hp</v>
      </c>
      <c r="E29" s="14" t="str">
        <f>'[1]CU '!E29</f>
        <v>1630*350*1500</v>
      </c>
      <c r="F29" s="14" t="str">
        <f>'[1]CU '!F29</f>
        <v>4 x 20</v>
      </c>
      <c r="G29" s="14" t="str">
        <f>'[1]CU '!G29</f>
        <v>HT- 25HP</v>
      </c>
      <c r="H29" s="14" t="str">
        <f>'[1]CU '!H29</f>
        <v>4GE-23(Y)</v>
      </c>
      <c r="I29" s="14" t="str">
        <f>'[1]CU '!$I29</f>
        <v>4*60</v>
      </c>
      <c r="J29" s="277">
        <f>'[1]CU '!$Q29</f>
        <v>6406.93089852667</v>
      </c>
      <c r="K29" s="277">
        <f>'[1]CU '!$U29</f>
        <v>8659.5584554124</v>
      </c>
      <c r="L29" s="277">
        <f>'[1]CU '!$Y29</f>
        <v>8939.81781484559</v>
      </c>
      <c r="M29" s="277" t="e">
        <f>'[1]CU '!#REF!</f>
        <v>#REF!</v>
      </c>
      <c r="N29" s="703"/>
    </row>
    <row r="30" s="159" customFormat="1" ht="16.15" customHeight="1" spans="1:14">
      <c r="A30" s="16" t="str">
        <f>'[1]CU '!A30</f>
        <v>CU019</v>
      </c>
      <c r="B30" s="16" t="str">
        <f>'[1]CU '!B30</f>
        <v>CU - 300 QC</v>
      </c>
      <c r="C30" s="794"/>
      <c r="D30" s="14" t="str">
        <f>'[1]CU '!D30</f>
        <v>30hp</v>
      </c>
      <c r="E30" s="14" t="str">
        <f>'[1]CU '!E30</f>
        <v>1630*350*1660</v>
      </c>
      <c r="F30" s="14" t="str">
        <f>'[1]CU '!F30</f>
        <v>4 x 20</v>
      </c>
      <c r="G30" s="14" t="str">
        <f>'[1]CU '!G30</f>
        <v>HT- 30HP</v>
      </c>
      <c r="H30" s="14" t="str">
        <f>'[1]CU '!H30</f>
        <v>6HE-28(Y)</v>
      </c>
      <c r="I30" s="14" t="str">
        <f>'[1]CU '!$I30</f>
        <v>4*64</v>
      </c>
      <c r="J30" s="277">
        <f>'[1]CU '!$Q30</f>
        <v>7014.64441348235</v>
      </c>
      <c r="K30" s="277">
        <f>'[1]CU '!$U30</f>
        <v>9469.23535008025</v>
      </c>
      <c r="L30" s="277">
        <f>'[1]CU '!$Y30</f>
        <v>9605.97738697261</v>
      </c>
      <c r="M30" s="277" t="e">
        <f>'[1]CU '!#REF!</f>
        <v>#REF!</v>
      </c>
      <c r="N30" s="703"/>
    </row>
    <row r="31" s="159" customFormat="1" ht="16.15" customHeight="1" spans="1:14">
      <c r="A31" s="16" t="str">
        <f>'[1]CU '!A31</f>
        <v>CU020</v>
      </c>
      <c r="B31" s="16" t="str">
        <f>'[1]CU '!B31</f>
        <v>CU - 350 QC</v>
      </c>
      <c r="C31" s="794"/>
      <c r="D31" s="14" t="str">
        <f>'[1]CU '!D31</f>
        <v>35hp</v>
      </c>
      <c r="E31" s="14" t="str">
        <f>'[1]CU '!E31</f>
        <v>1630*350*1660</v>
      </c>
      <c r="F31" s="14" t="str">
        <f>'[1]CU '!F31</f>
        <v>4 x 20</v>
      </c>
      <c r="G31" s="14" t="str">
        <f>'[1]CU '!G31</f>
        <v>HT- 35HP</v>
      </c>
      <c r="H31" s="14" t="str">
        <f>'[1]CU '!H31</f>
        <v>S6F-30.2 / 6GE34Y</v>
      </c>
      <c r="I31" s="14" t="str">
        <f>'[1]CU '!$I31</f>
        <v>5*64</v>
      </c>
      <c r="J31" s="277">
        <f>'[1]CU '!$Q31</f>
        <v>8363.47197106691</v>
      </c>
      <c r="K31" s="277">
        <f>'[1]CU '!$U31</f>
        <v>10775.2429852018</v>
      </c>
      <c r="L31" s="277">
        <f>'[1]CU '!$Y31</f>
        <v>11055.502344635</v>
      </c>
      <c r="M31" s="277" t="e">
        <f>'[1]CU '!#REF!</f>
        <v>#REF!</v>
      </c>
      <c r="N31" s="703"/>
    </row>
    <row r="32" s="159" customFormat="1" ht="16.15" customHeight="1" spans="1:14">
      <c r="A32" s="16" t="str">
        <f>'[1]CU '!A32</f>
        <v>CU022</v>
      </c>
      <c r="B32" s="16" t="str">
        <f>'[1]CU '!B32</f>
        <v>CU - 400 QC</v>
      </c>
      <c r="C32" s="794"/>
      <c r="D32" s="14" t="str">
        <f>'[1]CU '!D32</f>
        <v>40hp</v>
      </c>
      <c r="E32" s="14" t="str">
        <f>'[1]CU '!E32</f>
        <v>1630*350*1860</v>
      </c>
      <c r="F32" s="14" t="str">
        <f>'[1]CU '!F32</f>
        <v>4 x 26</v>
      </c>
      <c r="G32" s="14" t="str">
        <f>'[1]CU '!G32</f>
        <v>HT- 40HP</v>
      </c>
      <c r="H32" s="14" t="str">
        <f>'[1]CU '!H32</f>
        <v>6FE44Y</v>
      </c>
      <c r="I32" s="14" t="str">
        <f>'[1]CU '!$I32</f>
        <v>5*73</v>
      </c>
      <c r="J32" s="277">
        <f>'[1]CU '!$Q32</f>
        <v>9650.54002509906</v>
      </c>
      <c r="K32" s="277">
        <f>'[1]CU '!$U32</f>
        <v>12766.7590941279</v>
      </c>
      <c r="L32" s="277">
        <f>'[1]CU '!$Y32</f>
        <v>14046.2534889407</v>
      </c>
      <c r="M32" s="277" t="e">
        <f>'[1]CU '!#REF!</f>
        <v>#REF!</v>
      </c>
      <c r="N32" s="703"/>
    </row>
    <row r="33" s="159" customFormat="1" ht="16.15" customHeight="1" spans="1:14">
      <c r="A33" s="16" t="str">
        <f>'[1]CU '!A33</f>
        <v>CU023</v>
      </c>
      <c r="B33" s="16" t="str">
        <f>'[1]CU '!B33</f>
        <v>CU - 500 QC</v>
      </c>
      <c r="C33" s="795"/>
      <c r="D33" s="14" t="str">
        <f>'[1]CU '!D33</f>
        <v>50hp</v>
      </c>
      <c r="E33" s="14" t="str">
        <f>'[1]CU '!E33</f>
        <v>1630*350*1930</v>
      </c>
      <c r="F33" s="14" t="str">
        <f>'[1]CU '!F33</f>
        <v>4 x 26</v>
      </c>
      <c r="G33" s="14" t="str">
        <f>'[1]CU '!G33</f>
        <v>HT- 50HP</v>
      </c>
      <c r="H33" s="14" t="str">
        <f>'[1]CU '!H33</f>
        <v>6FE50Y</v>
      </c>
      <c r="I33" s="14" t="str">
        <f>'[1]CU '!$I33</f>
        <v>6*76</v>
      </c>
      <c r="J33" s="277">
        <f>'[1]CU '!$Q33</f>
        <v>11658.9590806233</v>
      </c>
      <c r="K33" s="277">
        <f>'[1]CU '!$U33</f>
        <v>14848.9562486578</v>
      </c>
      <c r="L33" s="277">
        <f>'[1]CU '!$Y33</f>
        <v>16128.4506434706</v>
      </c>
      <c r="M33" s="277" t="e">
        <f>'[1]CU '!#REF!</f>
        <v>#REF!</v>
      </c>
      <c r="N33" s="704"/>
    </row>
    <row r="34" s="159" customFormat="1" ht="16.15" customHeight="1" spans="1:14">
      <c r="A34" s="16" t="str">
        <f>'[1]CU '!A36</f>
        <v>CU20.25</v>
      </c>
      <c r="B34" s="16" t="str">
        <f>'[1]CU '!B36</f>
        <v>16" * 18"</v>
      </c>
      <c r="C34" s="56" t="s">
        <v>3</v>
      </c>
      <c r="D34" s="14" t="str">
        <f>'[1]CU '!D36</f>
        <v>1/2hp</v>
      </c>
      <c r="E34" s="14" t="str">
        <f>'[1]CU '!E36</f>
        <v>CS030-CS060</v>
      </c>
      <c r="F34" s="14"/>
      <c r="G34" s="14"/>
      <c r="H34" s="14"/>
      <c r="I34" s="14"/>
      <c r="J34" s="277">
        <f>'[1]CU '!$Q36</f>
        <v>27.8688524590164</v>
      </c>
      <c r="K34" s="796"/>
      <c r="L34" s="796"/>
      <c r="M34" s="797"/>
      <c r="N34" s="702"/>
    </row>
    <row r="35" s="159" customFormat="1" ht="16.15" customHeight="1" spans="1:14">
      <c r="A35" s="16" t="str">
        <f>'[1]CU '!A37</f>
        <v>CU20.26</v>
      </c>
      <c r="B35" s="16" t="str">
        <f>'[1]CU '!B37</f>
        <v>20" * 17"</v>
      </c>
      <c r="C35" s="57"/>
      <c r="D35" s="14" t="str">
        <f>'[1]CU '!D37</f>
        <v>3/4hp-1.5hp</v>
      </c>
      <c r="E35" s="14" t="str">
        <f>'[1]CU '!E37</f>
        <v>CS075-CS125</v>
      </c>
      <c r="F35" s="14"/>
      <c r="G35" s="14"/>
      <c r="H35" s="14"/>
      <c r="I35" s="14"/>
      <c r="J35" s="277">
        <f>'[1]CU '!$Q37</f>
        <v>40.9836065573771</v>
      </c>
      <c r="K35" s="796"/>
      <c r="L35" s="796"/>
      <c r="M35" s="797"/>
      <c r="N35" s="703"/>
    </row>
    <row r="36" s="159" customFormat="1" ht="16.15" customHeight="1" spans="1:14">
      <c r="A36" s="16" t="str">
        <f>'[1]CU '!A38</f>
        <v>CU21</v>
      </c>
      <c r="B36" s="16" t="str">
        <f>'[1]CU '!B38</f>
        <v>530W*430L</v>
      </c>
      <c r="C36" s="57"/>
      <c r="D36" s="14" t="str">
        <f>'[1]CU '!D38</f>
        <v>3/4hp</v>
      </c>
      <c r="E36" s="14" t="str">
        <f>'[1]CU '!E38</f>
        <v>CS075</v>
      </c>
      <c r="F36" s="14"/>
      <c r="G36" s="14"/>
      <c r="H36" s="14"/>
      <c r="I36" s="14"/>
      <c r="J36" s="277">
        <f>'[1]CU '!$Q38</f>
        <v>57.3770491803279</v>
      </c>
      <c r="K36" s="796"/>
      <c r="L36" s="796"/>
      <c r="M36" s="797"/>
      <c r="N36" s="703"/>
    </row>
    <row r="37" s="159" customFormat="1" ht="16.15" customHeight="1" spans="1:14">
      <c r="A37" s="16" t="str">
        <f>'[1]CU '!A39</f>
        <v>CU23</v>
      </c>
      <c r="B37" s="16" t="str">
        <f>'[1]CU '!B39</f>
        <v>600W*550L</v>
      </c>
      <c r="C37" s="57"/>
      <c r="D37" s="14" t="str">
        <f>'[1]CU '!D39</f>
        <v>2hp</v>
      </c>
      <c r="E37" s="14" t="str">
        <f>'[1]CU '!E39</f>
        <v>CU-22</v>
      </c>
      <c r="F37" s="14"/>
      <c r="G37" s="14"/>
      <c r="H37" s="14"/>
      <c r="I37" s="14"/>
      <c r="J37" s="277">
        <f>'[1]CU '!$Q39</f>
        <v>73.7704918032787</v>
      </c>
      <c r="K37" s="796"/>
      <c r="L37" s="796"/>
      <c r="M37" s="797"/>
      <c r="N37" s="703"/>
    </row>
    <row r="38" s="159" customFormat="1" ht="21" customHeight="1" spans="1:14">
      <c r="A38" s="16" t="str">
        <f>'[1]CU '!A40</f>
        <v>CU27</v>
      </c>
      <c r="B38" s="16" t="str">
        <f>'[1]CU '!B40</f>
        <v>650*W900L</v>
      </c>
      <c r="C38" s="57"/>
      <c r="D38" s="14" t="str">
        <f>'[1]CU '!D40</f>
        <v>CS150</v>
      </c>
      <c r="E38" s="14" t="str">
        <f>'[1]CU '!E40</f>
        <v>CS150-CS200</v>
      </c>
      <c r="F38" s="14"/>
      <c r="G38" s="14"/>
      <c r="H38" s="14"/>
      <c r="I38" s="14"/>
      <c r="J38" s="277">
        <f>'[1]CU '!$Q40</f>
        <v>139.344262295082</v>
      </c>
      <c r="K38" s="796"/>
      <c r="L38" s="796"/>
      <c r="M38" s="797"/>
      <c r="N38" s="703"/>
    </row>
    <row r="39" s="159" customFormat="1" ht="16.15" customHeight="1" spans="1:14">
      <c r="A39" s="16" t="str">
        <f>'[1]CU '!A41</f>
        <v>CU024</v>
      </c>
      <c r="B39" s="16" t="str">
        <f>'[1]CU '!B41</f>
        <v>CUB15-32</v>
      </c>
      <c r="C39" s="56" t="s">
        <v>4</v>
      </c>
      <c r="D39" s="14" t="str">
        <f>'[1]CU '!D41</f>
        <v>CU15-32QC</v>
      </c>
      <c r="E39" s="14" t="str">
        <f>'[1]CU '!E41</f>
        <v>30" W * 21.5"L</v>
      </c>
      <c r="F39" s="14"/>
      <c r="G39" s="14"/>
      <c r="H39" s="14"/>
      <c r="I39" s="14"/>
      <c r="J39" s="277">
        <f>'[1]CU '!$Q41</f>
        <v>81.1475409836066</v>
      </c>
      <c r="K39" s="796"/>
      <c r="L39" s="796"/>
      <c r="M39" s="797"/>
      <c r="N39" s="703"/>
    </row>
    <row r="40" s="159" customFormat="1" ht="16.15" customHeight="1" spans="1:14">
      <c r="A40" s="16" t="str">
        <f>'[1]CU '!A42</f>
        <v>CU025</v>
      </c>
      <c r="B40" s="16" t="str">
        <f>'[1]CU '!B42</f>
        <v>CUB36</v>
      </c>
      <c r="C40" s="57"/>
      <c r="D40" s="14" t="str">
        <f>'[1]CU '!D42</f>
        <v>CU36QC</v>
      </c>
      <c r="E40" s="14" t="str">
        <f>'[1]CU '!E42</f>
        <v>30" W * 23.5"L</v>
      </c>
      <c r="F40" s="14"/>
      <c r="G40" s="14"/>
      <c r="H40" s="14"/>
      <c r="I40" s="14"/>
      <c r="J40" s="277">
        <f>'[1]CU '!$Q42</f>
        <v>103.27868852459</v>
      </c>
      <c r="K40" s="796"/>
      <c r="L40" s="796"/>
      <c r="M40" s="797"/>
      <c r="N40" s="703"/>
    </row>
    <row r="41" s="159" customFormat="1" ht="16.15" customHeight="1" spans="1:14">
      <c r="A41" s="16" t="str">
        <f>'[1]CU '!A43</f>
        <v>CU026</v>
      </c>
      <c r="B41" s="16" t="str">
        <f>'[1]CU '!B43</f>
        <v>CUB40</v>
      </c>
      <c r="C41" s="57"/>
      <c r="D41" s="14" t="str">
        <f>'[1]CU '!D43</f>
        <v>CU40QC</v>
      </c>
      <c r="E41" s="14" t="str">
        <f>'[1]CU '!E43</f>
        <v>30" W * 26"L</v>
      </c>
      <c r="F41" s="14"/>
      <c r="G41" s="14"/>
      <c r="H41" s="14"/>
      <c r="I41" s="14"/>
      <c r="J41" s="277">
        <f>'[1]CU '!$Q43</f>
        <v>103.27868852459</v>
      </c>
      <c r="K41" s="796"/>
      <c r="L41" s="796"/>
      <c r="M41" s="797"/>
      <c r="N41" s="703"/>
    </row>
    <row r="42" s="159" customFormat="1" ht="21" customHeight="1" spans="1:14">
      <c r="A42" s="16" t="str">
        <f>'[1]CU '!A44</f>
        <v>CU027</v>
      </c>
      <c r="B42" s="16" t="str">
        <f>'[1]CU '!B44</f>
        <v>CUB50</v>
      </c>
      <c r="C42" s="57"/>
      <c r="D42" s="14" t="str">
        <f>'[1]CU '!D44</f>
        <v>CU50QC</v>
      </c>
      <c r="E42" s="14" t="str">
        <f>'[1]CU '!E44</f>
        <v>33" W* 28.5"L</v>
      </c>
      <c r="F42" s="14"/>
      <c r="G42" s="14"/>
      <c r="H42" s="14"/>
      <c r="I42" s="14"/>
      <c r="J42" s="277">
        <f>'[1]CU '!$Q44</f>
        <v>162.295081967213</v>
      </c>
      <c r="K42" s="796"/>
      <c r="L42" s="796"/>
      <c r="M42" s="797"/>
      <c r="N42" s="703"/>
    </row>
    <row r="43" s="159" customFormat="1" ht="22.9" customHeight="1" spans="1:14">
      <c r="A43" s="16" t="str">
        <f>'[1]CU '!A45</f>
        <v>CU028</v>
      </c>
      <c r="B43" s="16" t="str">
        <f>'[1]CU '!B45</f>
        <v>CUB64B-72B</v>
      </c>
      <c r="C43" s="57"/>
      <c r="D43" s="14" t="str">
        <f>'[1]CU '!D45</f>
        <v>CU64B-72BQC</v>
      </c>
      <c r="E43" s="14" t="str">
        <f>'[1]CU '!E45</f>
        <v>33" W* 30"L</v>
      </c>
      <c r="F43" s="14"/>
      <c r="G43" s="14"/>
      <c r="H43" s="14"/>
      <c r="I43" s="14"/>
      <c r="J43" s="277">
        <f>'[1]CU '!$Q45</f>
        <v>162.295081967213</v>
      </c>
      <c r="K43" s="796"/>
      <c r="L43" s="796"/>
      <c r="M43" s="797"/>
      <c r="N43" s="703"/>
    </row>
    <row r="44" s="159" customFormat="1" ht="21" customHeight="1" spans="1:14">
      <c r="A44" s="16" t="str">
        <f>'[1]CU '!A46</f>
        <v>CU029</v>
      </c>
      <c r="B44" s="16" t="str">
        <f>'[1]CU '!B46</f>
        <v>CUB64-72 </v>
      </c>
      <c r="C44" s="57"/>
      <c r="D44" s="14" t="str">
        <f>'[1]CU '!D46</f>
        <v>CU64-72QC </v>
      </c>
      <c r="E44" s="14" t="str">
        <f>'[1]CU '!E46</f>
        <v>34" W* 41"L</v>
      </c>
      <c r="F44" s="14"/>
      <c r="G44" s="14"/>
      <c r="H44" s="14"/>
      <c r="I44" s="14"/>
      <c r="J44" s="277">
        <f>'[1]CU '!$Q46</f>
        <v>221.311475409836</v>
      </c>
      <c r="K44" s="796"/>
      <c r="L44" s="796"/>
      <c r="M44" s="797"/>
      <c r="N44" s="703"/>
    </row>
    <row r="45" s="159" customFormat="1" ht="20.45" customHeight="1" spans="1:14">
      <c r="A45" s="16" t="str">
        <f>'[1]CU '!A47</f>
        <v>CU030</v>
      </c>
      <c r="B45" s="16" t="str">
        <f>'[1]CU '!B47</f>
        <v>CUB80-100</v>
      </c>
      <c r="C45" s="57"/>
      <c r="D45" s="14" t="str">
        <f>'[1]CU '!D47</f>
        <v>CU80-100QC</v>
      </c>
      <c r="E45" s="14" t="str">
        <f>'[1]CU '!E47</f>
        <v>34" W* 44"L</v>
      </c>
      <c r="F45" s="14"/>
      <c r="G45" s="14"/>
      <c r="H45" s="14"/>
      <c r="I45" s="14"/>
      <c r="J45" s="277">
        <f>'[1]CU '!$Q47</f>
        <v>236.065573770492</v>
      </c>
      <c r="K45" s="796"/>
      <c r="L45" s="796"/>
      <c r="M45" s="797"/>
      <c r="N45" s="703"/>
    </row>
    <row r="46" s="159" customFormat="1" ht="16.15" customHeight="1" spans="1:14">
      <c r="A46" s="16" t="str">
        <f>'[1]CU '!A48</f>
        <v>CU031</v>
      </c>
      <c r="B46" s="16" t="str">
        <f>'[1]CU '!B48</f>
        <v>CUB125-160</v>
      </c>
      <c r="C46" s="57"/>
      <c r="D46" s="14" t="str">
        <f>'[1]CU '!D48</f>
        <v>CU125-160QC</v>
      </c>
      <c r="E46" s="14" t="str">
        <f>'[1]CU '!E48</f>
        <v>35" W* 56.5"L</v>
      </c>
      <c r="F46" s="14"/>
      <c r="G46" s="14"/>
      <c r="H46" s="14"/>
      <c r="I46" s="14"/>
      <c r="J46" s="277">
        <f>'[1]CU '!$Q48</f>
        <v>339.344262295082</v>
      </c>
      <c r="K46" s="796"/>
      <c r="L46" s="796"/>
      <c r="M46" s="797"/>
      <c r="N46" s="703"/>
    </row>
    <row r="47" s="159" customFormat="1" ht="16.15" customHeight="1" spans="1:14">
      <c r="A47" s="16" t="str">
        <f>'[1]CU '!A49</f>
        <v>CU032</v>
      </c>
      <c r="B47" s="16" t="str">
        <f>'[1]CU '!B49</f>
        <v>CUB200</v>
      </c>
      <c r="C47" s="57"/>
      <c r="D47" s="14" t="str">
        <f>'[1]CU '!D49</f>
        <v>CU200QC</v>
      </c>
      <c r="E47" s="14" t="str">
        <f>'[1]CU '!E49</f>
        <v>42"W * 64"L</v>
      </c>
      <c r="F47" s="14"/>
      <c r="G47" s="14"/>
      <c r="H47" s="14"/>
      <c r="I47" s="14"/>
      <c r="J47" s="277">
        <f>'[1]CU '!$Q49</f>
        <v>575.409836065574</v>
      </c>
      <c r="K47" s="796"/>
      <c r="L47" s="796"/>
      <c r="M47" s="797"/>
      <c r="N47" s="703"/>
    </row>
    <row r="48" s="159" customFormat="1" ht="20.45" customHeight="1" spans="1:14">
      <c r="A48" s="16" t="str">
        <f>'[1]CU '!A50</f>
        <v>CU033</v>
      </c>
      <c r="B48" s="16" t="str">
        <f>'[1]CU '!B50</f>
        <v>CUB250</v>
      </c>
      <c r="C48" s="57"/>
      <c r="D48" s="14" t="str">
        <f>'[1]CU '!D50</f>
        <v>CU250QC</v>
      </c>
      <c r="E48" s="14" t="str">
        <f>'[1]CU '!E50</f>
        <v>45"W * 85"L</v>
      </c>
      <c r="F48" s="14"/>
      <c r="G48" s="14"/>
      <c r="H48" s="14"/>
      <c r="I48" s="14"/>
      <c r="J48" s="277">
        <f>'[1]CU '!$Q50</f>
        <v>649.180327868852</v>
      </c>
      <c r="K48" s="796"/>
      <c r="L48" s="796"/>
      <c r="M48" s="797"/>
      <c r="N48" s="703"/>
    </row>
    <row r="49" s="159" customFormat="1" ht="16.15" customHeight="1" spans="1:14">
      <c r="A49" s="16" t="str">
        <f>'[1]CU '!A51</f>
        <v>CU034</v>
      </c>
      <c r="B49" s="16" t="str">
        <f>'[1]CU '!B51</f>
        <v>CUB300-400</v>
      </c>
      <c r="C49" s="57"/>
      <c r="D49" s="14" t="str">
        <f>'[1]CU '!D51</f>
        <v>CU300-400QC</v>
      </c>
      <c r="E49" s="14" t="str">
        <f>'[1]CU '!E51</f>
        <v>50"W * 64"L</v>
      </c>
      <c r="F49" s="14"/>
      <c r="G49" s="14"/>
      <c r="H49" s="14"/>
      <c r="I49" s="14"/>
      <c r="J49" s="277">
        <f>'[1]CU '!$Q51</f>
        <v>634.426229508197</v>
      </c>
      <c r="K49" s="796"/>
      <c r="L49" s="796"/>
      <c r="M49" s="797"/>
      <c r="N49" s="703"/>
    </row>
    <row r="50" s="159" customFormat="1" ht="16.15" customHeight="1" spans="1:14">
      <c r="A50" s="16" t="str">
        <f>'[1]CU '!A52</f>
        <v>CU035</v>
      </c>
      <c r="B50" s="16" t="str">
        <f>'[1]CU '!B52</f>
        <v>HTB3-5</v>
      </c>
      <c r="C50" s="57"/>
      <c r="D50" s="14" t="str">
        <f>'[1]CU '!D52</f>
        <v>HTC3-5</v>
      </c>
      <c r="E50" s="14" t="str">
        <f>'[1]CU '!E52</f>
        <v>36L*20W</v>
      </c>
      <c r="F50" s="14"/>
      <c r="G50" s="14"/>
      <c r="H50" s="14"/>
      <c r="I50" s="14"/>
      <c r="J50" s="277">
        <f>'[1]CU '!$Q52</f>
        <v>190.451538682772</v>
      </c>
      <c r="K50" s="796"/>
      <c r="L50" s="796"/>
      <c r="M50" s="797"/>
      <c r="N50" s="703"/>
    </row>
    <row r="51" s="159" customFormat="1" ht="16.15" customHeight="1" spans="1:14">
      <c r="A51" s="16" t="str">
        <f>'[1]CU '!A53</f>
        <v>CU036</v>
      </c>
      <c r="B51" s="16" t="str">
        <f>'[1]CU '!B53</f>
        <v>HTB8-10</v>
      </c>
      <c r="C51" s="57"/>
      <c r="D51" s="14" t="str">
        <f>'[1]CU '!D53</f>
        <v>HTC8-10</v>
      </c>
      <c r="E51" s="14" t="str">
        <f>'[1]CU '!E53</f>
        <v>55L*26W</v>
      </c>
      <c r="F51" s="14"/>
      <c r="G51" s="14"/>
      <c r="H51" s="14"/>
      <c r="I51" s="14"/>
      <c r="J51" s="277">
        <f>'[1]CU '!$Q53</f>
        <v>238.064423353466</v>
      </c>
      <c r="K51" s="796"/>
      <c r="L51" s="796"/>
      <c r="M51" s="797"/>
      <c r="N51" s="703"/>
    </row>
    <row r="52" s="159" customFormat="1" ht="16.15" customHeight="1" spans="1:14">
      <c r="A52" s="16" t="str">
        <f>'[1]CU '!A54</f>
        <v>CU037</v>
      </c>
      <c r="B52" s="16" t="str">
        <f>'[1]CU '!B54</f>
        <v>HTB12-15</v>
      </c>
      <c r="C52" s="57"/>
      <c r="D52" s="14" t="str">
        <f>'[1]CU '!D54</f>
        <v>HTC12-15</v>
      </c>
      <c r="E52" s="14" t="str">
        <f>'[1]CU '!E54</f>
        <v>60L*26W</v>
      </c>
      <c r="F52" s="14"/>
      <c r="G52" s="14"/>
      <c r="H52" s="14"/>
      <c r="I52" s="14"/>
      <c r="J52" s="277">
        <f>'[1]CU '!$Q54</f>
        <v>397.433132010354</v>
      </c>
      <c r="K52" s="796"/>
      <c r="L52" s="796"/>
      <c r="M52" s="797"/>
      <c r="N52" s="703"/>
    </row>
    <row r="53" s="159" customFormat="1" ht="16.15" customHeight="1" spans="1:14">
      <c r="A53" s="16" t="str">
        <f>'[1]CU '!A55</f>
        <v>CU038</v>
      </c>
      <c r="B53" s="16" t="str">
        <f>'[1]CU '!B55</f>
        <v>HTB20-30</v>
      </c>
      <c r="C53" s="57"/>
      <c r="D53" s="14" t="str">
        <f>'[1]CU '!D55</f>
        <v>HTC20-30</v>
      </c>
      <c r="E53" s="14" t="str">
        <f>'[1]CU '!E55</f>
        <v>68L*28W</v>
      </c>
      <c r="F53" s="14"/>
      <c r="G53" s="14"/>
      <c r="H53" s="14"/>
      <c r="I53" s="14"/>
      <c r="J53" s="277">
        <f>'[1]CU '!$Q55</f>
        <v>434.431981593328</v>
      </c>
      <c r="K53" s="796"/>
      <c r="L53" s="796"/>
      <c r="M53" s="797"/>
      <c r="N53" s="703"/>
    </row>
    <row r="54" s="159" customFormat="1" ht="16.15" customHeight="1" spans="1:14">
      <c r="A54" s="16" t="str">
        <f>'[1]CU '!A56</f>
        <v>CU039</v>
      </c>
      <c r="B54" s="16" t="str">
        <f>'[1]CU '!B56</f>
        <v>HTB35-40</v>
      </c>
      <c r="C54" s="57"/>
      <c r="D54" s="14" t="str">
        <f>'[1]CU '!D56</f>
        <v>HTC35-40</v>
      </c>
      <c r="E54" s="14" t="str">
        <f>'[1]CU '!E56</f>
        <v>72L*32W</v>
      </c>
      <c r="F54" s="14"/>
      <c r="G54" s="14"/>
      <c r="H54" s="14"/>
      <c r="I54" s="14"/>
      <c r="J54" s="277">
        <f>'[1]CU '!$Q56</f>
        <v>463.316077077941</v>
      </c>
      <c r="K54" s="796"/>
      <c r="L54" s="796"/>
      <c r="M54" s="797"/>
      <c r="N54" s="703"/>
    </row>
    <row r="55" s="159" customFormat="1" ht="16.15" customHeight="1" spans="1:14">
      <c r="A55" s="16" t="str">
        <f>'[1]CU '!A57</f>
        <v>CU040</v>
      </c>
      <c r="B55" s="16" t="str">
        <f>'[1]CU '!B57</f>
        <v>HTB40L</v>
      </c>
      <c r="C55" s="58"/>
      <c r="D55" s="14" t="str">
        <f>'[1]CU '!D57</f>
        <v>HTC40L</v>
      </c>
      <c r="E55" s="14" t="str">
        <f>'[1]CU '!E57</f>
        <v>80L*32W</v>
      </c>
      <c r="F55" s="14"/>
      <c r="G55" s="14"/>
      <c r="H55" s="14"/>
      <c r="I55" s="14"/>
      <c r="J55" s="277">
        <f>'[1]CU '!$Q57</f>
        <v>502.703480011505</v>
      </c>
      <c r="K55" s="796"/>
      <c r="L55" s="796"/>
      <c r="M55" s="797"/>
      <c r="N55" s="704"/>
    </row>
    <row r="56" s="159" customFormat="1" ht="16.15" customHeight="1" spans="1:14">
      <c r="A56" s="16" t="str">
        <f>'[1]CU '!A58</f>
        <v>CU041</v>
      </c>
      <c r="B56" s="16" t="str">
        <f>'[1]CU '!B58</f>
        <v>HT- 15HP</v>
      </c>
      <c r="C56" s="56" t="s">
        <v>5</v>
      </c>
      <c r="D56" s="14" t="str">
        <f>'[1]CU '!D58</f>
        <v>15HP</v>
      </c>
      <c r="E56" s="14" t="str">
        <f>'[1]CU '!E58</f>
        <v>1090mm x 159mm</v>
      </c>
      <c r="F56" s="14" t="str">
        <f>'[1]CU '!F58</f>
        <v>15L(5/8")</v>
      </c>
      <c r="G56" s="14"/>
      <c r="H56" s="14"/>
      <c r="I56" s="14"/>
      <c r="J56" s="277">
        <f>'[1]CU '!$Q58</f>
        <v>370.55702131444</v>
      </c>
      <c r="K56" s="796"/>
      <c r="L56" s="796"/>
      <c r="M56" s="797"/>
      <c r="N56" s="702"/>
    </row>
    <row r="57" s="159" customFormat="1" ht="16.5" customHeight="1" spans="1:14">
      <c r="A57" s="16" t="str">
        <f>'[1]CU '!A59</f>
        <v>CU042</v>
      </c>
      <c r="B57" s="16" t="str">
        <f>'[1]CU '!B59</f>
        <v>HT- 20HP</v>
      </c>
      <c r="C57" s="57"/>
      <c r="D57" s="14" t="str">
        <f>'[1]CU '!D59</f>
        <v>20HP</v>
      </c>
      <c r="E57" s="14" t="str">
        <f>'[1]CU '!E59</f>
        <v>1180mm x 159mm</v>
      </c>
      <c r="F57" s="14" t="str">
        <f>'[1]CU '!F59</f>
        <v>20L(5/8")</v>
      </c>
      <c r="G57" s="14"/>
      <c r="H57" s="14"/>
      <c r="I57" s="14"/>
      <c r="J57" s="277">
        <f>'[1]CU '!$Q59</f>
        <v>494.076028419253</v>
      </c>
      <c r="K57" s="796"/>
      <c r="L57" s="796"/>
      <c r="M57" s="797"/>
      <c r="N57" s="703"/>
    </row>
    <row r="58" s="159" customFormat="1" ht="16.15" customHeight="1" spans="1:14">
      <c r="A58" s="16" t="str">
        <f>'[1]CU '!A60</f>
        <v>CU043</v>
      </c>
      <c r="B58" s="16" t="str">
        <f>'[1]CU '!B60</f>
        <v>HT- 25HP</v>
      </c>
      <c r="C58" s="57"/>
      <c r="D58" s="14" t="str">
        <f>'[1]CU '!D60</f>
        <v>25HP</v>
      </c>
      <c r="E58" s="14" t="str">
        <f>'[1]CU '!E60</f>
        <v>850mm x 219mm</v>
      </c>
      <c r="F58" s="14" t="str">
        <f>'[1]CU '!F60</f>
        <v>25L(7/8")</v>
      </c>
      <c r="G58" s="14" t="str">
        <f>'[1]CU '!G60</f>
        <v>1286mm*165mm</v>
      </c>
      <c r="H58" s="14"/>
      <c r="I58" s="14"/>
      <c r="J58" s="277">
        <f>'[1]CU '!$Q60</f>
        <v>710.234290852676</v>
      </c>
      <c r="K58" s="796"/>
      <c r="L58" s="796"/>
      <c r="M58" s="797"/>
      <c r="N58" s="703"/>
    </row>
    <row r="59" s="159" customFormat="1" ht="16.15" customHeight="1" spans="1:14">
      <c r="A59" s="16" t="str">
        <f>'[1]CU '!A61</f>
        <v>CU044</v>
      </c>
      <c r="B59" s="16" t="str">
        <f>'[1]CU '!B61</f>
        <v>HT- 30HP</v>
      </c>
      <c r="C59" s="57"/>
      <c r="D59" s="14" t="str">
        <f>'[1]CU '!D61</f>
        <v>30HP</v>
      </c>
      <c r="E59" s="14" t="str">
        <f>'[1]CU '!E61</f>
        <v>900mm x 219mm</v>
      </c>
      <c r="F59" s="14" t="str">
        <f>'[1]CU '!F61</f>
        <v>30L(7/8")</v>
      </c>
      <c r="G59" s="14" t="str">
        <f>'[1]CU '!G61</f>
        <v>878mm*219mm</v>
      </c>
      <c r="H59" s="14"/>
      <c r="I59" s="14"/>
      <c r="J59" s="277">
        <f>'[1]CU '!$Q61</f>
        <v>790.521645470805</v>
      </c>
      <c r="K59" s="796"/>
      <c r="L59" s="796"/>
      <c r="M59" s="797"/>
      <c r="N59" s="703"/>
    </row>
    <row r="60" s="159" customFormat="1" ht="16.15" customHeight="1" spans="1:14">
      <c r="A60" s="16" t="str">
        <f>'[1]CU '!A62</f>
        <v>CU045</v>
      </c>
      <c r="B60" s="16" t="str">
        <f>'[1]CU '!B62</f>
        <v>HT- 35HP</v>
      </c>
      <c r="C60" s="57"/>
      <c r="D60" s="14" t="str">
        <f>'[1]CU '!D62</f>
        <v>35HP</v>
      </c>
      <c r="E60" s="14" t="str">
        <f>'[1]CU '!E62</f>
        <v>1000mm x 219mm</v>
      </c>
      <c r="F60" s="14" t="str">
        <f>'[1]CU '!F62</f>
        <v>35L(7/8")</v>
      </c>
      <c r="G60" s="14"/>
      <c r="H60" s="14"/>
      <c r="I60" s="14"/>
      <c r="J60" s="277">
        <f>'[1]CU '!$Q62</f>
        <v>938.744453996581</v>
      </c>
      <c r="K60" s="796"/>
      <c r="L60" s="796"/>
      <c r="M60" s="797"/>
      <c r="N60" s="703"/>
    </row>
    <row r="61" s="159" customFormat="1" ht="16.15" customHeight="1" spans="1:14">
      <c r="A61" s="16" t="str">
        <f>'[1]CU '!A63</f>
        <v>CU046</v>
      </c>
      <c r="B61" s="16" t="str">
        <f>'[1]CU '!B63</f>
        <v>HT- 40HP</v>
      </c>
      <c r="C61" s="57"/>
      <c r="D61" s="14" t="str">
        <f>'[1]CU '!D63</f>
        <v>40HP</v>
      </c>
      <c r="E61" s="14" t="str">
        <f>'[1]CU '!E63</f>
        <v>1180mm x 219mm</v>
      </c>
      <c r="F61" s="14" t="str">
        <f>'[1]CU '!F63</f>
        <v>40L(1 1/8")</v>
      </c>
      <c r="G61" s="14"/>
      <c r="H61" s="14"/>
      <c r="I61" s="14"/>
      <c r="J61" s="277">
        <f>'[1]CU '!$Q63</f>
        <v>1000.50395754899</v>
      </c>
      <c r="K61" s="796"/>
      <c r="L61" s="796"/>
      <c r="M61" s="797"/>
      <c r="N61" s="703"/>
    </row>
    <row r="62" s="159" customFormat="1" ht="16.15" customHeight="1" spans="1:14">
      <c r="A62" s="16" t="str">
        <f>'[1]CU '!A64</f>
        <v>CU046.1</v>
      </c>
      <c r="B62" s="16" t="str">
        <f>'[1]CU '!B64</f>
        <v>HT- 50HP</v>
      </c>
      <c r="C62" s="57"/>
      <c r="D62" s="14" t="str">
        <f>'[1]CU '!D64</f>
        <v>50HP</v>
      </c>
      <c r="E62" s="14" t="str">
        <f>'[1]CU '!E64</f>
        <v>1050mm x 280mm</v>
      </c>
      <c r="F62" s="14" t="str">
        <f>'[1]CU '!F64</f>
        <v>50L(1 1/8")</v>
      </c>
      <c r="G62" s="14"/>
      <c r="H62" s="14"/>
      <c r="I62" s="14"/>
      <c r="J62" s="277">
        <f>'[1]CU '!$Q64</f>
        <v>1142.55081571952</v>
      </c>
      <c r="K62" s="796"/>
      <c r="L62" s="796"/>
      <c r="M62" s="797"/>
      <c r="N62" s="703"/>
    </row>
    <row r="63" s="159" customFormat="1" ht="16.15" customHeight="1" spans="1:14">
      <c r="A63" s="16" t="str">
        <f>'[1]CU '!A65</f>
        <v>CU046.2</v>
      </c>
      <c r="B63" s="16" t="str">
        <f>'[1]CU '!B65</f>
        <v>HT-60</v>
      </c>
      <c r="C63" s="57"/>
      <c r="D63" s="14" t="str">
        <f>'[1]CU '!D65</f>
        <v>60HP</v>
      </c>
      <c r="E63" s="14"/>
      <c r="F63" s="14"/>
      <c r="G63" s="14"/>
      <c r="H63" s="14"/>
      <c r="I63" s="14"/>
      <c r="J63" s="277" t="str">
        <f>'[1]CU '!$Q65</f>
        <v>~</v>
      </c>
      <c r="K63" s="796"/>
      <c r="L63" s="796"/>
      <c r="M63" s="797"/>
      <c r="N63" s="703"/>
    </row>
    <row r="64" s="159" customFormat="1" ht="16.15" customHeight="1" spans="1:14">
      <c r="A64" s="16" t="str">
        <f>'[1]CU '!A66</f>
        <v>CU046.3</v>
      </c>
      <c r="B64" s="16" t="str">
        <f>'[1]CU '!B66</f>
        <v>HT-80</v>
      </c>
      <c r="C64" s="57"/>
      <c r="D64" s="14" t="str">
        <f>'[1]CU '!D66</f>
        <v>80HP</v>
      </c>
      <c r="E64" s="14"/>
      <c r="F64" s="14"/>
      <c r="G64" s="14"/>
      <c r="H64" s="14"/>
      <c r="I64" s="14"/>
      <c r="J64" s="277">
        <f>'[1]CU '!$Q66</f>
        <v>1643.99092970522</v>
      </c>
      <c r="K64" s="796"/>
      <c r="L64" s="796"/>
      <c r="M64" s="797"/>
      <c r="N64" s="703"/>
    </row>
    <row r="65" s="159" customFormat="1" ht="16.15" customHeight="1" spans="1:14">
      <c r="A65" s="16" t="str">
        <f>'[1]CU '!A67</f>
        <v>CU046.4</v>
      </c>
      <c r="B65" s="16" t="str">
        <f>'[1]CU '!B67</f>
        <v>HT-100</v>
      </c>
      <c r="C65" s="57"/>
      <c r="D65" s="14" t="str">
        <f>'[1]CU '!D67</f>
        <v>100HP</v>
      </c>
      <c r="E65" s="14"/>
      <c r="F65" s="14"/>
      <c r="G65" s="14"/>
      <c r="H65" s="14"/>
      <c r="I65" s="14"/>
      <c r="J65" s="277">
        <f>'[1]CU '!$Q67</f>
        <v>1861.47186147186</v>
      </c>
      <c r="K65" s="796"/>
      <c r="L65" s="796"/>
      <c r="M65" s="797"/>
      <c r="N65" s="703"/>
    </row>
    <row r="66" s="159" customFormat="1" ht="16.15" customHeight="1" spans="1:14">
      <c r="A66" s="16">
        <f>'[1]CU '!A68</f>
        <v>0</v>
      </c>
      <c r="B66" s="16" t="str">
        <f>'[1]CU '!B68</f>
        <v>HT-120</v>
      </c>
      <c r="C66" s="57"/>
      <c r="D66" s="14" t="str">
        <f>'[1]CU '!D68</f>
        <v>120HP</v>
      </c>
      <c r="E66" s="14"/>
      <c r="F66" s="14"/>
      <c r="G66" s="14"/>
      <c r="H66" s="14"/>
      <c r="I66" s="14"/>
      <c r="J66" s="277" t="str">
        <f>'[1]CU '!$Q68</f>
        <v>~</v>
      </c>
      <c r="K66" s="796"/>
      <c r="L66" s="796"/>
      <c r="M66" s="797"/>
      <c r="N66" s="703"/>
    </row>
    <row r="67" s="159" customFormat="1" ht="16.15" customHeight="1" spans="1:14">
      <c r="A67" s="16">
        <f>'[1]CU '!A69</f>
        <v>0</v>
      </c>
      <c r="B67" s="16" t="str">
        <f>'[1]CU '!B69</f>
        <v>HT-150</v>
      </c>
      <c r="C67" s="57"/>
      <c r="D67" s="14" t="str">
        <f>'[1]CU '!D69</f>
        <v>150HP</v>
      </c>
      <c r="E67" s="14"/>
      <c r="F67" s="14"/>
      <c r="G67" s="14"/>
      <c r="H67" s="14"/>
      <c r="I67" s="14"/>
      <c r="J67" s="277" t="str">
        <f>'[1]CU '!$Q69</f>
        <v>~</v>
      </c>
      <c r="K67" s="796"/>
      <c r="L67" s="796"/>
      <c r="M67" s="797"/>
      <c r="N67" s="703"/>
    </row>
    <row r="68" s="159" customFormat="1" ht="16.15" customHeight="1" spans="1:14">
      <c r="A68" s="16" t="str">
        <f>'[1]CU '!A70</f>
        <v>CU046.9</v>
      </c>
      <c r="B68" s="16" t="str">
        <f>'[1]CU '!B70</f>
        <v>HT-200</v>
      </c>
      <c r="C68" s="58"/>
      <c r="D68" s="14" t="str">
        <f>'[1]CU '!D70</f>
        <v>125HP SCREW</v>
      </c>
      <c r="E68" s="14"/>
      <c r="F68" s="14"/>
      <c r="G68" s="14"/>
      <c r="H68" s="14"/>
      <c r="I68" s="14"/>
      <c r="J68" s="277" t="str">
        <f>'[1]CU '!$Q70</f>
        <v>~</v>
      </c>
      <c r="K68" s="796"/>
      <c r="L68" s="796"/>
      <c r="M68" s="797"/>
      <c r="N68" s="703"/>
    </row>
    <row r="69" s="159" customFormat="1" ht="16.15" customHeight="1" spans="1:14">
      <c r="A69" s="16" t="str">
        <f>'[1]CU '!A71</f>
        <v>CU047</v>
      </c>
      <c r="B69" s="16" t="str">
        <f>'[1]CU '!B71</f>
        <v>CR-101-2 receiver flare type</v>
      </c>
      <c r="C69" s="56" t="s">
        <v>6</v>
      </c>
      <c r="D69" s="14" t="str">
        <f>'[1]CU '!D71</f>
        <v>1hp</v>
      </c>
      <c r="E69" s="14" t="str">
        <f>'[1]CU '!E71</f>
        <v>3.35"(a) x 7.87"(b)</v>
      </c>
      <c r="F69" s="14" t="str">
        <f>'[1]CU '!F71</f>
        <v>1L</v>
      </c>
      <c r="G69" s="14"/>
      <c r="H69" s="14" t="str">
        <f>'[1]CU '!H71</f>
        <v>1/4"</v>
      </c>
      <c r="I69" s="14"/>
      <c r="J69" s="277">
        <f>'[1]CU '!$Q71</f>
        <v>119.962647852251</v>
      </c>
      <c r="K69" s="796"/>
      <c r="L69" s="796"/>
      <c r="M69" s="797"/>
      <c r="N69" s="703"/>
    </row>
    <row r="70" s="159" customFormat="1" ht="16.15" customHeight="1" spans="1:14">
      <c r="A70" s="16" t="str">
        <f>'[1]CU '!A72</f>
        <v>CU048</v>
      </c>
      <c r="B70" s="16" t="str">
        <f>'[1]CU '!B72</f>
        <v>CR-101-3 receiver flare type</v>
      </c>
      <c r="C70" s="57"/>
      <c r="D70" s="14" t="str">
        <f>'[1]CU '!D72</f>
        <v>1.5hp</v>
      </c>
      <c r="E70" s="14" t="str">
        <f>'[1]CU '!E72</f>
        <v>3.35"(a) x 7.87"(b)</v>
      </c>
      <c r="F70" s="14" t="str">
        <f>'[1]CU '!F72</f>
        <v>1L</v>
      </c>
      <c r="G70" s="14"/>
      <c r="H70" s="14" t="str">
        <f>'[1]CU '!H72</f>
        <v>3/8"</v>
      </c>
      <c r="I70" s="14"/>
      <c r="J70" s="277">
        <f>'[1]CU '!$Q72</f>
        <v>119.962647852251</v>
      </c>
      <c r="K70" s="796"/>
      <c r="L70" s="796"/>
      <c r="M70" s="797"/>
      <c r="N70" s="703"/>
    </row>
    <row r="71" s="159" customFormat="1" ht="16.15" customHeight="1" spans="1:14">
      <c r="A71" s="16" t="str">
        <f>'[1]CU '!A73</f>
        <v>CU049</v>
      </c>
      <c r="B71" s="16" t="str">
        <f>'[1]CU '!B73</f>
        <v>CR-102 receiver flare type</v>
      </c>
      <c r="C71" s="57"/>
      <c r="D71" s="14" t="str">
        <f>'[1]CU '!D73</f>
        <v>2hp-3hp</v>
      </c>
      <c r="E71" s="14" t="str">
        <f>'[1]CU '!E73</f>
        <v>5"(a) x 10.24"(b)</v>
      </c>
      <c r="F71" s="14" t="str">
        <f>'[1]CU '!F73</f>
        <v>3L</v>
      </c>
      <c r="G71" s="14"/>
      <c r="H71" s="14" t="str">
        <f>'[1]CU '!H73</f>
        <v>3/8"</v>
      </c>
      <c r="I71" s="14"/>
      <c r="J71" s="277">
        <f>'[1]CU '!$Q73</f>
        <v>130.512554471882</v>
      </c>
      <c r="K71" s="796"/>
      <c r="L71" s="796"/>
      <c r="M71" s="797"/>
      <c r="N71" s="703"/>
    </row>
    <row r="72" s="159" customFormat="1" ht="16.15" customHeight="1" spans="1:14">
      <c r="A72" s="16" t="str">
        <f>'[1]CU '!A74</f>
        <v>CU050</v>
      </c>
      <c r="B72" s="16" t="str">
        <f>'[1]CU '!B74</f>
        <v>CR-103 receiver flare type</v>
      </c>
      <c r="C72" s="57"/>
      <c r="D72" s="14" t="str">
        <f>'[1]CU '!D74</f>
        <v>3.5hp-4hp</v>
      </c>
      <c r="E72" s="14" t="str">
        <f>'[1]CU '!E74</f>
        <v>5"(a) x 11.81"(b)</v>
      </c>
      <c r="F72" s="14" t="str">
        <f>'[1]CU '!F74</f>
        <v>4L</v>
      </c>
      <c r="G72" s="14"/>
      <c r="H72" s="14" t="str">
        <f>'[1]CU '!H74</f>
        <v>3/8"</v>
      </c>
      <c r="I72" s="14"/>
      <c r="J72" s="277">
        <f>'[1]CU '!$Q74</f>
        <v>134.426229508197</v>
      </c>
      <c r="K72" s="796"/>
      <c r="L72" s="796"/>
      <c r="M72" s="797"/>
      <c r="N72" s="703"/>
    </row>
    <row r="73" s="159" customFormat="1" ht="16.15" customHeight="1" spans="1:14">
      <c r="A73" s="16" t="str">
        <f>'[1]CU '!A75</f>
        <v>CU051</v>
      </c>
      <c r="B73" s="16" t="str">
        <f>'[1]CU '!B75</f>
        <v>CR-104 receiver flare type</v>
      </c>
      <c r="C73" s="57"/>
      <c r="D73" s="14" t="str">
        <f>'[1]CU '!D75</f>
        <v>5hp-7.5hp</v>
      </c>
      <c r="E73" s="14" t="str">
        <f>'[1]CU '!E75</f>
        <v>6"(a) x 13.78"(b)</v>
      </c>
      <c r="F73" s="14" t="str">
        <f>'[1]CU '!F75</f>
        <v>6L</v>
      </c>
      <c r="G73" s="14"/>
      <c r="H73" s="14" t="str">
        <f>'[1]CU '!H75</f>
        <v>1/2"</v>
      </c>
      <c r="I73" s="14"/>
      <c r="J73" s="277">
        <f>'[1]CU '!$Q75</f>
        <v>189.728159369164</v>
      </c>
      <c r="K73" s="796"/>
      <c r="L73" s="796"/>
      <c r="M73" s="797"/>
      <c r="N73" s="703"/>
    </row>
    <row r="74" s="159" customFormat="1" ht="16.15" customHeight="1" spans="1:14">
      <c r="A74" s="16" t="str">
        <f>'[1]CU '!A76</f>
        <v>CU052</v>
      </c>
      <c r="B74" s="16" t="str">
        <f>'[1]CU '!B76</f>
        <v>CR-105 receiver flare type</v>
      </c>
      <c r="C74" s="57"/>
      <c r="D74" s="14" t="str">
        <f>'[1]CU '!D76</f>
        <v>8.5hp-10hp</v>
      </c>
      <c r="E74" s="14" t="str">
        <f>'[1]CU '!E76</f>
        <v>7"(a) x 16.15"(b)</v>
      </c>
      <c r="F74" s="14" t="str">
        <f>'[1]CU '!F76</f>
        <v>10L</v>
      </c>
      <c r="G74" s="14"/>
      <c r="H74" s="14" t="str">
        <f>'[1]CU '!H76</f>
        <v>5/8"</v>
      </c>
      <c r="I74" s="14"/>
      <c r="J74" s="277">
        <f>'[1]CU '!$Q76</f>
        <v>215.592446565678</v>
      </c>
      <c r="K74" s="796"/>
      <c r="L74" s="796"/>
      <c r="M74" s="797"/>
      <c r="N74" s="703"/>
    </row>
    <row r="75" s="159" customFormat="1" ht="16.15" customHeight="1" spans="1:14">
      <c r="A75" s="16" t="str">
        <f>'[1]CU '!A77</f>
        <v>CU053</v>
      </c>
      <c r="B75" s="16" t="str">
        <f>'[1]CU '!B77</f>
        <v>CR-106 receiver flare type</v>
      </c>
      <c r="C75" s="57"/>
      <c r="D75" s="14" t="str">
        <f>'[1]CU '!D77</f>
        <v>12hp</v>
      </c>
      <c r="E75" s="14" t="str">
        <f>'[1]CU '!E77</f>
        <v>8"(a) x 14.96"(b)</v>
      </c>
      <c r="F75" s="14" t="str">
        <f>'[1]CU '!F77</f>
        <v>12L</v>
      </c>
      <c r="G75" s="14"/>
      <c r="H75" s="14" t="str">
        <f>'[1]CU '!H77</f>
        <v>5/8"</v>
      </c>
      <c r="I75" s="14"/>
      <c r="J75" s="277">
        <f>'[1]CU '!$Q77</f>
        <v>303.650134882756</v>
      </c>
      <c r="K75" s="796"/>
      <c r="L75" s="796"/>
      <c r="M75" s="797"/>
      <c r="N75" s="703"/>
    </row>
    <row r="76" s="159" customFormat="1" ht="16.15" customHeight="1" spans="1:14">
      <c r="A76" s="16" t="str">
        <f>'[1]CU '!A78</f>
        <v>CU054</v>
      </c>
      <c r="B76" s="16" t="str">
        <f>'[1]CU '!B78</f>
        <v>CR-107 receiver flare type</v>
      </c>
      <c r="C76" s="57"/>
      <c r="D76" s="14" t="str">
        <f>'[1]CU '!D78</f>
        <v>15hp</v>
      </c>
      <c r="E76" s="14" t="str">
        <f>'[1]CU '!E78</f>
        <v>9"(a) x 15.74"(b)</v>
      </c>
      <c r="F76" s="14" t="str">
        <f>'[1]CU '!F78</f>
        <v>16L</v>
      </c>
      <c r="G76" s="14"/>
      <c r="H76" s="14" t="str">
        <f>'[1]CU '!H78</f>
        <v>5/8"</v>
      </c>
      <c r="I76" s="14"/>
      <c r="J76" s="277">
        <f>'[1]CU '!$Q78</f>
        <v>441.564639966798</v>
      </c>
      <c r="K76" s="796"/>
      <c r="L76" s="796"/>
      <c r="M76" s="797"/>
      <c r="N76" s="703"/>
    </row>
    <row r="77" s="159" customFormat="1" ht="16.15" customHeight="1" spans="1:14">
      <c r="A77" s="16" t="str">
        <f>'[1]CU '!A79</f>
        <v>CU055</v>
      </c>
      <c r="B77" s="16" t="str">
        <f>'[1]CU '!B79</f>
        <v>CR-108 receiver flare type</v>
      </c>
      <c r="C77" s="58"/>
      <c r="D77" s="14" t="str">
        <f>'[1]CU '!D79</f>
        <v>20hp</v>
      </c>
      <c r="E77" s="14">
        <f>'[1]CU '!E79</f>
        <v>0</v>
      </c>
      <c r="F77" s="14" t="str">
        <f>'[1]CU '!F79</f>
        <v>20L</v>
      </c>
      <c r="G77" s="14"/>
      <c r="H77" s="14" t="str">
        <f>'[1]CU '!H79</f>
        <v>5/8"</v>
      </c>
      <c r="I77" s="14"/>
      <c r="J77" s="277">
        <f>'[1]CU '!$Q79</f>
        <v>448.626271010583</v>
      </c>
      <c r="K77" s="796"/>
      <c r="L77" s="796"/>
      <c r="M77" s="797"/>
      <c r="N77" s="703"/>
    </row>
    <row r="78" s="159" customFormat="1" ht="16.15" customHeight="1" spans="1:14">
      <c r="A78" s="16" t="str">
        <f>'[1]CU '!A80</f>
        <v>CU055.1</v>
      </c>
      <c r="B78" s="16" t="str">
        <f>'[1]CU '!B80</f>
        <v>RT-1 receiver welding type</v>
      </c>
      <c r="C78" s="56" t="s">
        <v>7</v>
      </c>
      <c r="D78" s="14" t="str">
        <f>'[1]CU '!D80</f>
        <v>1hp</v>
      </c>
      <c r="E78" s="14" t="str">
        <f>'[1]CU '!E80</f>
        <v>cs165</v>
      </c>
      <c r="F78" s="14" t="str">
        <f>'[1]CU '!F80</f>
        <v>1L</v>
      </c>
      <c r="G78" s="14"/>
      <c r="H78" s="14" t="str">
        <f>'[1]CU '!H80</f>
        <v>1/4"</v>
      </c>
      <c r="I78" s="14"/>
      <c r="J78" s="277">
        <f>'[1]CU '!$Q80</f>
        <v>52.1566786627028</v>
      </c>
      <c r="K78" s="796"/>
      <c r="L78" s="796"/>
      <c r="M78" s="797"/>
      <c r="N78" s="703"/>
    </row>
    <row r="79" s="159" customFormat="1" ht="16.15" customHeight="1" spans="1:14">
      <c r="A79" s="16" t="str">
        <f>'[1]CU '!A81</f>
        <v>CU055.2</v>
      </c>
      <c r="B79" s="16" t="str">
        <f>'[1]CU '!B81</f>
        <v>RT-2 receiver welding type</v>
      </c>
      <c r="C79" s="57"/>
      <c r="D79" s="14" t="str">
        <f>'[1]CU '!D81</f>
        <v>1.5hp-2hp</v>
      </c>
      <c r="E79" s="14" t="str">
        <f>'[1]CU '!E81</f>
        <v>cu15-22</v>
      </c>
      <c r="F79" s="14" t="str">
        <f>'[1]CU '!F81</f>
        <v>2l</v>
      </c>
      <c r="G79" s="14"/>
      <c r="H79" s="14" t="str">
        <f>'[1]CU '!H81</f>
        <v>3/8"</v>
      </c>
      <c r="I79" s="14"/>
      <c r="J79" s="277">
        <f>'[1]CU '!$Q81</f>
        <v>59.9801804621082</v>
      </c>
      <c r="K79" s="796"/>
      <c r="L79" s="796"/>
      <c r="M79" s="797"/>
      <c r="N79" s="703"/>
    </row>
    <row r="80" s="159" customFormat="1" ht="16.15" customHeight="1" spans="1:14">
      <c r="A80" s="16" t="str">
        <f>'[1]CU '!A82</f>
        <v>CU055.3</v>
      </c>
      <c r="B80" s="16" t="str">
        <f>'[1]CU '!B82</f>
        <v>RT-3 receiver welding type</v>
      </c>
      <c r="C80" s="57"/>
      <c r="D80" s="14" t="str">
        <f>'[1]CU '!D82</f>
        <v>2.5hp-3hp</v>
      </c>
      <c r="E80" s="14" t="str">
        <f>'[1]CU '!E82</f>
        <v>cu32-36</v>
      </c>
      <c r="F80" s="14" t="str">
        <f>'[1]CU '!F82</f>
        <v>3l</v>
      </c>
      <c r="G80" s="14"/>
      <c r="H80" s="14" t="str">
        <f>'[1]CU '!H82</f>
        <v>3/8"</v>
      </c>
      <c r="I80" s="14"/>
      <c r="J80" s="277">
        <f>'[1]CU '!$Q82</f>
        <v>75.627184060919</v>
      </c>
      <c r="K80" s="796"/>
      <c r="L80" s="796"/>
      <c r="M80" s="797"/>
      <c r="N80" s="703"/>
    </row>
    <row r="81" s="159" customFormat="1" spans="1:14">
      <c r="A81" s="16" t="str">
        <f>'[1]CU '!A83</f>
        <v>CU055.4</v>
      </c>
      <c r="B81" s="16" t="str">
        <f>'[1]CU '!B83</f>
        <v>RT-4 receiver welding type</v>
      </c>
      <c r="C81" s="57"/>
      <c r="D81" s="14" t="str">
        <f>'[1]CU '!D83</f>
        <v>3.5hp-4hp</v>
      </c>
      <c r="E81" s="14" t="str">
        <f>'[1]CU '!E83</f>
        <v>cu40-50</v>
      </c>
      <c r="F81" s="14" t="str">
        <f>'[1]CU '!F83</f>
        <v>4l</v>
      </c>
      <c r="G81" s="14"/>
      <c r="H81" s="14" t="str">
        <f>'[1]CU '!H83</f>
        <v>3/8"</v>
      </c>
      <c r="I81" s="14"/>
      <c r="J81" s="277">
        <f>'[1]CU '!$Q83</f>
        <v>83.4506858603244</v>
      </c>
      <c r="K81" s="796"/>
      <c r="L81" s="796"/>
      <c r="M81" s="797"/>
      <c r="N81" s="703"/>
    </row>
    <row r="82" s="159" customFormat="1" spans="1:14">
      <c r="A82" s="16" t="str">
        <f>'[1]CU '!A84</f>
        <v>CU055.5</v>
      </c>
      <c r="B82" s="16" t="str">
        <f>'[1]CU '!B84</f>
        <v>RT-6 receiver welding type</v>
      </c>
      <c r="C82" s="57"/>
      <c r="D82" s="14" t="str">
        <f>'[1]CU '!D84</f>
        <v>5hp</v>
      </c>
      <c r="E82" s="14" t="str">
        <f>'[1]CU '!E84</f>
        <v>cu64</v>
      </c>
      <c r="F82" s="14" t="str">
        <f>'[1]CU '!F84</f>
        <v>6l</v>
      </c>
      <c r="G82" s="14"/>
      <c r="H82" s="14" t="str">
        <f>'[1]CU '!H84</f>
        <v>1/2"</v>
      </c>
      <c r="I82" s="14"/>
      <c r="J82" s="277">
        <f>'[1]CU '!$Q84</f>
        <v>93.882021592865</v>
      </c>
      <c r="K82" s="796"/>
      <c r="L82" s="796"/>
      <c r="M82" s="797"/>
      <c r="N82" s="703"/>
    </row>
    <row r="83" s="159" customFormat="1" spans="1:14">
      <c r="A83" s="16" t="str">
        <f>'[1]CU '!A85</f>
        <v>CU055.6</v>
      </c>
      <c r="B83" s="16" t="str">
        <f>'[1]CU '!B85</f>
        <v>RT-8 receiver welding type</v>
      </c>
      <c r="C83" s="57"/>
      <c r="D83" s="14" t="str">
        <f>'[1]CU '!D85</f>
        <v>6hp</v>
      </c>
      <c r="E83" s="14" t="str">
        <f>'[1]CU '!E85</f>
        <v>cu72-90</v>
      </c>
      <c r="F83" s="14" t="str">
        <f>'[1]CU '!F85</f>
        <v>8l</v>
      </c>
      <c r="G83" s="14"/>
      <c r="H83" s="14" t="str">
        <f>'[1]CU '!H85</f>
        <v>1/2"</v>
      </c>
      <c r="I83" s="14"/>
      <c r="J83" s="277">
        <f>'[1]CU '!$Q85</f>
        <v>114.744693057946</v>
      </c>
      <c r="K83" s="796"/>
      <c r="L83" s="796"/>
      <c r="M83" s="797"/>
      <c r="N83" s="703"/>
    </row>
    <row r="84" s="159" customFormat="1" spans="1:14">
      <c r="A84" s="16" t="str">
        <f>'[1]CU '!A86</f>
        <v>CU055.7</v>
      </c>
      <c r="B84" s="16" t="str">
        <f>'[1]CU '!B86</f>
        <v>RT-10 receiver welding type</v>
      </c>
      <c r="C84" s="57"/>
      <c r="D84" s="14" t="str">
        <f>'[1]CU '!D86</f>
        <v>8hp</v>
      </c>
      <c r="E84" s="14" t="str">
        <f>'[1]CU '!E86</f>
        <v>cu100-125</v>
      </c>
      <c r="F84" s="14" t="str">
        <f>'[1]CU '!F86</f>
        <v>10l</v>
      </c>
      <c r="G84" s="14"/>
      <c r="H84" s="14" t="str">
        <f>'[1]CU '!H86</f>
        <v>5/8"</v>
      </c>
      <c r="I84" s="14"/>
      <c r="J84" s="277">
        <f>'[1]CU '!$Q86</f>
        <v>135.607364523027</v>
      </c>
      <c r="K84" s="796"/>
      <c r="L84" s="796"/>
      <c r="M84" s="797"/>
      <c r="N84" s="703"/>
    </row>
    <row r="85" s="159" customFormat="1" spans="1:14">
      <c r="A85" s="16" t="str">
        <f>'[1]CU '!A87</f>
        <v>CU055.8</v>
      </c>
      <c r="B85" s="16" t="str">
        <f>'[1]CU '!B87</f>
        <v>RT-12 receiver welding type</v>
      </c>
      <c r="C85" s="57"/>
      <c r="D85" s="14" t="str">
        <f>'[1]CU '!D87</f>
        <v>10hp</v>
      </c>
      <c r="E85" s="14" t="str">
        <f>'[1]CU '!E87</f>
        <v>cu144</v>
      </c>
      <c r="F85" s="14" t="str">
        <f>'[1]CU '!F87</f>
        <v>12l</v>
      </c>
      <c r="G85" s="14"/>
      <c r="H85" s="14" t="str">
        <f>'[1]CU '!H87</f>
        <v>5/8"</v>
      </c>
      <c r="I85" s="14"/>
      <c r="J85" s="277">
        <f>'[1]CU '!$Q87</f>
        <v>156.470035988108</v>
      </c>
      <c r="K85" s="796"/>
      <c r="L85" s="796"/>
      <c r="M85" s="797"/>
      <c r="N85" s="703"/>
    </row>
    <row r="86" s="159" customFormat="1" spans="1:14">
      <c r="A86" s="16" t="str">
        <f>'[1]CU '!A88</f>
        <v>CU055.9</v>
      </c>
      <c r="B86" s="16" t="str">
        <f>'[1]CU '!B88</f>
        <v>RT-14 receiver welding type</v>
      </c>
      <c r="C86" s="58"/>
      <c r="D86" s="14" t="str">
        <f>'[1]CU '!D88</f>
        <v>12hp</v>
      </c>
      <c r="E86" s="14" t="str">
        <f>'[1]CU '!E88</f>
        <v>cu160</v>
      </c>
      <c r="F86" s="14" t="str">
        <f>'[1]CU '!F88</f>
        <v>14l</v>
      </c>
      <c r="G86" s="14"/>
      <c r="H86" s="14" t="str">
        <f>'[1]CU '!H88</f>
        <v>5/8"</v>
      </c>
      <c r="I86" s="14"/>
      <c r="J86" s="277">
        <f>'[1]CU '!$Q88</f>
        <v>164.293537787514</v>
      </c>
      <c r="K86" s="796"/>
      <c r="L86" s="796"/>
      <c r="M86" s="797"/>
      <c r="N86" s="703"/>
    </row>
    <row r="87" s="159" customFormat="1" spans="1:14">
      <c r="A87" s="16" t="str">
        <f>'[1]CU '!A89</f>
        <v>CU055.10</v>
      </c>
      <c r="B87" s="16" t="str">
        <f>'[1]CU '!B89</f>
        <v>SCL-5-3 receiver tank</v>
      </c>
      <c r="C87" s="57"/>
      <c r="D87" s="14" t="str">
        <f>'[1]CU '!D89</f>
        <v>6hp</v>
      </c>
      <c r="E87" s="14" t="str">
        <f>'[1]CU '!E89</f>
        <v>cu72-90</v>
      </c>
      <c r="F87" s="14" t="str">
        <f>'[1]CU '!F89</f>
        <v>8l</v>
      </c>
      <c r="G87" s="14"/>
      <c r="H87" s="14"/>
      <c r="I87" s="14"/>
      <c r="J87" s="277">
        <f>'[1]CU '!$Q89</f>
        <v>129.087779690189</v>
      </c>
      <c r="K87" s="796"/>
      <c r="L87" s="796"/>
      <c r="M87" s="797"/>
      <c r="N87" s="703"/>
    </row>
    <row r="88" s="159" customFormat="1" spans="1:14">
      <c r="A88" s="16" t="str">
        <f>'[1]CU '!A90</f>
        <v>CU055.11</v>
      </c>
      <c r="B88" s="16" t="str">
        <f>'[1]CU '!B90</f>
        <v>SCL-10-4 receiver tank</v>
      </c>
      <c r="C88" s="57"/>
      <c r="D88" s="14" t="str">
        <f>'[1]CU '!D90</f>
        <v>8-12hp</v>
      </c>
      <c r="E88" s="14" t="str">
        <f>'[1]CU '!E90</f>
        <v>cu100-144</v>
      </c>
      <c r="F88" s="14" t="str">
        <f>'[1]CU '!F90</f>
        <v>12l</v>
      </c>
      <c r="G88" s="14"/>
      <c r="H88" s="14"/>
      <c r="I88" s="14"/>
      <c r="J88" s="277">
        <f>'[1]CU '!$Q90</f>
        <v>199.499295884838</v>
      </c>
      <c r="K88" s="796"/>
      <c r="L88" s="796"/>
      <c r="M88" s="797"/>
      <c r="N88" s="703"/>
    </row>
    <row r="89" s="159" customFormat="1" spans="1:14">
      <c r="A89" s="16" t="str">
        <f>'[1]CU '!A91</f>
        <v>CU055.12</v>
      </c>
      <c r="B89" s="16" t="str">
        <f>'[1]CU '!B91</f>
        <v>SCL-15-4 receiver tank</v>
      </c>
      <c r="C89" s="57"/>
      <c r="D89" s="14" t="str">
        <f>'[1]CU '!D91</f>
        <v>15hp</v>
      </c>
      <c r="E89" s="14" t="str">
        <f>'[1]CU '!E91</f>
        <v>cu160</v>
      </c>
      <c r="F89" s="14" t="str">
        <f>'[1]CU '!F91</f>
        <v>16l</v>
      </c>
      <c r="G89" s="14"/>
      <c r="H89" s="14"/>
      <c r="I89" s="14"/>
      <c r="J89" s="277">
        <f>'[1]CU '!$Q91</f>
        <v>317.340791738382</v>
      </c>
      <c r="K89" s="796"/>
      <c r="L89" s="796"/>
      <c r="M89" s="797"/>
      <c r="N89" s="703"/>
    </row>
    <row r="90" s="159" customFormat="1" spans="1:14">
      <c r="A90" s="16" t="str">
        <f>'[1]CU '!A92</f>
        <v>CU055.13</v>
      </c>
      <c r="B90" s="16" t="str">
        <f>'[1]CU '!B92</f>
        <v>SCL-20-3 receiver tank</v>
      </c>
      <c r="C90" s="57"/>
      <c r="D90" s="14" t="str">
        <f>'[1]CU '!D92</f>
        <v>20hp</v>
      </c>
      <c r="E90" s="14" t="str">
        <f>'[1]CU '!E92</f>
        <v>cu200</v>
      </c>
      <c r="F90" s="14" t="str">
        <f>'[1]CU '!F92</f>
        <v>20l</v>
      </c>
      <c r="G90" s="14"/>
      <c r="H90" s="14"/>
      <c r="I90" s="14"/>
      <c r="J90" s="277">
        <f>'[1]CU '!$Q92</f>
        <v>418.61799356896</v>
      </c>
      <c r="K90" s="796"/>
      <c r="L90" s="796"/>
      <c r="M90" s="797"/>
      <c r="N90" s="703"/>
    </row>
    <row r="91" s="159" customFormat="1" ht="24" spans="1:14">
      <c r="A91" s="16" t="str">
        <f>'[1]CU '!A93</f>
        <v>CU055.18</v>
      </c>
      <c r="B91" s="16" t="str">
        <f>'[1]CU '!B93</f>
        <v>L-29L (7/8" * 7/8")</v>
      </c>
      <c r="C91" s="56" t="s">
        <v>8</v>
      </c>
      <c r="D91" s="14" t="str">
        <f>'[1]CU '!D93</f>
        <v>30hp</v>
      </c>
      <c r="E91" s="14" t="str">
        <f>'[1]CU '!E93</f>
        <v>30L,with two valves,with sight glass</v>
      </c>
      <c r="F91" s="14" t="str">
        <f>'[1]CU '!F93</f>
        <v>30L</v>
      </c>
      <c r="G91" s="14">
        <f>'[1]CU '!G93</f>
        <v>8</v>
      </c>
      <c r="H91" s="14"/>
      <c r="I91" s="14"/>
      <c r="J91" s="277">
        <f>'[1]CU '!$Q93</f>
        <v>1135.49435838592</v>
      </c>
      <c r="K91" s="796"/>
      <c r="L91" s="796"/>
      <c r="M91" s="797"/>
      <c r="N91" s="685"/>
    </row>
    <row r="92" s="159" customFormat="1" ht="24" spans="1:14">
      <c r="A92" s="16" t="str">
        <f>'[1]CU '!A94</f>
        <v>CU056</v>
      </c>
      <c r="B92" s="16" t="str">
        <f>'[1]CU '!B94</f>
        <v>L-40L (1 1/8" * 1 1/8")</v>
      </c>
      <c r="C92" s="57"/>
      <c r="D92" s="14" t="str">
        <f>'[1]CU '!D94</f>
        <v>40hp</v>
      </c>
      <c r="E92" s="14" t="str">
        <f>'[1]CU '!E94</f>
        <v>40L,with two valves,with sight glass</v>
      </c>
      <c r="F92" s="14" t="str">
        <f>'[1]CU '!F94</f>
        <v>40L</v>
      </c>
      <c r="G92" s="14">
        <f>'[1]CU '!G94</f>
        <v>0</v>
      </c>
      <c r="H92" s="14"/>
      <c r="I92" s="14"/>
      <c r="J92" s="277">
        <f>'[1]CU '!$Q94</f>
        <v>1231.11493593421</v>
      </c>
      <c r="K92" s="796"/>
      <c r="L92" s="796"/>
      <c r="M92" s="797"/>
      <c r="N92" s="685"/>
    </row>
    <row r="93" s="159" customFormat="1" ht="24" spans="1:14">
      <c r="A93" s="16" t="str">
        <f>'[1]CU '!A95</f>
        <v>CU057</v>
      </c>
      <c r="B93" s="16" t="str">
        <f>'[1]CU '!B95</f>
        <v>L-60L (1 3/8" * 1 1/8")</v>
      </c>
      <c r="C93" s="57"/>
      <c r="D93" s="14" t="str">
        <f>'[1]CU '!D95</f>
        <v>60hp</v>
      </c>
      <c r="E93" s="14" t="str">
        <f>'[1]CU '!E95</f>
        <v>60L,with two valves,with sight glass</v>
      </c>
      <c r="F93" s="14" t="str">
        <f>'[1]CU '!F95</f>
        <v>60L</v>
      </c>
      <c r="G93" s="14">
        <f>'[1]CU '!G95</f>
        <v>3</v>
      </c>
      <c r="H93" s="14"/>
      <c r="I93" s="14"/>
      <c r="J93" s="277">
        <f>'[1]CU '!$Q95</f>
        <v>1673.36010709505</v>
      </c>
      <c r="K93" s="796"/>
      <c r="L93" s="796"/>
      <c r="M93" s="797"/>
      <c r="N93" s="685"/>
    </row>
    <row r="94" s="159" customFormat="1" ht="24" spans="1:14">
      <c r="A94" s="16" t="str">
        <f>'[1]CU '!A96</f>
        <v>CU058</v>
      </c>
      <c r="B94" s="16" t="str">
        <f>'[1]CU '!B96</f>
        <v>L-80L (1 5/8" * 1 3/8")</v>
      </c>
      <c r="C94" s="57"/>
      <c r="D94" s="14" t="str">
        <f>'[1]CU '!D96</f>
        <v>80hp</v>
      </c>
      <c r="E94" s="14" t="str">
        <f>'[1]CU '!E96</f>
        <v>80L,with two valves,with sight glass</v>
      </c>
      <c r="F94" s="14" t="str">
        <f>'[1]CU '!F96</f>
        <v>80L</v>
      </c>
      <c r="G94" s="14">
        <f>'[1]CU '!G96</f>
        <v>0</v>
      </c>
      <c r="H94" s="14"/>
      <c r="I94" s="14"/>
      <c r="J94" s="277">
        <f>'[1]CU '!$Q96</f>
        <v>1900.45897877223</v>
      </c>
      <c r="K94" s="796"/>
      <c r="L94" s="796"/>
      <c r="M94" s="797"/>
      <c r="N94" s="685"/>
    </row>
    <row r="95" s="159" customFormat="1" ht="24" spans="1:14">
      <c r="A95" s="16" t="str">
        <f>'[1]CU '!A97</f>
        <v>CU059</v>
      </c>
      <c r="B95" s="16" t="str">
        <f>'[1]CU '!B97</f>
        <v>L-100L (1 5/8" * 1 3/8")</v>
      </c>
      <c r="C95" s="57"/>
      <c r="D95" s="14" t="str">
        <f>'[1]CU '!D97</f>
        <v>100hp</v>
      </c>
      <c r="E95" s="14" t="str">
        <f>'[1]CU '!E97</f>
        <v>100L,with two valves,with sight glass</v>
      </c>
      <c r="F95" s="14" t="str">
        <f>'[1]CU '!F97</f>
        <v>100L</v>
      </c>
      <c r="G95" s="14">
        <f>'[1]CU '!G97</f>
        <v>0</v>
      </c>
      <c r="H95" s="14"/>
      <c r="I95" s="14"/>
      <c r="J95" s="277">
        <f>'[1]CU '!$Q97</f>
        <v>2163.41556703003</v>
      </c>
      <c r="K95" s="796"/>
      <c r="L95" s="796"/>
      <c r="M95" s="797"/>
      <c r="N95" s="685"/>
    </row>
    <row r="96" s="159" customFormat="1" ht="24" spans="1:14">
      <c r="A96" s="16" t="str">
        <f>'[1]CU '!A98</f>
        <v>CU060-1</v>
      </c>
      <c r="B96" s="16" t="str">
        <f>'[1]CU '!B98</f>
        <v>L-120L (1 5/8" * 1 3/8")</v>
      </c>
      <c r="C96" s="57"/>
      <c r="D96" s="14" t="str">
        <f>'[1]CU '!D98</f>
        <v>120hp</v>
      </c>
      <c r="E96" s="14" t="str">
        <f>'[1]CU '!E98</f>
        <v>120L,with two valves,with sight glass</v>
      </c>
      <c r="F96" s="14" t="str">
        <f>'[1]CU '!F98</f>
        <v>120L</v>
      </c>
      <c r="G96" s="14">
        <f>'[1]CU '!G98</f>
        <v>0</v>
      </c>
      <c r="H96" s="14"/>
      <c r="I96" s="14"/>
      <c r="J96" s="277">
        <f>'[1]CU '!$Q98</f>
        <v>2378.56186651367</v>
      </c>
      <c r="K96" s="529"/>
      <c r="L96" s="529"/>
      <c r="M96" s="800"/>
      <c r="N96" s="685"/>
    </row>
    <row r="97" s="159" customFormat="1" ht="24" spans="1:14">
      <c r="A97" s="16" t="str">
        <f>'[1]CU '!A99</f>
        <v>CU061</v>
      </c>
      <c r="B97" s="16" t="str">
        <f>'[1]CU '!B99</f>
        <v>L-150L (2 1/8" * 1 5/8")</v>
      </c>
      <c r="C97" s="57"/>
      <c r="D97" s="14" t="str">
        <f>'[1]CU '!D99</f>
        <v>150hp</v>
      </c>
      <c r="E97" s="14" t="str">
        <f>'[1]CU '!E99</f>
        <v>150L,with two valves,with sight glass</v>
      </c>
      <c r="F97" s="14" t="str">
        <f>'[1]CU '!F99</f>
        <v>150L</v>
      </c>
      <c r="G97" s="14">
        <f>'[1]CU '!G99</f>
        <v>0</v>
      </c>
      <c r="H97" s="14"/>
      <c r="I97" s="14"/>
      <c r="J97" s="277">
        <f>'[1]CU '!$Q99</f>
        <v>3119.62134251291</v>
      </c>
      <c r="K97" s="529"/>
      <c r="L97" s="529"/>
      <c r="M97" s="800"/>
      <c r="N97" s="685"/>
    </row>
    <row r="98" s="159" customFormat="1" ht="24" spans="1:14">
      <c r="A98" s="16">
        <f>'[1]CU '!A100</f>
        <v>0</v>
      </c>
      <c r="B98" s="16" t="str">
        <f>'[1]CU '!B100</f>
        <v>L-180L (2 1/8" * 1 5/8")</v>
      </c>
      <c r="C98" s="57"/>
      <c r="D98" s="14" t="str">
        <f>'[1]CU '!D100</f>
        <v>180HP</v>
      </c>
      <c r="E98" s="14" t="str">
        <f>'[1]CU '!E100</f>
        <v>180L,with two valves,with sight glass</v>
      </c>
      <c r="F98" s="14" t="str">
        <f>'[1]CU '!F100</f>
        <v>180L</v>
      </c>
      <c r="G98" s="14">
        <f>'[1]CU '!G100</f>
        <v>0</v>
      </c>
      <c r="H98" s="14"/>
      <c r="I98" s="14"/>
      <c r="J98" s="277">
        <f>'[1]CU '!$Q100</f>
        <v>4750.4016064257</v>
      </c>
      <c r="K98" s="529"/>
      <c r="L98" s="529"/>
      <c r="M98" s="800"/>
      <c r="N98" s="685"/>
    </row>
    <row r="99" s="159" customFormat="1" ht="24" spans="1:14">
      <c r="A99" s="16">
        <f>'[1]CU '!A101</f>
        <v>0</v>
      </c>
      <c r="B99" s="16" t="str">
        <f>'[1]CU '!B101</f>
        <v>L-200L (2 5/8" * 2 1/8")</v>
      </c>
      <c r="C99" s="57"/>
      <c r="D99" s="14" t="str">
        <f>'[1]CU '!D101</f>
        <v>200hp</v>
      </c>
      <c r="E99" s="14" t="str">
        <f>'[1]CU '!E101</f>
        <v>200L,with two valves,with sight glass</v>
      </c>
      <c r="F99" s="14" t="str">
        <f>'[1]CU '!F101</f>
        <v>200L</v>
      </c>
      <c r="G99" s="14">
        <f>'[1]CU '!G101</f>
        <v>0</v>
      </c>
      <c r="H99" s="14"/>
      <c r="I99" s="14"/>
      <c r="J99" s="277">
        <f>'[1]CU '!$Q101</f>
        <v>4544.57831325301</v>
      </c>
      <c r="K99" s="529"/>
      <c r="L99" s="529"/>
      <c r="M99" s="800"/>
      <c r="N99" s="685"/>
    </row>
    <row r="100" s="159" customFormat="1" ht="24" spans="1:14">
      <c r="A100" s="16">
        <f>'[1]CU '!A102</f>
        <v>0</v>
      </c>
      <c r="B100" s="16" t="str">
        <f>'[1]CU '!B102</f>
        <v>L-250L (2 5/8" * 2 1/8")</v>
      </c>
      <c r="C100" s="57"/>
      <c r="D100" s="14" t="str">
        <f>'[1]CU '!D102</f>
        <v>250hp</v>
      </c>
      <c r="E100" s="14" t="str">
        <f>'[1]CU '!E102</f>
        <v>250L,with two valves,with sight glass</v>
      </c>
      <c r="F100" s="14" t="str">
        <f>'[1]CU '!F102</f>
        <v>250L</v>
      </c>
      <c r="G100" s="14">
        <f>'[1]CU '!G102</f>
        <v>0</v>
      </c>
      <c r="H100" s="14"/>
      <c r="I100" s="14"/>
      <c r="J100" s="277">
        <f>'[1]CU '!$Q102</f>
        <v>5639.55823293173</v>
      </c>
      <c r="K100" s="529"/>
      <c r="L100" s="529"/>
      <c r="M100" s="800"/>
      <c r="N100" s="685"/>
    </row>
    <row r="101" s="159" customFormat="1" ht="16.15" customHeight="1" spans="1:14">
      <c r="A101" s="16">
        <f>'[1]CU '!A103</f>
        <v>0</v>
      </c>
      <c r="B101" s="16" t="str">
        <f>'[1]CU '!B103</f>
        <v>L-300L (3 1/8" * 2 5/8")</v>
      </c>
      <c r="C101" s="58"/>
      <c r="D101" s="14" t="str">
        <f>'[1]CU '!D103</f>
        <v>300hp</v>
      </c>
      <c r="E101" s="14" t="str">
        <f>'[1]CU '!E103</f>
        <v>300L,with two valves,with sight glass</v>
      </c>
      <c r="F101" s="14" t="str">
        <f>'[1]CU '!F103</f>
        <v>300L</v>
      </c>
      <c r="G101" s="14">
        <f>'[1]CU '!G103</f>
        <v>0</v>
      </c>
      <c r="H101" s="14"/>
      <c r="I101" s="14"/>
      <c r="J101" s="277">
        <f>'[1]CU '!$Q103</f>
        <v>7162.65060240964</v>
      </c>
      <c r="K101" s="529"/>
      <c r="L101" s="529"/>
      <c r="M101" s="800"/>
      <c r="N101" s="685"/>
    </row>
    <row r="102" s="159" customFormat="1" ht="16.15" customHeight="1" spans="1:14">
      <c r="A102" s="16" t="str">
        <f>'[1]CU '!A104</f>
        <v>CU062</v>
      </c>
      <c r="B102" s="16" t="str">
        <f>'[1]CU '!B104</f>
        <v>HTC-3</v>
      </c>
      <c r="C102" s="56" t="s">
        <v>9</v>
      </c>
      <c r="D102" s="14" t="str">
        <f>'[1]CU '!D104</f>
        <v>3hp</v>
      </c>
      <c r="E102" s="14" t="str">
        <f>'[1]CU '!E104</f>
        <v>800*159D</v>
      </c>
      <c r="F102" s="14" t="str">
        <f>'[1]CU '!F104</f>
        <v>2DES2Y</v>
      </c>
      <c r="G102" s="14">
        <f>'[1]CU '!G104</f>
        <v>0</v>
      </c>
      <c r="H102" s="14"/>
      <c r="I102" s="14"/>
      <c r="J102" s="277">
        <f>'[1]CU '!$Q104</f>
        <v>1198.13436891669</v>
      </c>
      <c r="K102" s="529"/>
      <c r="L102" s="529"/>
      <c r="M102" s="800"/>
      <c r="N102" s="702"/>
    </row>
    <row r="103" s="159" customFormat="1" ht="16.15" customHeight="1" spans="1:14">
      <c r="A103" s="16" t="str">
        <f>'[1]CU '!A105</f>
        <v>CU063</v>
      </c>
      <c r="B103" s="16" t="str">
        <f>'[1]CU '!B105</f>
        <v>HTC-4</v>
      </c>
      <c r="C103" s="57"/>
      <c r="D103" s="14" t="str">
        <f>'[1]CU '!D105</f>
        <v>4hp</v>
      </c>
      <c r="E103" s="14" t="str">
        <f>'[1]CU '!E105</f>
        <v>800*159D</v>
      </c>
      <c r="F103" s="14" t="str">
        <f>'[1]CU '!F105</f>
        <v>4CES3Y</v>
      </c>
      <c r="G103" s="14">
        <f>'[1]CU '!G105</f>
        <v>0</v>
      </c>
      <c r="H103" s="14"/>
      <c r="I103" s="14"/>
      <c r="J103" s="277">
        <f>'[1]CU '!$Q105</f>
        <v>1556.33948952065</v>
      </c>
      <c r="K103" s="529"/>
      <c r="L103" s="529"/>
      <c r="M103" s="800"/>
      <c r="N103" s="703"/>
    </row>
    <row r="104" s="159" customFormat="1" ht="16.15" customHeight="1" spans="1:14">
      <c r="A104" s="16" t="str">
        <f>'[1]CU '!A106</f>
        <v>CU064</v>
      </c>
      <c r="B104" s="16" t="str">
        <f>'[1]CU '!B106</f>
        <v>HTC-5</v>
      </c>
      <c r="C104" s="57"/>
      <c r="D104" s="14" t="str">
        <f>'[1]CU '!D106</f>
        <v>5hp</v>
      </c>
      <c r="E104" s="14" t="str">
        <f>'[1]CU '!E106</f>
        <v>930*219D</v>
      </c>
      <c r="F104" s="14" t="str">
        <f>'[1]CU '!F106</f>
        <v>4EES4Y</v>
      </c>
      <c r="G104" s="14">
        <f>'[1]CU '!G106</f>
        <v>0</v>
      </c>
      <c r="H104" s="14"/>
      <c r="I104" s="14"/>
      <c r="J104" s="277">
        <f>'[1]CU '!$Q106</f>
        <v>1605.74709236257</v>
      </c>
      <c r="K104" s="529"/>
      <c r="L104" s="529"/>
      <c r="M104" s="800"/>
      <c r="N104" s="703"/>
    </row>
    <row r="105" s="159" customFormat="1" ht="16.15" customHeight="1" spans="1:14">
      <c r="A105" s="16" t="str">
        <f>'[1]CU '!A107</f>
        <v>CU064.1</v>
      </c>
      <c r="B105" s="16" t="str">
        <f>'[1]CU '!B107</f>
        <v>HTC-6</v>
      </c>
      <c r="C105" s="57"/>
      <c r="D105" s="14" t="str">
        <f>'[1]CU '!D107</f>
        <v>6hp</v>
      </c>
      <c r="E105" s="14" t="str">
        <f>'[1]CU '!E107</f>
        <v>1080*165D</v>
      </c>
      <c r="F105" s="14" t="str">
        <f>'[1]CU '!F107</f>
        <v>4DES5Y</v>
      </c>
      <c r="G105" s="14">
        <f>'[1]CU '!G107</f>
        <v>0</v>
      </c>
      <c r="H105" s="14"/>
      <c r="I105" s="14"/>
      <c r="J105" s="277">
        <f>'[1]CU '!$Q107</f>
        <v>1865.13700728268</v>
      </c>
      <c r="K105" s="529"/>
      <c r="L105" s="529"/>
      <c r="M105" s="800"/>
      <c r="N105" s="703"/>
    </row>
    <row r="106" s="159" customFormat="1" ht="16.15" customHeight="1" spans="1:14">
      <c r="A106" s="16" t="str">
        <f>'[1]CU '!A108</f>
        <v>CU065</v>
      </c>
      <c r="B106" s="16" t="str">
        <f>'[1]CU '!B108</f>
        <v>HTC-8</v>
      </c>
      <c r="C106" s="57"/>
      <c r="D106" s="14" t="str">
        <f>'[1]CU '!D108</f>
        <v>8hp</v>
      </c>
      <c r="E106" s="14" t="str">
        <f>'[1]CU '!E108</f>
        <v>980*219D</v>
      </c>
      <c r="F106" s="14" t="str">
        <f>'[1]CU '!F108</f>
        <v>4CES6Y</v>
      </c>
      <c r="G106" s="14">
        <f>'[1]CU '!G108</f>
        <v>0</v>
      </c>
      <c r="H106" s="14"/>
      <c r="I106" s="14"/>
      <c r="J106" s="277">
        <f>'[1]CU '!$Q108</f>
        <v>2173.93452504471</v>
      </c>
      <c r="K106" s="529"/>
      <c r="L106" s="529"/>
      <c r="M106" s="800"/>
      <c r="N106" s="703"/>
    </row>
    <row r="107" s="159" customFormat="1" ht="16.15" customHeight="1" spans="1:14">
      <c r="A107" s="16" t="str">
        <f>'[1]CU '!A109</f>
        <v>CU066</v>
      </c>
      <c r="B107" s="16" t="str">
        <f>'[1]CU '!B109</f>
        <v>HTC-10</v>
      </c>
      <c r="C107" s="57"/>
      <c r="D107" s="14" t="str">
        <f>'[1]CU '!D109</f>
        <v>10hp</v>
      </c>
      <c r="E107" s="14" t="str">
        <f>'[1]CU '!E109</f>
        <v>1080*219D</v>
      </c>
      <c r="F107" s="14" t="str">
        <f>'[1]CU '!F109</f>
        <v>4TES9Y</v>
      </c>
      <c r="G107" s="14">
        <f>'[1]CU '!G109</f>
        <v>0</v>
      </c>
      <c r="H107" s="14"/>
      <c r="I107" s="14"/>
      <c r="J107" s="277">
        <f>'[1]CU '!$Q109</f>
        <v>2717.41815630589</v>
      </c>
      <c r="K107" s="529"/>
      <c r="L107" s="529"/>
      <c r="M107" s="800"/>
      <c r="N107" s="703"/>
    </row>
    <row r="108" s="159" customFormat="1" ht="16.15" customHeight="1" spans="1:14">
      <c r="A108" s="16" t="str">
        <f>'[1]CU '!A110</f>
        <v>CU067</v>
      </c>
      <c r="B108" s="16" t="str">
        <f>'[1]CU '!B110</f>
        <v>HTC-12</v>
      </c>
      <c r="C108" s="57"/>
      <c r="D108" s="14" t="str">
        <f>'[1]CU '!D110</f>
        <v>12.5hp</v>
      </c>
      <c r="E108" s="14" t="str">
        <f>'[1]CU '!E110</f>
        <v>1280*219D</v>
      </c>
      <c r="F108" s="14" t="str">
        <f>'[1]CU '!F110</f>
        <v>4PES12Y</v>
      </c>
      <c r="G108" s="14">
        <f>'[1]CU '!G110</f>
        <v>0</v>
      </c>
      <c r="H108" s="14"/>
      <c r="I108" s="14"/>
      <c r="J108" s="277">
        <f>'[1]CU '!$Q110</f>
        <v>3001.51187264696</v>
      </c>
      <c r="K108" s="529"/>
      <c r="L108" s="529"/>
      <c r="M108" s="800"/>
      <c r="N108" s="703"/>
    </row>
    <row r="109" s="159" customFormat="1" ht="16.15" customHeight="1" spans="1:14">
      <c r="A109" s="16" t="str">
        <f>'[1]CU '!A111</f>
        <v>CU068</v>
      </c>
      <c r="B109" s="16" t="str">
        <f>'[1]CU '!B111</f>
        <v>HTC-15</v>
      </c>
      <c r="C109" s="57"/>
      <c r="D109" s="14" t="str">
        <f>'[1]CU '!D111</f>
        <v>15hp</v>
      </c>
      <c r="E109" s="14" t="str">
        <f>'[1]CU '!E111</f>
        <v>1220*219D</v>
      </c>
      <c r="F109" s="14" t="str">
        <f>'[1]CU '!F111</f>
        <v>4JE13Y</v>
      </c>
      <c r="G109" s="14">
        <f>'[1]CU '!G111</f>
        <v>0</v>
      </c>
      <c r="H109" s="14"/>
      <c r="I109" s="14"/>
      <c r="J109" s="277">
        <f>'[1]CU '!$Q111</f>
        <v>3415.30054644809</v>
      </c>
      <c r="K109" s="529"/>
      <c r="L109" s="529"/>
      <c r="M109" s="800"/>
      <c r="N109" s="703"/>
    </row>
    <row r="110" s="159" customFormat="1" ht="16.15" customHeight="1" spans="1:14">
      <c r="A110" s="16" t="str">
        <f>'[1]CU '!A112</f>
        <v>CU069</v>
      </c>
      <c r="B110" s="16" t="str">
        <f>'[1]CU '!B112</f>
        <v>HTC-20</v>
      </c>
      <c r="C110" s="57"/>
      <c r="D110" s="14" t="str">
        <f>'[1]CU '!D112</f>
        <v>20hp</v>
      </c>
      <c r="E110" s="14" t="str">
        <f>'[1]CU '!E112</f>
        <v>1430*219D</v>
      </c>
      <c r="F110" s="14" t="str">
        <f>'[1]CU '!F112</f>
        <v>4HE18Y</v>
      </c>
      <c r="G110" s="14">
        <f>'[1]CU '!G112</f>
        <v>0</v>
      </c>
      <c r="H110" s="14"/>
      <c r="I110" s="14"/>
      <c r="J110" s="277">
        <f>'[1]CU '!$Q112</f>
        <v>3866.14492238066</v>
      </c>
      <c r="K110" s="529"/>
      <c r="L110" s="529"/>
      <c r="M110" s="800"/>
      <c r="N110" s="703"/>
    </row>
    <row r="111" s="159" customFormat="1" ht="16.15" customHeight="1" spans="1:14">
      <c r="A111" s="16" t="str">
        <f>'[1]CU '!A113</f>
        <v>CU070</v>
      </c>
      <c r="B111" s="16" t="str">
        <f>'[1]CU '!B113</f>
        <v>HTC-25</v>
      </c>
      <c r="C111" s="57"/>
      <c r="D111" s="14" t="str">
        <f>'[1]CU '!D113</f>
        <v>25hp</v>
      </c>
      <c r="E111" s="14" t="str">
        <f>'[1]CU '!E113</f>
        <v>1430*273D</v>
      </c>
      <c r="F111" s="14" t="str">
        <f>'[1]CU '!F113</f>
        <v>4GE23Y</v>
      </c>
      <c r="G111" s="14">
        <f>'[1]CU '!G113</f>
        <v>0</v>
      </c>
      <c r="H111" s="14"/>
      <c r="I111" s="14"/>
      <c r="J111" s="277">
        <f>'[1]CU '!$Q113</f>
        <v>4681.37036927242</v>
      </c>
      <c r="K111" s="529"/>
      <c r="L111" s="529"/>
      <c r="M111" s="800"/>
      <c r="N111" s="703"/>
    </row>
    <row r="112" s="159" customFormat="1" ht="16.15" customHeight="1" spans="1:14">
      <c r="A112" s="16" t="str">
        <f>'[1]CU '!A114</f>
        <v>CU070.1</v>
      </c>
      <c r="B112" s="16" t="str">
        <f>'[1]CU '!B114</f>
        <v>HTC-28</v>
      </c>
      <c r="C112" s="57"/>
      <c r="D112" s="14" t="str">
        <f>'[1]CU '!D114</f>
        <v>28hp</v>
      </c>
      <c r="E112" s="14" t="str">
        <f>'[1]CU '!E114</f>
        <v>1620*273D</v>
      </c>
      <c r="F112" s="14" t="str">
        <f>'[1]CU '!F114</f>
        <v>6HE28Y</v>
      </c>
      <c r="G112" s="14">
        <f>'[1]CU '!G114</f>
        <v>0</v>
      </c>
      <c r="H112" s="14"/>
      <c r="I112" s="14"/>
      <c r="J112" s="277">
        <f>'[1]CU '!$Q114</f>
        <v>5274.26160337553</v>
      </c>
      <c r="K112" s="529"/>
      <c r="L112" s="529"/>
      <c r="M112" s="800"/>
      <c r="N112" s="703"/>
    </row>
    <row r="113" s="159" customFormat="1" ht="16.15" customHeight="1" spans="1:14">
      <c r="A113" s="16" t="str">
        <f>'[1]CU '!A115</f>
        <v>CU071</v>
      </c>
      <c r="B113" s="16" t="str">
        <f>'[1]CU '!B115</f>
        <v>HTC-30</v>
      </c>
      <c r="C113" s="57"/>
      <c r="D113" s="14" t="str">
        <f>'[1]CU '!D115</f>
        <v>30hp</v>
      </c>
      <c r="E113" s="14" t="str">
        <f>'[1]CU '!E115</f>
        <v>1620*273D</v>
      </c>
      <c r="F113" s="14" t="str">
        <f>'[1]CU '!F115</f>
        <v>6HE28Y</v>
      </c>
      <c r="G113" s="14">
        <f>'[1]CU '!G115</f>
        <v>0</v>
      </c>
      <c r="H113" s="14"/>
      <c r="I113" s="14"/>
      <c r="J113" s="277">
        <f>'[1]CU '!$Q115</f>
        <v>5749.80978072906</v>
      </c>
      <c r="K113" s="529"/>
      <c r="L113" s="529"/>
      <c r="M113" s="800"/>
      <c r="N113" s="703"/>
    </row>
    <row r="114" s="159" customFormat="1" ht="16.15" customHeight="1" spans="1:14">
      <c r="A114" s="16" t="str">
        <f>'[1]CU '!A116</f>
        <v>CU072</v>
      </c>
      <c r="B114" s="16" t="str">
        <f>'[1]CU '!B116</f>
        <v>HTC-35</v>
      </c>
      <c r="C114" s="57"/>
      <c r="D114" s="14" t="str">
        <f>'[1]CU '!D116</f>
        <v>35hp</v>
      </c>
      <c r="E114" s="14" t="str">
        <f>'[1]CU '!E116</f>
        <v>1620*273D</v>
      </c>
      <c r="F114" s="14" t="str">
        <f>'[1]CU '!F116</f>
        <v>6GE34Y/S6F30.2Y</v>
      </c>
      <c r="G114" s="14">
        <f>'[1]CU '!G116</f>
        <v>0</v>
      </c>
      <c r="H114" s="14"/>
      <c r="I114" s="14"/>
      <c r="J114" s="277">
        <f>'[1]CU '!$Q116</f>
        <v>6805.89729147521</v>
      </c>
      <c r="K114" s="529"/>
      <c r="L114" s="529"/>
      <c r="M114" s="800"/>
      <c r="N114" s="703"/>
    </row>
    <row r="115" s="159" customFormat="1" ht="16.15" customHeight="1" spans="1:14">
      <c r="A115" s="16" t="str">
        <f>'[1]CU '!A117</f>
        <v>CU073</v>
      </c>
      <c r="B115" s="16" t="str">
        <f>'[1]CU '!B117</f>
        <v>HTC-40</v>
      </c>
      <c r="C115" s="57"/>
      <c r="D115" s="14" t="str">
        <f>'[1]CU '!D117</f>
        <v>40hp</v>
      </c>
      <c r="E115" s="14" t="str">
        <f>'[1]CU '!E117</f>
        <v>1620*279D</v>
      </c>
      <c r="F115" s="14" t="str">
        <f>'[1]CU '!F117</f>
        <v>6FE44Y</v>
      </c>
      <c r="G115" s="14">
        <f>'[1]CU '!G117</f>
        <v>0</v>
      </c>
      <c r="H115" s="14"/>
      <c r="I115" s="14"/>
      <c r="J115" s="277">
        <f>'[1]CU '!$Q117</f>
        <v>7176.45431278965</v>
      </c>
      <c r="K115" s="529"/>
      <c r="L115" s="529"/>
      <c r="M115" s="800"/>
      <c r="N115" s="703"/>
    </row>
    <row r="116" s="159" customFormat="1" ht="16.15" customHeight="1" spans="1:14">
      <c r="A116" s="16" t="str">
        <f>'[1]CU '!A118</f>
        <v>CU073.1</v>
      </c>
      <c r="B116" s="16" t="str">
        <f>'[1]CU '!B118</f>
        <v>HTC-45</v>
      </c>
      <c r="C116" s="57"/>
      <c r="D116" s="14" t="str">
        <f>'[1]CU '!D118</f>
        <v>45hp</v>
      </c>
      <c r="E116" s="14" t="str">
        <f>'[1]CU '!E118</f>
        <v>2150*273D</v>
      </c>
      <c r="F116" s="14" t="str">
        <f>'[1]CU '!F118</f>
        <v>6GE40Y /SW3L3000</v>
      </c>
      <c r="G116" s="14">
        <f>'[1]CU '!G118</f>
        <v>0</v>
      </c>
      <c r="H116" s="14"/>
      <c r="I116" s="14"/>
      <c r="J116" s="277">
        <f>'[1]CU '!$Q118</f>
        <v>7942.27215683949</v>
      </c>
      <c r="K116" s="529"/>
      <c r="L116" s="529"/>
      <c r="M116" s="800"/>
      <c r="N116" s="703"/>
    </row>
    <row r="117" s="159" customFormat="1" ht="16.15" customHeight="1" spans="1:14">
      <c r="A117" s="16" t="str">
        <f>'[1]CU '!A119</f>
        <v>CU074</v>
      </c>
      <c r="B117" s="16" t="str">
        <f>'[1]CU '!B119</f>
        <v>HTC-50</v>
      </c>
      <c r="C117" s="57"/>
      <c r="D117" s="14" t="str">
        <f>'[1]CU '!D119</f>
        <v>50hp</v>
      </c>
      <c r="E117" s="14" t="str">
        <f>'[1]CU '!E119</f>
        <v>2150*273D</v>
      </c>
      <c r="F117" s="14" t="str">
        <f>'[1]CU '!F119</f>
        <v>6FE50Y /SW3L4000</v>
      </c>
      <c r="G117" s="14">
        <f>'[1]CU '!G119</f>
        <v>0</v>
      </c>
      <c r="H117" s="14"/>
      <c r="I117" s="14"/>
      <c r="J117" s="277">
        <f>'[1]CU '!$Q119</f>
        <v>8671.03429875789</v>
      </c>
      <c r="K117" s="529"/>
      <c r="L117" s="529"/>
      <c r="M117" s="800"/>
      <c r="N117" s="703"/>
    </row>
    <row r="118" s="159" customFormat="1" ht="16.15" customHeight="1" spans="1:14">
      <c r="A118" s="16" t="str">
        <f>'[1]CU '!A120</f>
        <v>CU074.1</v>
      </c>
      <c r="B118" s="16" t="str">
        <f>'[1]CU '!B120</f>
        <v>HTC-55</v>
      </c>
      <c r="C118" s="57"/>
      <c r="D118" s="14" t="str">
        <f>'[1]CU '!D120</f>
        <v>55hp</v>
      </c>
      <c r="E118" s="14" t="str">
        <f>'[1]CU '!E120</f>
        <v>2150*273D</v>
      </c>
      <c r="F118" s="14" t="str">
        <f>'[1]CU '!F120</f>
        <v>SW3L5000</v>
      </c>
      <c r="G118" s="14">
        <f>'[1]CU '!G120</f>
        <v>0</v>
      </c>
      <c r="H118" s="14"/>
      <c r="I118" s="14"/>
      <c r="J118" s="277">
        <f>'[1]CU '!$Q120</f>
        <v>10140.9104833052</v>
      </c>
      <c r="K118" s="529"/>
      <c r="L118" s="529"/>
      <c r="M118" s="800"/>
      <c r="N118" s="703"/>
    </row>
    <row r="119" s="159" customFormat="1" ht="16.15" customHeight="1" spans="1:14">
      <c r="A119" s="16" t="str">
        <f>'[1]CU '!A121</f>
        <v>CU075</v>
      </c>
      <c r="B119" s="16" t="str">
        <f>'[1]CU '!B121</f>
        <v>HTC-60</v>
      </c>
      <c r="C119" s="57"/>
      <c r="D119" s="14" t="str">
        <f>'[1]CU '!D121</f>
        <v>60hp</v>
      </c>
      <c r="E119" s="14" t="str">
        <f>'[1]CU '!E121</f>
        <v>2170*325D</v>
      </c>
      <c r="F119" s="14" t="str">
        <f>'[1]CU '!F121</f>
        <v>SW3L6000</v>
      </c>
      <c r="G119" s="14">
        <f>'[1]CU '!G121</f>
        <v>0</v>
      </c>
      <c r="H119" s="14"/>
      <c r="I119" s="14"/>
      <c r="J119" s="277">
        <f>'[1]CU '!$Q121</f>
        <v>11549.0271643</v>
      </c>
      <c r="K119" s="529"/>
      <c r="L119" s="529"/>
      <c r="M119" s="800"/>
      <c r="N119" s="703"/>
    </row>
    <row r="120" s="159" customFormat="1" ht="16.15" customHeight="1" spans="1:14">
      <c r="A120" s="16" t="str">
        <f>'[1]CU '!A122</f>
        <v>CU075.1</v>
      </c>
      <c r="B120" s="16" t="str">
        <f>'[1]CU '!B122</f>
        <v>HTC-70</v>
      </c>
      <c r="C120" s="57"/>
      <c r="D120" s="14" t="str">
        <f>'[1]CU '!D122</f>
        <v>70hp</v>
      </c>
      <c r="E120" s="14" t="str">
        <f>'[1]CU '!E122</f>
        <v>2220*325D</v>
      </c>
      <c r="F120" s="14" t="str">
        <f>'[1]CU '!F122</f>
        <v>SW3L7000</v>
      </c>
      <c r="G120" s="14">
        <f>'[1]CU '!G122</f>
        <v>0</v>
      </c>
      <c r="H120" s="14"/>
      <c r="I120" s="14"/>
      <c r="J120" s="277">
        <f>'[1]CU '!$Q122</f>
        <v>12944.7919445844</v>
      </c>
      <c r="K120" s="796"/>
      <c r="L120" s="796"/>
      <c r="M120" s="797"/>
      <c r="N120" s="703"/>
    </row>
    <row r="121" s="159" customFormat="1" ht="16.15" customHeight="1" spans="1:14">
      <c r="A121" s="16" t="str">
        <f>'[1]CU '!A123</f>
        <v>CU076</v>
      </c>
      <c r="B121" s="16" t="str">
        <f>'[1]CU '!B123</f>
        <v>HTC-80</v>
      </c>
      <c r="C121" s="57"/>
      <c r="D121" s="14" t="str">
        <f>'[1]CU '!D123</f>
        <v>80hp</v>
      </c>
      <c r="E121" s="14" t="str">
        <f>'[1]CU '!E123</f>
        <v>2220*325D</v>
      </c>
      <c r="F121" s="14">
        <f>'[1]CU '!F123</f>
        <v>0</v>
      </c>
      <c r="G121" s="14" t="str">
        <f>'[1]CU '!G123</f>
        <v>C50S12R</v>
      </c>
      <c r="H121" s="14"/>
      <c r="I121" s="14"/>
      <c r="J121" s="277">
        <f>'[1]CU '!$Q123</f>
        <v>14278.7972213164</v>
      </c>
      <c r="K121" s="796"/>
      <c r="L121" s="796"/>
      <c r="M121" s="797"/>
      <c r="N121" s="703"/>
    </row>
    <row r="122" s="159" customFormat="1" ht="16.15" customHeight="1" spans="1:14">
      <c r="A122" s="16" t="str">
        <f>'[1]CU '!A124</f>
        <v>CU076.1</v>
      </c>
      <c r="B122" s="16" t="str">
        <f>'[1]CU '!B124</f>
        <v>HTC-90</v>
      </c>
      <c r="C122" s="57"/>
      <c r="D122" s="14" t="str">
        <f>'[1]CU '!D124</f>
        <v>90HP</v>
      </c>
      <c r="E122" s="14" t="str">
        <f>'[1]CU '!E124</f>
        <v>2370*325D</v>
      </c>
      <c r="F122" s="14" t="str">
        <f>'[1]CU '!F124</f>
        <v>SW3L8000</v>
      </c>
      <c r="G122" s="14">
        <f>'[1]CU '!G124</f>
        <v>0</v>
      </c>
      <c r="H122" s="14"/>
      <c r="I122" s="14"/>
      <c r="J122" s="277">
        <f>'[1]CU '!$Q124</f>
        <v>15748.6734058637</v>
      </c>
      <c r="K122" s="796"/>
      <c r="L122" s="796"/>
      <c r="M122" s="797"/>
      <c r="N122" s="703"/>
    </row>
    <row r="123" s="159" customFormat="1" spans="1:14">
      <c r="A123" s="16" t="str">
        <f>'[1]CU '!A125</f>
        <v>CU076.2</v>
      </c>
      <c r="B123" s="16" t="str">
        <f>'[1]CU '!B125</f>
        <v>HTC-110</v>
      </c>
      <c r="C123" s="57"/>
      <c r="D123" s="14" t="str">
        <f>'[1]CU '!D125</f>
        <v>110HP</v>
      </c>
      <c r="E123" s="14" t="str">
        <f>'[1]CU '!E125</f>
        <v>2370*325D</v>
      </c>
      <c r="F123" s="14" t="str">
        <f>'[1]CU '!F125</f>
        <v>SW3L9500</v>
      </c>
      <c r="G123" s="14">
        <f>'[1]CU '!G125</f>
        <v>0</v>
      </c>
      <c r="H123" s="14"/>
      <c r="I123" s="14"/>
      <c r="J123" s="277">
        <f>'[1]CU '!$Q125</f>
        <v>17206.1976897005</v>
      </c>
      <c r="K123" s="516"/>
      <c r="L123" s="516"/>
      <c r="M123" s="797"/>
      <c r="N123" s="703"/>
    </row>
    <row r="124" s="159" customFormat="1" spans="1:14">
      <c r="A124" s="16" t="str">
        <f>'[1]CU '!A126</f>
        <v>CU076.3</v>
      </c>
      <c r="B124" s="16" t="str">
        <f>'[1]CU '!B126</f>
        <v>HTC-120</v>
      </c>
      <c r="C124" s="57"/>
      <c r="D124" s="14" t="str">
        <f>'[1]CU '!D126</f>
        <v>120HP</v>
      </c>
      <c r="E124" s="14" t="str">
        <f>'[1]CU '!E126</f>
        <v>2880*377D</v>
      </c>
      <c r="F124" s="14" t="str">
        <f>'[1]CU '!F126</f>
        <v>SW3L11500</v>
      </c>
      <c r="G124" s="14">
        <f>'[1]CU '!G126</f>
        <v>0</v>
      </c>
      <c r="H124" s="14"/>
      <c r="I124" s="14"/>
      <c r="J124" s="277">
        <f>'[1]CU '!$Q126</f>
        <v>21615.8262433423</v>
      </c>
      <c r="K124" s="516"/>
      <c r="L124" s="516"/>
      <c r="M124" s="797"/>
      <c r="N124" s="703"/>
    </row>
    <row r="125" s="183" customFormat="1" spans="1:14">
      <c r="A125" s="16" t="str">
        <f>'[1]CU '!A142</f>
        <v>CU077</v>
      </c>
      <c r="B125" s="16" t="str">
        <f>'[1]CU '!B142</f>
        <v>CS025</v>
      </c>
      <c r="C125" s="798" t="s">
        <v>10</v>
      </c>
      <c r="D125" s="14" t="str">
        <f>'[1]CU '!D142</f>
        <v>1/4hp</v>
      </c>
      <c r="E125" s="14" t="str">
        <f>'[1]CU '!E142</f>
        <v>8 X 9  X 2R</v>
      </c>
      <c r="F125" s="14" t="str">
        <f>'[1]CU '!F142</f>
        <v>φ200 BLADE 28°</v>
      </c>
      <c r="G125" s="14" t="str">
        <f>'[1]CU '!G142</f>
        <v>5watts</v>
      </c>
      <c r="H125" s="14"/>
      <c r="I125" s="14"/>
      <c r="J125" s="277">
        <f>'[1]CU '!$Q142</f>
        <v>48.1724127708772</v>
      </c>
      <c r="K125" s="801"/>
      <c r="L125" s="801"/>
      <c r="M125" s="800"/>
      <c r="N125" s="703"/>
    </row>
    <row r="126" s="183" customFormat="1" spans="1:14">
      <c r="A126" s="16" t="str">
        <f>'[1]CU '!A143</f>
        <v>CU078</v>
      </c>
      <c r="B126" s="16" t="str">
        <f>'[1]CU '!B143</f>
        <v>CS030</v>
      </c>
      <c r="C126" s="799"/>
      <c r="D126" s="14" t="str">
        <f>'[1]CU '!D143</f>
        <v>1/3hp</v>
      </c>
      <c r="E126" s="14" t="str">
        <f>'[1]CU '!E143</f>
        <v>9 X 9  X 3R</v>
      </c>
      <c r="F126" s="14" t="str">
        <f>'[1]CU '!F143</f>
        <v>φ200 BLADE 28°</v>
      </c>
      <c r="G126" s="14" t="str">
        <f>'[1]CU '!G143</f>
        <v>10watts</v>
      </c>
      <c r="H126" s="14"/>
      <c r="I126" s="14"/>
      <c r="J126" s="277">
        <f>'[1]CU '!$Q143</f>
        <v>98.568167669641</v>
      </c>
      <c r="K126" s="801"/>
      <c r="L126" s="801"/>
      <c r="M126" s="800"/>
      <c r="N126" s="703"/>
    </row>
    <row r="127" s="183" customFormat="1" spans="1:14">
      <c r="A127" s="16" t="str">
        <f>'[1]CU '!A144</f>
        <v>CU079</v>
      </c>
      <c r="B127" s="16" t="str">
        <f>'[1]CU '!B144</f>
        <v>CS033 (10 u)</v>
      </c>
      <c r="C127" s="799"/>
      <c r="D127" s="14" t="str">
        <f>'[1]CU '!D144</f>
        <v>1/3hp</v>
      </c>
      <c r="E127" s="14" t="str">
        <f>'[1]CU '!E144</f>
        <v>10 X 11 X 2R</v>
      </c>
      <c r="F127" s="14" t="str">
        <f>'[1]CU '!F144</f>
        <v>φ250 BLADE 22°</v>
      </c>
      <c r="G127" s="14" t="str">
        <f>'[1]CU '!G144</f>
        <v>10watts</v>
      </c>
      <c r="H127" s="14"/>
      <c r="I127" s="14"/>
      <c r="J127" s="277">
        <f>'[1]CU '!$Q144</f>
        <v>137.106097886343</v>
      </c>
      <c r="K127" s="801"/>
      <c r="L127" s="801"/>
      <c r="M127" s="800"/>
      <c r="N127" s="703"/>
    </row>
    <row r="128" s="183" customFormat="1" spans="1:14">
      <c r="A128" s="16" t="str">
        <f>'[1]CU '!A145</f>
        <v>CU080</v>
      </c>
      <c r="B128" s="16" t="str">
        <f>'[1]CU '!B145</f>
        <v>CS050 (15 u)</v>
      </c>
      <c r="C128" s="799"/>
      <c r="D128" s="14" t="str">
        <f>'[1]CU '!D145</f>
        <v>1/2hp</v>
      </c>
      <c r="E128" s="14" t="str">
        <f>'[1]CU '!E145</f>
        <v>10 X 11 X 3R</v>
      </c>
      <c r="F128" s="14" t="str">
        <f>'[1]CU '!F145</f>
        <v>φ250 BLADE 22°</v>
      </c>
      <c r="G128" s="14" t="str">
        <f>'[1]CU '!G145</f>
        <v>10watts</v>
      </c>
      <c r="H128" s="14"/>
      <c r="I128" s="14"/>
      <c r="J128" s="277">
        <f>'[1]CU '!$Q145</f>
        <v>149.457998596824</v>
      </c>
      <c r="K128" s="801"/>
      <c r="L128" s="801"/>
      <c r="M128" s="800"/>
      <c r="N128" s="703"/>
    </row>
    <row r="129" s="183" customFormat="1" spans="1:14">
      <c r="A129" s="16" t="str">
        <f>'[1]CU '!A146</f>
        <v>CU081</v>
      </c>
      <c r="B129" s="16" t="str">
        <f>'[1]CU '!B146</f>
        <v>CS060 (16 u)</v>
      </c>
      <c r="C129" s="799"/>
      <c r="D129" s="14" t="str">
        <f>'[1]CU '!D146</f>
        <v>1/2hp(big)</v>
      </c>
      <c r="E129" s="14" t="str">
        <f>'[1]CU '!E146</f>
        <v>11 X 13 X 3R</v>
      </c>
      <c r="F129" s="14" t="str">
        <f>'[1]CU '!F146</f>
        <v>φ250 BLADE 28°</v>
      </c>
      <c r="G129" s="14" t="str">
        <f>'[1]CU '!G146</f>
        <v>16watts</v>
      </c>
      <c r="H129" s="14"/>
      <c r="I129" s="14"/>
      <c r="J129" s="277">
        <f>'[1]CU '!$Q146</f>
        <v>170.456229804642</v>
      </c>
      <c r="K129" s="801"/>
      <c r="L129" s="801"/>
      <c r="M129" s="800"/>
      <c r="N129" s="703"/>
    </row>
    <row r="130" s="159" customFormat="1" spans="1:14">
      <c r="A130" s="16" t="str">
        <f>'[1]CU '!A147</f>
        <v>CU082</v>
      </c>
      <c r="B130" s="16" t="str">
        <f>'[1]CU '!B147</f>
        <v>CS075</v>
      </c>
      <c r="C130" s="799"/>
      <c r="D130" s="14" t="str">
        <f>'[1]CU '!D147</f>
        <v>3/4hp</v>
      </c>
      <c r="E130" s="14" t="str">
        <f>'[1]CU '!E147</f>
        <v>13 X 15 X 3R</v>
      </c>
      <c r="F130" s="14" t="str">
        <f>'[1]CU '!F147</f>
        <v>φ300 BLADE 22°</v>
      </c>
      <c r="G130" s="14" t="str">
        <f>'[1]CU '!G147</f>
        <v>18watts</v>
      </c>
      <c r="H130" s="14"/>
      <c r="I130" s="14"/>
      <c r="J130" s="277">
        <f>'[1]CU '!$Q147</f>
        <v>217.393452504471</v>
      </c>
      <c r="K130" s="516"/>
      <c r="L130" s="516"/>
      <c r="M130" s="797"/>
      <c r="N130" s="703"/>
    </row>
    <row r="131" s="159" customFormat="1" spans="1:14">
      <c r="A131" s="16" t="str">
        <f>'[1]CU '!A148</f>
        <v>CU082.01</v>
      </c>
      <c r="B131" s="16" t="str">
        <f>'[1]CU '!B148</f>
        <v>CS090</v>
      </c>
      <c r="C131" s="799"/>
      <c r="D131" s="14" t="str">
        <f>'[1]CU '!D148</f>
        <v>7/8HP</v>
      </c>
      <c r="E131" s="14" t="str">
        <f>'[1]CU '!E148</f>
        <v>11*15*4R</v>
      </c>
      <c r="F131" s="14" t="str">
        <f>'[1]CU '!F148</f>
        <v>φ250 BLADE 28°</v>
      </c>
      <c r="G131" s="14" t="str">
        <f>'[1]CU '!G148</f>
        <v>16watts</v>
      </c>
      <c r="H131" s="14"/>
      <c r="I131" s="14"/>
      <c r="J131" s="277">
        <f>'[1]CU '!$Q148</f>
        <v>279.152956056878</v>
      </c>
      <c r="K131" s="516"/>
      <c r="L131" s="516"/>
      <c r="M131" s="797"/>
      <c r="N131" s="703"/>
    </row>
    <row r="132" s="159" customFormat="1" spans="1:14">
      <c r="A132" s="16" t="str">
        <f>'[1]CU '!A149</f>
        <v>CU083</v>
      </c>
      <c r="B132" s="16" t="str">
        <f>'[1]CU '!B149</f>
        <v>CS100</v>
      </c>
      <c r="C132" s="799"/>
      <c r="D132" s="14" t="str">
        <f>'[1]CU '!D149</f>
        <v>1hp</v>
      </c>
      <c r="E132" s="14" t="str">
        <f>'[1]CU '!E149</f>
        <v>13 X 18 X 3R</v>
      </c>
      <c r="F132" s="14" t="str">
        <f>'[1]CU '!F149</f>
        <v>φ300 BLADE 22°</v>
      </c>
      <c r="G132" s="14" t="str">
        <f>'[1]CU '!G149</f>
        <v>18watts</v>
      </c>
      <c r="H132" s="14"/>
      <c r="I132" s="14"/>
      <c r="J132" s="277">
        <f>'[1]CU '!$Q149</f>
        <v>271.741815630589</v>
      </c>
      <c r="K132" s="516"/>
      <c r="L132" s="516"/>
      <c r="M132" s="797"/>
      <c r="N132" s="703"/>
    </row>
    <row r="133" s="159" customFormat="1" spans="1:14">
      <c r="A133" s="16" t="str">
        <f>'[1]CU '!A150</f>
        <v>CU084</v>
      </c>
      <c r="B133" s="16" t="str">
        <f>'[1]CU '!B150</f>
        <v>CS125</v>
      </c>
      <c r="C133" s="799"/>
      <c r="D133" s="14" t="str">
        <f>'[1]CU '!D150</f>
        <v>1.3hp</v>
      </c>
      <c r="E133" s="14" t="str">
        <f>'[1]CU '!E150</f>
        <v>13 X 15 X 4R</v>
      </c>
      <c r="F133" s="14" t="str">
        <f>'[1]CU '!F150</f>
        <v>φ300 BLADE 25°</v>
      </c>
      <c r="G133" s="14" t="str">
        <f>'[1]CU '!G150</f>
        <v>25watts</v>
      </c>
      <c r="H133" s="14"/>
      <c r="I133" s="14"/>
      <c r="J133" s="277">
        <f>'[1]CU '!$Q150</f>
        <v>295.210426980504</v>
      </c>
      <c r="K133" s="516"/>
      <c r="L133" s="516"/>
      <c r="M133" s="797"/>
      <c r="N133" s="703"/>
    </row>
    <row r="134" s="159" customFormat="1" spans="1:14">
      <c r="A134" s="16" t="str">
        <f>'[1]CU '!A151</f>
        <v>CU085</v>
      </c>
      <c r="B134" s="16" t="str">
        <f>'[1]CU '!B151</f>
        <v>CS145</v>
      </c>
      <c r="C134" s="799"/>
      <c r="D134" s="14" t="str">
        <f>'[1]CU '!D151</f>
        <v>1.4HP</v>
      </c>
      <c r="E134" s="14" t="str">
        <f>'[1]CU '!E151</f>
        <v>13 X 18 X 4R</v>
      </c>
      <c r="F134" s="14" t="str">
        <f>'[1]CU '!F151</f>
        <v>φ300 BLADE 25°</v>
      </c>
      <c r="G134" s="14" t="str">
        <f>'[1]CU '!G151</f>
        <v>25watts</v>
      </c>
      <c r="H134" s="14"/>
      <c r="I134" s="14"/>
      <c r="J134" s="277">
        <f>'[1]CU '!$Q151</f>
        <v>373.027401456536</v>
      </c>
      <c r="K134" s="516"/>
      <c r="L134" s="516"/>
      <c r="M134" s="797"/>
      <c r="N134" s="703"/>
    </row>
    <row r="135" s="159" customFormat="1" spans="1:14">
      <c r="A135" s="16" t="str">
        <f>'[1]CU '!A152</f>
        <v>CU086</v>
      </c>
      <c r="B135" s="16" t="str">
        <f>'[1]CU '!B152</f>
        <v>CS150</v>
      </c>
      <c r="C135" s="799"/>
      <c r="D135" s="14" t="str">
        <f>'[1]CU '!D152</f>
        <v>1.4hp</v>
      </c>
      <c r="E135" s="14" t="str">
        <f>'[1]CU '!E152</f>
        <v>11 X 26 X 3R</v>
      </c>
      <c r="F135" s="14" t="str">
        <f>'[1]CU '!F152</f>
        <v>φ250 BLADE 28°</v>
      </c>
      <c r="G135" s="14" t="str">
        <f>'[1]CU '!G152</f>
        <v>16watts</v>
      </c>
      <c r="H135" s="14"/>
      <c r="I135" s="14"/>
      <c r="J135" s="277">
        <f>'[1]CU '!$Q152</f>
        <v>352.881451397741</v>
      </c>
      <c r="K135" s="516"/>
      <c r="L135" s="516"/>
      <c r="M135" s="797"/>
      <c r="N135" s="703"/>
    </row>
    <row r="136" s="159" customFormat="1" spans="1:14">
      <c r="A136" s="16" t="str">
        <f>'[1]CU '!A153</f>
        <v>CU087</v>
      </c>
      <c r="B136" s="16" t="str">
        <f>'[1]CU '!B153</f>
        <v>CS165</v>
      </c>
      <c r="C136" s="799"/>
      <c r="D136" s="14" t="str">
        <f>'[1]CU '!D153</f>
        <v>1.5hp</v>
      </c>
      <c r="E136" s="14" t="str">
        <f>'[1]CU '!E153</f>
        <v>13 X 30 X 3R</v>
      </c>
      <c r="F136" s="14" t="str">
        <f>'[1]CU '!F153</f>
        <v>φ300 BLADE 22°</v>
      </c>
      <c r="G136" s="14" t="str">
        <f>'[1]CU '!G153</f>
        <v>18watts</v>
      </c>
      <c r="H136" s="14"/>
      <c r="I136" s="14"/>
      <c r="J136" s="277">
        <f>'[1]CU '!$Q153</f>
        <v>477.116868743762</v>
      </c>
      <c r="K136" s="516"/>
      <c r="L136" s="516"/>
      <c r="M136" s="797"/>
      <c r="N136" s="703"/>
    </row>
    <row r="137" s="159" customFormat="1" spans="1:14">
      <c r="A137" s="16" t="str">
        <f>'[1]CU '!A154</f>
        <v>CU087.1</v>
      </c>
      <c r="B137" s="16" t="str">
        <f>'[1]CU '!B154</f>
        <v>CS170</v>
      </c>
      <c r="C137" s="799"/>
      <c r="D137" s="14" t="str">
        <f>'[1]CU '!D154</f>
        <v>1.5hp</v>
      </c>
      <c r="E137" s="14" t="str">
        <f>'[1]CU '!E154</f>
        <v>13 X 24 X 4R</v>
      </c>
      <c r="F137" s="14" t="str">
        <f>'[1]CU '!F154</f>
        <v>φ300 BLADE 25°</v>
      </c>
      <c r="G137" s="14" t="str">
        <f>'[1]CU '!G154</f>
        <v>25watts</v>
      </c>
      <c r="H137" s="14"/>
      <c r="I137" s="14"/>
      <c r="J137" s="277">
        <f>'[1]CU '!$Q154</f>
        <v>511.368689413927</v>
      </c>
      <c r="K137" s="516"/>
      <c r="L137" s="516"/>
      <c r="M137" s="797"/>
      <c r="N137" s="703"/>
    </row>
    <row r="138" s="159" customFormat="1" spans="1:14">
      <c r="A138" s="16" t="str">
        <f>'[1]CU '!A155</f>
        <v>CU088</v>
      </c>
      <c r="B138" s="16" t="str">
        <f>'[1]CU '!B155</f>
        <v>CS200</v>
      </c>
      <c r="C138" s="799"/>
      <c r="D138" s="14" t="str">
        <f>'[1]CU '!D155</f>
        <v>2hp</v>
      </c>
      <c r="E138" s="14" t="str">
        <f>'[1]CU '!E155</f>
        <v>13 X 30 X 4R</v>
      </c>
      <c r="F138" s="14" t="str">
        <f>'[1]CU '!F155</f>
        <v>φ300 BLADE 28°</v>
      </c>
      <c r="G138" s="14" t="str">
        <f>'[1]CU '!G155</f>
        <v>34watts</v>
      </c>
      <c r="H138" s="14"/>
      <c r="I138" s="14"/>
      <c r="J138" s="277">
        <f>'[1]CU '!$Q155</f>
        <v>593.422365833654</v>
      </c>
      <c r="K138" s="516"/>
      <c r="L138" s="516"/>
      <c r="M138" s="797"/>
      <c r="N138" s="703"/>
    </row>
    <row r="139" s="159" customFormat="1" spans="1:14">
      <c r="A139" s="16" t="str">
        <f>'[1]CU '!A156</f>
        <v>CU089</v>
      </c>
      <c r="B139" s="16" t="str">
        <f>'[1]CU '!B156</f>
        <v>CS250</v>
      </c>
      <c r="C139" s="802"/>
      <c r="D139" s="14" t="str">
        <f>'[1]CU '!D156</f>
        <v>2.5hp</v>
      </c>
      <c r="E139" s="14" t="str">
        <f>'[1]CU '!E156</f>
        <v>13 X 30 X 5R</v>
      </c>
      <c r="F139" s="14" t="str">
        <f>'[1]CU '!F156</f>
        <v>φ300 BLADE 28°</v>
      </c>
      <c r="G139" s="14" t="str">
        <f>'[1]CU '!G156</f>
        <v>34watts</v>
      </c>
      <c r="H139" s="14"/>
      <c r="I139" s="14"/>
      <c r="J139" s="277">
        <f>'[1]CU '!$Q156</f>
        <v>660.826688010751</v>
      </c>
      <c r="K139" s="516"/>
      <c r="L139" s="516"/>
      <c r="M139" s="797"/>
      <c r="N139" s="704"/>
    </row>
    <row r="140" s="159" customFormat="1" spans="1:14">
      <c r="A140" s="16" t="str">
        <f>'[1]CU '!A157</f>
        <v>CU089.01</v>
      </c>
      <c r="B140" s="16" t="str">
        <f>'[1]CU '!B157</f>
        <v>WCU-1HP</v>
      </c>
      <c r="C140" s="56" t="s">
        <v>11</v>
      </c>
      <c r="D140" s="14" t="str">
        <f>'[1]CU '!D157</f>
        <v>1hp</v>
      </c>
      <c r="E140" s="14" t="str">
        <f>'[1]CU '!E157</f>
        <v>930*280*550</v>
      </c>
      <c r="F140" s="14" t="str">
        <f>'[1]CU '!F157</f>
        <v>1 X 16"</v>
      </c>
      <c r="G140" s="14" t="str">
        <f>'[1]CU '!G157</f>
        <v>37*11*22</v>
      </c>
      <c r="H140" s="14"/>
      <c r="I140" s="14"/>
      <c r="J140" s="277">
        <f>'[1]CU '!$Q157</f>
        <v>639.828456802933</v>
      </c>
      <c r="K140" s="516"/>
      <c r="L140" s="516"/>
      <c r="M140" s="797"/>
      <c r="N140" s="702"/>
    </row>
    <row r="141" s="159" customFormat="1" spans="1:14">
      <c r="A141" s="16" t="str">
        <f>'[1]CU '!A158</f>
        <v>CU089.02</v>
      </c>
      <c r="B141" s="16" t="str">
        <f>'[1]CU '!B158</f>
        <v>WCU-1.5HP</v>
      </c>
      <c r="C141" s="57"/>
      <c r="D141" s="14" t="str">
        <f>'[1]CU '!D158</f>
        <v>1.5hp</v>
      </c>
      <c r="E141" s="14" t="str">
        <f>'[1]CU '!E158</f>
        <v>930*280*550</v>
      </c>
      <c r="F141" s="14" t="str">
        <f>'[1]CU '!F158</f>
        <v>1 X 16"</v>
      </c>
      <c r="G141" s="14" t="str">
        <f>'[1]CU '!G158</f>
        <v>37*11*23</v>
      </c>
      <c r="H141" s="14"/>
      <c r="I141" s="14"/>
      <c r="J141" s="277">
        <f>'[1]CU '!$Q158</f>
        <v>834.988488028538</v>
      </c>
      <c r="K141" s="516"/>
      <c r="L141" s="516"/>
      <c r="M141" s="797"/>
      <c r="N141" s="703"/>
    </row>
    <row r="142" s="159" customFormat="1" spans="1:14">
      <c r="A142" s="16" t="str">
        <f>'[1]CU '!A159</f>
        <v>CU089.03</v>
      </c>
      <c r="B142" s="16" t="str">
        <f>'[1]CU '!B159</f>
        <v>WCU-2HP</v>
      </c>
      <c r="C142" s="57"/>
      <c r="D142" s="14" t="str">
        <f>'[1]CU '!D159</f>
        <v>2hp</v>
      </c>
      <c r="E142" s="14" t="str">
        <f>'[1]CU '!E159</f>
        <v>1000*300*620</v>
      </c>
      <c r="F142" s="14" t="str">
        <f>'[1]CU '!F159</f>
        <v>1 X 16"</v>
      </c>
      <c r="G142" s="14" t="str">
        <f>'[1]CU '!G159</f>
        <v>39.5*12*24.5</v>
      </c>
      <c r="H142" s="14"/>
      <c r="I142" s="14"/>
      <c r="J142" s="277">
        <f>'[1]CU '!$Q159</f>
        <v>988.152056838506</v>
      </c>
      <c r="K142" s="516"/>
      <c r="L142" s="516"/>
      <c r="M142" s="797"/>
      <c r="N142" s="703"/>
    </row>
    <row r="143" s="159" customFormat="1" spans="1:14">
      <c r="A143" s="16" t="str">
        <f>'[1]CU '!A160</f>
        <v>CU089.04</v>
      </c>
      <c r="B143" s="16" t="str">
        <f>'[1]CU '!B160</f>
        <v>WCU-3HP</v>
      </c>
      <c r="C143" s="57"/>
      <c r="D143" s="14" t="str">
        <f>'[1]CU '!D160</f>
        <v>3hp</v>
      </c>
      <c r="E143" s="14" t="str">
        <f>'[1]CU '!E160</f>
        <v>1110*400*752</v>
      </c>
      <c r="F143" s="14" t="str">
        <f>'[1]CU '!F160</f>
        <v>1 X 20"</v>
      </c>
      <c r="G143" s="14" t="str">
        <f>'[1]CU '!G160</f>
        <v>44*16*30</v>
      </c>
      <c r="H143" s="14"/>
      <c r="I143" s="14"/>
      <c r="J143" s="277">
        <f>'[1]CU '!$Q160</f>
        <v>1605.80885186612</v>
      </c>
      <c r="K143" s="516"/>
      <c r="L143" s="516"/>
      <c r="M143" s="797"/>
      <c r="N143" s="703"/>
    </row>
    <row r="144" s="159" customFormat="1" spans="1:14">
      <c r="A144" s="16" t="str">
        <f>'[1]CU '!A161</f>
        <v>CU089.05</v>
      </c>
      <c r="B144" s="16" t="str">
        <f>'[1]CU '!B161</f>
        <v>WCU-4HP</v>
      </c>
      <c r="C144" s="57"/>
      <c r="D144" s="14" t="str">
        <f>'[1]CU '!D161</f>
        <v>4hp</v>
      </c>
      <c r="E144" s="14" t="str">
        <f>'[1]CU '!E161</f>
        <v>1110*400*752</v>
      </c>
      <c r="F144" s="14" t="str">
        <f>'[1]CU '!F161</f>
        <v>1 X 20"</v>
      </c>
      <c r="G144" s="14" t="str">
        <f>'[1]CU '!G161</f>
        <v>44*16*30</v>
      </c>
      <c r="H144" s="14"/>
      <c r="I144" s="14"/>
      <c r="J144" s="277">
        <f>'[1]CU '!$Q161</f>
        <v>1805.84788387237</v>
      </c>
      <c r="K144" s="516"/>
      <c r="L144" s="516"/>
      <c r="M144" s="797"/>
      <c r="N144" s="704"/>
    </row>
    <row r="145" s="159" customFormat="1" spans="1:14">
      <c r="A145" s="16" t="str">
        <f>'[1]CU '!A162</f>
        <v>CU089.06</v>
      </c>
      <c r="B145" s="16" t="str">
        <f>'[1]CU '!B162</f>
        <v>BCU - 10</v>
      </c>
      <c r="C145" s="56" t="s">
        <v>12</v>
      </c>
      <c r="D145" s="14" t="str">
        <f>'[1]CU '!D162</f>
        <v>1hp</v>
      </c>
      <c r="E145" s="14" t="str">
        <f>'[1]CU '!E162</f>
        <v>767*268*530</v>
      </c>
      <c r="F145" s="14" t="str">
        <f>'[1]CU '!F162</f>
        <v>1 X 16"</v>
      </c>
      <c r="G145" s="14" t="str">
        <f>'[1]CU '!G162</f>
        <v>30*10.5*21</v>
      </c>
      <c r="H145" s="14"/>
      <c r="I145" s="14"/>
      <c r="J145" s="277">
        <f>'[1]CU '!$Q162</f>
        <v>514.123163272364</v>
      </c>
      <c r="K145" s="516"/>
      <c r="L145" s="516"/>
      <c r="M145" s="797"/>
      <c r="N145" s="702"/>
    </row>
    <row r="146" s="159" customFormat="1" spans="1:14">
      <c r="A146" s="16" t="str">
        <f>'[1]CU '!A163</f>
        <v>CU089.07</v>
      </c>
      <c r="B146" s="16" t="str">
        <f>'[1]CU '!B163</f>
        <v>BCU - 15</v>
      </c>
      <c r="C146" s="57"/>
      <c r="D146" s="14" t="str">
        <f>'[1]CU '!D163</f>
        <v>1.5hp</v>
      </c>
      <c r="E146" s="14" t="str">
        <f>'[1]CU '!E163</f>
        <v>767*268*530</v>
      </c>
      <c r="F146" s="14" t="str">
        <f>'[1]CU '!F163</f>
        <v>1 X 16"</v>
      </c>
      <c r="G146" s="14" t="str">
        <f>'[1]CU '!G163</f>
        <v>30*10.5*21</v>
      </c>
      <c r="H146" s="14"/>
      <c r="I146" s="14"/>
      <c r="J146" s="277">
        <f>'[1]CU '!$Q163</f>
        <v>699.154635915375</v>
      </c>
      <c r="K146" s="516"/>
      <c r="L146" s="516"/>
      <c r="M146" s="797"/>
      <c r="N146" s="703"/>
    </row>
    <row r="147" s="159" customFormat="1" spans="1:14">
      <c r="A147" s="16" t="str">
        <f>'[1]CU '!A164</f>
        <v>CU089.08</v>
      </c>
      <c r="B147" s="16" t="str">
        <f>'[1]CU '!B164</f>
        <v>BCU - 22</v>
      </c>
      <c r="C147" s="57"/>
      <c r="D147" s="14" t="str">
        <f>'[1]CU '!D164</f>
        <v>2hp</v>
      </c>
      <c r="E147" s="14" t="str">
        <f>'[1]CU '!E164</f>
        <v>845*290*595</v>
      </c>
      <c r="F147" s="14" t="str">
        <f>'[1]CU '!F164</f>
        <v>1 X 16"</v>
      </c>
      <c r="G147" s="14">
        <f>'[1]CU '!G164</f>
        <v>0</v>
      </c>
      <c r="H147" s="14"/>
      <c r="I147" s="14"/>
      <c r="J147" s="277">
        <f>'[1]CU '!$Q164</f>
        <v>964.806964495697</v>
      </c>
      <c r="K147" s="516"/>
      <c r="L147" s="516"/>
      <c r="M147" s="797"/>
      <c r="N147" s="703"/>
    </row>
    <row r="148" s="159" customFormat="1" spans="1:14">
      <c r="A148" s="16" t="str">
        <f>'[1]CU '!A165</f>
        <v>CU089.09</v>
      </c>
      <c r="B148" s="16" t="str">
        <f>'[1]CU '!B165</f>
        <v>BCU - 36  </v>
      </c>
      <c r="C148" s="57"/>
      <c r="D148" s="14" t="str">
        <f>'[1]CU '!D165</f>
        <v>3hp</v>
      </c>
      <c r="E148" s="14" t="str">
        <f>'[1]CU '!E165</f>
        <v>830*310*715</v>
      </c>
      <c r="F148" s="14" t="str">
        <f>'[1]CU '!F165</f>
        <v>1 X 20"</v>
      </c>
      <c r="G148" s="14" t="str">
        <f>'[1]CU '!G165</f>
        <v>38*14.5*32</v>
      </c>
      <c r="H148" s="14"/>
      <c r="I148" s="14"/>
      <c r="J148" s="277">
        <f>'[1]CU '!$Q165</f>
        <v>1254.9531121849</v>
      </c>
      <c r="K148" s="516"/>
      <c r="L148" s="516"/>
      <c r="M148" s="797"/>
      <c r="N148" s="703"/>
    </row>
    <row r="149" s="159" customFormat="1" spans="1:14">
      <c r="A149" s="16" t="str">
        <f>'[1]CU '!A166</f>
        <v>CU089.10</v>
      </c>
      <c r="B149" s="16" t="str">
        <f>'[1]CU '!B166</f>
        <v>BCU - 40  </v>
      </c>
      <c r="C149" s="57"/>
      <c r="D149" s="14" t="str">
        <f>'[1]CU '!D166</f>
        <v>3.5hp</v>
      </c>
      <c r="E149" s="14" t="str">
        <f>'[1]CU '!E166</f>
        <v>960*370*810</v>
      </c>
      <c r="F149" s="14" t="str">
        <f>'[1]CU '!F166</f>
        <v>1 X 20"</v>
      </c>
      <c r="G149" s="14" t="str">
        <f>'[1]CU '!G166</f>
        <v>38*14.5*32</v>
      </c>
      <c r="H149" s="14"/>
      <c r="I149" s="14"/>
      <c r="J149" s="277">
        <f>'[1]CU '!$Q166</f>
        <v>1383.41287957391</v>
      </c>
      <c r="K149" s="516"/>
      <c r="L149" s="516"/>
      <c r="M149" s="797"/>
      <c r="N149" s="703"/>
    </row>
    <row r="150" s="159" customFormat="1" spans="1:14">
      <c r="A150" s="16" t="str">
        <f>'[1]CU '!A167</f>
        <v>CU089.11</v>
      </c>
      <c r="B150" s="16" t="str">
        <f>'[1]CU '!B167</f>
        <v>BCU - 50  </v>
      </c>
      <c r="C150" s="57"/>
      <c r="D150" s="14" t="str">
        <f>'[1]CU '!D167</f>
        <v>4hp</v>
      </c>
      <c r="E150" s="14" t="str">
        <f>'[1]CU '!E167</f>
        <v>960*370*810</v>
      </c>
      <c r="F150" s="14" t="str">
        <f>'[1]CU '!F167</f>
        <v>1 X 20"</v>
      </c>
      <c r="G150" s="14" t="str">
        <f>'[1]CU '!G167</f>
        <v>38*14.5*32</v>
      </c>
      <c r="H150" s="14"/>
      <c r="I150" s="14"/>
      <c r="J150" s="277">
        <f>'[1]CU '!$Q167</f>
        <v>1574.86734058637</v>
      </c>
      <c r="K150" s="516"/>
      <c r="L150" s="516"/>
      <c r="M150" s="797"/>
      <c r="N150" s="703"/>
    </row>
    <row r="151" s="159" customFormat="1" spans="1:14">
      <c r="A151" s="16" t="str">
        <f>'[1]CU '!A169</f>
        <v>CU089.13</v>
      </c>
      <c r="B151" s="16" t="str">
        <f>'[1]CU '!B169</f>
        <v>BCU - 64  </v>
      </c>
      <c r="C151" s="57"/>
      <c r="D151" s="14" t="str">
        <f>'[1]CU '!D169</f>
        <v>5hp</v>
      </c>
      <c r="E151" s="14" t="str">
        <f>'[1]CU '!E169</f>
        <v>960*370*1260</v>
      </c>
      <c r="F151" s="14" t="str">
        <f>'[1]CU '!F169</f>
        <v>2 X 20"</v>
      </c>
      <c r="G151" s="14" t="str">
        <f>'[1]CU '!G169</f>
        <v>38*14.5*50</v>
      </c>
      <c r="H151" s="14"/>
      <c r="I151" s="14"/>
      <c r="J151" s="277">
        <f>'[1]CU '!$Q169</f>
        <v>2206.04946689197</v>
      </c>
      <c r="K151" s="516"/>
      <c r="L151" s="516"/>
      <c r="M151" s="797"/>
      <c r="N151" s="703"/>
    </row>
    <row r="152" s="159" customFormat="1" spans="1:14">
      <c r="A152" s="16" t="str">
        <f>'[1]CU '!A170</f>
        <v>CU089.14</v>
      </c>
      <c r="B152" s="16" t="str">
        <f>'[1]CU '!B170</f>
        <v>BCU - 72</v>
      </c>
      <c r="C152" s="57"/>
      <c r="D152" s="14" t="str">
        <f>'[1]CU '!D170</f>
        <v>6hp</v>
      </c>
      <c r="E152" s="14" t="str">
        <f>'[1]CU '!E170</f>
        <v>960*370*1260</v>
      </c>
      <c r="F152" s="14" t="str">
        <f>'[1]CU '!F170</f>
        <v>2 X 20"</v>
      </c>
      <c r="G152" s="14" t="str">
        <f>'[1]CU '!G170</f>
        <v>38*14.5*50</v>
      </c>
      <c r="H152" s="14"/>
      <c r="I152" s="14"/>
      <c r="J152" s="277">
        <f>'[1]CU '!$Q170</f>
        <v>2549.43230664335</v>
      </c>
      <c r="K152" s="516"/>
      <c r="L152" s="516"/>
      <c r="M152" s="797"/>
      <c r="N152" s="703"/>
    </row>
    <row r="153" s="159" customFormat="1" spans="1:14">
      <c r="A153" s="16" t="str">
        <f>'[1]CU '!A171</f>
        <v>CU089.15</v>
      </c>
      <c r="B153" s="16" t="str">
        <f>'[1]CU '!B171</f>
        <v>BCU - 100</v>
      </c>
      <c r="C153" s="57"/>
      <c r="D153" s="14" t="str">
        <f>'[1]CU '!D171</f>
        <v>8hp</v>
      </c>
      <c r="E153" s="14" t="str">
        <f>'[1]CU '!E171</f>
        <v>960*370*1260</v>
      </c>
      <c r="F153" s="14" t="str">
        <f>'[1]CU '!F171</f>
        <v>2 X 20"</v>
      </c>
      <c r="G153" s="14" t="str">
        <f>'[1]CU '!G171</f>
        <v>38*14.5*50</v>
      </c>
      <c r="H153" s="14"/>
      <c r="I153" s="14"/>
      <c r="J153" s="277">
        <f>'[1]CU '!$Q171</f>
        <v>2786.58880028459</v>
      </c>
      <c r="K153" s="516"/>
      <c r="L153" s="516"/>
      <c r="M153" s="797"/>
      <c r="N153" s="703"/>
    </row>
    <row r="154" s="159" customFormat="1" spans="1:14">
      <c r="A154" s="16" t="str">
        <f>'[1]CU '!A172</f>
        <v>CU089.151</v>
      </c>
      <c r="B154" s="16" t="str">
        <f>'[1]CU '!B172</f>
        <v>BCU - 110</v>
      </c>
      <c r="C154" s="57"/>
      <c r="D154" s="14" t="str">
        <f>'[1]CU '!D172</f>
        <v>9hp</v>
      </c>
      <c r="E154" s="14">
        <f>'[1]CU '!E172</f>
        <v>0</v>
      </c>
      <c r="F154" s="14">
        <f>'[1]CU '!F172</f>
        <v>0</v>
      </c>
      <c r="G154" s="14">
        <f>'[1]CU '!G172</f>
        <v>0</v>
      </c>
      <c r="H154" s="14"/>
      <c r="I154" s="14"/>
      <c r="J154" s="277">
        <f>'[1]CU '!$Q172</f>
        <v>3838.9707408176</v>
      </c>
      <c r="K154" s="516"/>
      <c r="L154" s="516"/>
      <c r="M154" s="797"/>
      <c r="N154" s="703"/>
    </row>
    <row r="155" s="159" customFormat="1" spans="1:14">
      <c r="A155" s="16" t="str">
        <f>'[1]CU '!A173</f>
        <v>CU089.152</v>
      </c>
      <c r="B155" s="16" t="str">
        <f>'[1]CU '!B173</f>
        <v>BCU - 120</v>
      </c>
      <c r="C155" s="57"/>
      <c r="D155" s="14" t="str">
        <f>'[1]CU '!D173</f>
        <v>10hp</v>
      </c>
      <c r="E155" s="14">
        <f>'[1]CU '!E173</f>
        <v>0</v>
      </c>
      <c r="F155" s="14">
        <f>'[1]CU '!F173</f>
        <v>0</v>
      </c>
      <c r="G155" s="14">
        <f>'[1]CU '!G173</f>
        <v>0</v>
      </c>
      <c r="H155" s="14"/>
      <c r="I155" s="14"/>
      <c r="J155" s="277">
        <f>'[1]CU '!$Q173</f>
        <v>4190.99991106631</v>
      </c>
      <c r="K155" s="516"/>
      <c r="L155" s="516"/>
      <c r="M155" s="797"/>
      <c r="N155" s="703"/>
    </row>
    <row r="156" s="159" customFormat="1" spans="1:14">
      <c r="A156" s="16" t="str">
        <f>'[1]CU '!A174</f>
        <v>CU089.16</v>
      </c>
      <c r="B156" s="16" t="str">
        <f>'[1]CU '!B174</f>
        <v>TCU - 06</v>
      </c>
      <c r="C156" s="56" t="s">
        <v>13</v>
      </c>
      <c r="D156" s="14" t="str">
        <f>'[1]CU '!D174</f>
        <v>5hp-6hp</v>
      </c>
      <c r="E156" s="14" t="str">
        <f>'[1]CU '!E174</f>
        <v>1050*910*930</v>
      </c>
      <c r="F156" s="14" t="str">
        <f>'[1]CU '!F174</f>
        <v>1*20</v>
      </c>
      <c r="G156" s="14" t="str">
        <f>'[1]CU '!G174</f>
        <v>CR-104</v>
      </c>
      <c r="H156" s="14"/>
      <c r="I156" s="14"/>
      <c r="J156" s="277">
        <f>'[1]CU '!$Q174</f>
        <v>3405.19579875843</v>
      </c>
      <c r="K156" s="516"/>
      <c r="L156" s="516"/>
      <c r="M156" s="797"/>
      <c r="N156" s="702"/>
    </row>
    <row r="157" s="159" customFormat="1" spans="1:14">
      <c r="A157" s="16" t="str">
        <f>'[1]CU '!A175</f>
        <v>CU089.17</v>
      </c>
      <c r="B157" s="16" t="str">
        <f>'[1]CU '!B175</f>
        <v>TCU - 08</v>
      </c>
      <c r="C157" s="57"/>
      <c r="D157" s="14" t="str">
        <f>'[1]CU '!D175</f>
        <v>8hp</v>
      </c>
      <c r="E157" s="14" t="str">
        <f>'[1]CU '!E175</f>
        <v>1050*910*930</v>
      </c>
      <c r="F157" s="14" t="str">
        <f>'[1]CU '!F175</f>
        <v>1*20</v>
      </c>
      <c r="G157" s="14" t="str">
        <f>'[1]CU '!G175</f>
        <v>CR-104</v>
      </c>
      <c r="H157" s="14"/>
      <c r="I157" s="14"/>
      <c r="J157" s="277">
        <f>'[1]CU '!$Q175</f>
        <v>3828.86599312794</v>
      </c>
      <c r="K157" s="516"/>
      <c r="L157" s="516"/>
      <c r="M157" s="797"/>
      <c r="N157" s="703"/>
    </row>
    <row r="158" s="159" customFormat="1" spans="1:14">
      <c r="A158" s="16" t="str">
        <f>'[1]CU '!A176</f>
        <v>CU089.19</v>
      </c>
      <c r="B158" s="16" t="str">
        <f>'[1]CU '!B176</f>
        <v>TCU - 100B</v>
      </c>
      <c r="C158" s="57"/>
      <c r="D158" s="14" t="str">
        <f>'[1]CU '!D176</f>
        <v>10hp</v>
      </c>
      <c r="E158" s="14" t="str">
        <f>'[1]CU '!E176</f>
        <v>1310*1010*1100</v>
      </c>
      <c r="F158" s="14" t="str">
        <f>'[1]CU '!F176</f>
        <v>1*26</v>
      </c>
      <c r="G158" s="14" t="str">
        <f>'[1]CU '!G176</f>
        <v>CR-105</v>
      </c>
      <c r="H158" s="14"/>
      <c r="I158" s="14"/>
      <c r="J158" s="277">
        <f>'[1]CU '!$Q176</f>
        <v>5144.55176410739</v>
      </c>
      <c r="K158" s="516"/>
      <c r="L158" s="516"/>
      <c r="M158" s="797"/>
      <c r="N158" s="703"/>
    </row>
    <row r="159" s="159" customFormat="1" spans="1:14">
      <c r="A159" s="16" t="str">
        <f>'[1]CU '!A177</f>
        <v>CU089.20</v>
      </c>
      <c r="B159" s="16" t="str">
        <f>'[1]CU '!B177</f>
        <v>TCU - 120B</v>
      </c>
      <c r="C159" s="57"/>
      <c r="D159" s="14" t="str">
        <f>'[1]CU '!D177</f>
        <v>12hp</v>
      </c>
      <c r="E159" s="14" t="str">
        <f>'[1]CU '!E177</f>
        <v>1310*1010*1100</v>
      </c>
      <c r="F159" s="14" t="str">
        <f>'[1]CU '!F177</f>
        <v>1*26</v>
      </c>
      <c r="G159" s="14" t="str">
        <f>'[1]CU '!G177</f>
        <v>CR-106</v>
      </c>
      <c r="H159" s="14"/>
      <c r="I159" s="14"/>
      <c r="J159" s="277">
        <f>'[1]CU '!$Q177</f>
        <v>5641.09817266874</v>
      </c>
      <c r="K159" s="516"/>
      <c r="L159" s="516"/>
      <c r="M159" s="797"/>
      <c r="N159" s="703"/>
    </row>
    <row r="160" s="159" customFormat="1" spans="1:14">
      <c r="A160" s="16" t="str">
        <f>'[1]CU '!A178</f>
        <v>CU089.21</v>
      </c>
      <c r="B160" s="16" t="str">
        <f>'[1]CU '!B178</f>
        <v>TCU - 150B</v>
      </c>
      <c r="C160" s="57"/>
      <c r="D160" s="14" t="str">
        <f>'[1]CU '!D178</f>
        <v>15hp</v>
      </c>
      <c r="E160" s="14" t="str">
        <f>'[1]CU '!E178</f>
        <v>1310*1010*1100</v>
      </c>
      <c r="F160" s="14" t="str">
        <f>'[1]CU '!F178</f>
        <v>1*26</v>
      </c>
      <c r="G160" s="14" t="str">
        <f>'[1]CU '!G178</f>
        <v>CR-106 </v>
      </c>
      <c r="H160" s="14"/>
      <c r="I160" s="14"/>
      <c r="J160" s="277">
        <f>'[1]CU '!$Q178</f>
        <v>6163.5835727221</v>
      </c>
      <c r="K160" s="516"/>
      <c r="L160" s="516"/>
      <c r="M160" s="797"/>
      <c r="N160" s="703"/>
    </row>
    <row r="161" s="159" customFormat="1" spans="1:14">
      <c r="A161" s="16" t="str">
        <f>'[1]CU '!A179</f>
        <v>CU089.22</v>
      </c>
      <c r="B161" s="16" t="str">
        <f>'[1]CU '!B179</f>
        <v>TCU - 120 </v>
      </c>
      <c r="C161" s="57"/>
      <c r="D161" s="14" t="str">
        <f>'[1]CU '!D179</f>
        <v>10~12hp</v>
      </c>
      <c r="E161" s="14" t="str">
        <f>'[1]CU '!E179</f>
        <v>1618*1010*1100</v>
      </c>
      <c r="F161" s="14" t="str">
        <f>'[1]CU '!F179</f>
        <v>2*20</v>
      </c>
      <c r="G161" s="14" t="str">
        <f>'[1]CU '!G179</f>
        <v>CR-105</v>
      </c>
      <c r="H161" s="14"/>
      <c r="I161" s="14"/>
      <c r="J161" s="277">
        <f>'[1]CU '!$Q179</f>
        <v>6218.7355534848</v>
      </c>
      <c r="K161" s="516"/>
      <c r="L161" s="516"/>
      <c r="M161" s="797"/>
      <c r="N161" s="703"/>
    </row>
    <row r="162" s="159" customFormat="1" spans="1:14">
      <c r="A162" s="16" t="str">
        <f>'[1]CU '!A180</f>
        <v>CU089.23</v>
      </c>
      <c r="B162" s="16" t="str">
        <f>'[1]CU '!B180</f>
        <v>TCU - 150 </v>
      </c>
      <c r="C162" s="57"/>
      <c r="D162" s="14" t="str">
        <f>'[1]CU '!D180</f>
        <v>15hp</v>
      </c>
      <c r="E162" s="14" t="str">
        <f>'[1]CU '!E180</f>
        <v>1618*1010*1100</v>
      </c>
      <c r="F162" s="14" t="str">
        <f>'[1]CU '!F180</f>
        <v>2*20</v>
      </c>
      <c r="G162" s="14" t="str">
        <f>'[1]CU '!G180</f>
        <v>CR-106</v>
      </c>
      <c r="H162" s="14"/>
      <c r="I162" s="14"/>
      <c r="J162" s="277">
        <f>'[1]CU '!$Q180</f>
        <v>6927.73465426643</v>
      </c>
      <c r="K162" s="516"/>
      <c r="L162" s="516"/>
      <c r="M162" s="797"/>
      <c r="N162" s="703"/>
    </row>
    <row r="163" s="159" customFormat="1" spans="1:14">
      <c r="A163" s="16" t="str">
        <f>'[1]CU '!A181</f>
        <v>CU089.24</v>
      </c>
      <c r="B163" s="16" t="str">
        <f>'[1]CU '!B181</f>
        <v>TCU - 200</v>
      </c>
      <c r="C163" s="57"/>
      <c r="D163" s="14" t="str">
        <f>'[1]CU '!D181</f>
        <v>20hp</v>
      </c>
      <c r="E163" s="14" t="str">
        <f>'[1]CU '!E181</f>
        <v>1618*1010*1100</v>
      </c>
      <c r="F163" s="14" t="str">
        <f>'[1]CU '!F181</f>
        <v>2*26</v>
      </c>
      <c r="G163" s="14" t="str">
        <f>'[1]CU '!G181</f>
        <v>CR-107</v>
      </c>
      <c r="H163" s="14"/>
      <c r="I163" s="14"/>
      <c r="J163" s="277">
        <f>'[1]CU '!$Q181</f>
        <v>8829.10886423589</v>
      </c>
      <c r="K163" s="516"/>
      <c r="L163" s="516"/>
      <c r="M163" s="797"/>
      <c r="N163" s="703"/>
    </row>
    <row r="164" s="159" customFormat="1" spans="1:14">
      <c r="A164" s="16" t="str">
        <f>'[1]CU '!A182</f>
        <v>CU089.25</v>
      </c>
      <c r="B164" s="16" t="str">
        <f>'[1]CU '!B182</f>
        <v>TCU - 220</v>
      </c>
      <c r="C164" s="57"/>
      <c r="D164" s="14" t="str">
        <f>'[1]CU '!D182</f>
        <v>22hp</v>
      </c>
      <c r="E164" s="14" t="str">
        <f>'[1]CU '!E182</f>
        <v>1618*1010*1100</v>
      </c>
      <c r="F164" s="14" t="str">
        <f>'[1]CU '!F182</f>
        <v>2*26</v>
      </c>
      <c r="G164" s="14" t="str">
        <f>'[1]CU '!G182</f>
        <v>CR-108 </v>
      </c>
      <c r="H164" s="14"/>
      <c r="I164" s="14"/>
      <c r="J164" s="277">
        <f>'[1]CU '!$Q182</f>
        <v>9606.04341892516</v>
      </c>
      <c r="K164" s="516"/>
      <c r="L164" s="516"/>
      <c r="M164" s="797"/>
      <c r="N164" s="703"/>
    </row>
    <row r="165" s="159" customFormat="1" spans="1:14">
      <c r="A165" s="16" t="str">
        <f>'[1]CU '!A183</f>
        <v>CU089.26</v>
      </c>
      <c r="B165" s="16" t="str">
        <f>'[1]CU '!B183</f>
        <v>TCUV - 250</v>
      </c>
      <c r="C165" s="57"/>
      <c r="D165" s="14" t="str">
        <f>'[1]CU '!D183</f>
        <v>25hp</v>
      </c>
      <c r="E165" s="14" t="str">
        <f>'[1]CU '!E183</f>
        <v>2900*940*2000</v>
      </c>
      <c r="F165" s="14" t="str">
        <f>'[1]CU '!F183</f>
        <v>3*26</v>
      </c>
      <c r="G165" s="14" t="str">
        <f>'[1]CU '!G183</f>
        <v>L-29L</v>
      </c>
      <c r="H165" s="14"/>
      <c r="I165" s="14"/>
      <c r="J165" s="277">
        <f>'[1]CU '!$Q183</f>
        <v>14946.9904043292</v>
      </c>
      <c r="K165" s="516"/>
      <c r="L165" s="516"/>
      <c r="M165" s="797"/>
      <c r="N165" s="703"/>
    </row>
    <row r="166" s="159" customFormat="1" spans="1:14">
      <c r="A166" s="16" t="str">
        <f>'[1]CU '!A184</f>
        <v>CU089.27</v>
      </c>
      <c r="B166" s="16" t="str">
        <f>'[1]CU '!B184</f>
        <v>TCUV - 300</v>
      </c>
      <c r="C166" s="57"/>
      <c r="D166" s="14" t="str">
        <f>'[1]CU '!D184</f>
        <v>30hp</v>
      </c>
      <c r="E166" s="14" t="str">
        <f>'[1]CU '!E184</f>
        <v>2900*940*2000</v>
      </c>
      <c r="F166" s="14" t="str">
        <f>'[1]CU '!F184</f>
        <v>3*26</v>
      </c>
      <c r="G166" s="14" t="str">
        <f>'[1]CU '!G184</f>
        <v>L-29L</v>
      </c>
      <c r="H166" s="14"/>
      <c r="I166" s="14"/>
      <c r="J166" s="277">
        <f>'[1]CU '!$Q184</f>
        <v>15527.5297377218</v>
      </c>
      <c r="K166" s="516"/>
      <c r="L166" s="516"/>
      <c r="M166" s="797"/>
      <c r="N166" s="703"/>
    </row>
    <row r="167" s="159" customFormat="1" spans="1:14">
      <c r="A167" s="16" t="str">
        <f>'[1]CU '!A185</f>
        <v>CU089.28</v>
      </c>
      <c r="B167" s="16" t="str">
        <f>'[1]CU '!B185</f>
        <v>TCUV - 350</v>
      </c>
      <c r="C167" s="57"/>
      <c r="D167" s="14" t="str">
        <f>'[1]CU '!D185</f>
        <v>35hp</v>
      </c>
      <c r="E167" s="14" t="str">
        <f>'[1]CU '!E185</f>
        <v>2900*940*2000</v>
      </c>
      <c r="F167" s="14" t="str">
        <f>'[1]CU '!F185</f>
        <v>3*26</v>
      </c>
      <c r="G167" s="14" t="str">
        <f>'[1]CU '!G185</f>
        <v>L-40L</v>
      </c>
      <c r="H167" s="14"/>
      <c r="I167" s="14"/>
      <c r="J167" s="277">
        <f>'[1]CU '!$Q185</f>
        <v>16713.312205928</v>
      </c>
      <c r="K167" s="516"/>
      <c r="L167" s="516"/>
      <c r="M167" s="797"/>
      <c r="N167" s="703"/>
    </row>
    <row r="168" s="159" customFormat="1" spans="1:14">
      <c r="A168" s="16" t="str">
        <f>'[1]CU '!A186</f>
        <v>CU089.29</v>
      </c>
      <c r="B168" s="16" t="str">
        <f>'[1]CU '!B186</f>
        <v>TCUV - 400</v>
      </c>
      <c r="C168" s="57"/>
      <c r="D168" s="14" t="str">
        <f>'[1]CU '!D186</f>
        <v>40hp</v>
      </c>
      <c r="E168" s="14" t="str">
        <f>'[1]CU '!E186</f>
        <v>2900*940*2000</v>
      </c>
      <c r="F168" s="14" t="str">
        <f>'[1]CU '!F186</f>
        <v>3*26</v>
      </c>
      <c r="G168" s="14" t="str">
        <f>'[1]CU '!G186</f>
        <v>L-40L</v>
      </c>
      <c r="H168" s="14"/>
      <c r="I168" s="14"/>
      <c r="J168" s="277">
        <f>'[1]CU '!$Q186</f>
        <v>17906.5058145605</v>
      </c>
      <c r="K168" s="516"/>
      <c r="L168" s="516"/>
      <c r="M168" s="797"/>
      <c r="N168" s="703"/>
    </row>
    <row r="169" s="159" customFormat="1" spans="1:14">
      <c r="A169" s="16" t="str">
        <f>'[1]CU '!A187</f>
        <v>CU089.30</v>
      </c>
      <c r="B169" s="16" t="str">
        <f>'[1]CU '!B187</f>
        <v>TCUV - 500</v>
      </c>
      <c r="C169" s="57"/>
      <c r="D169" s="14" t="str">
        <f>'[1]CU '!D187</f>
        <v>50hp</v>
      </c>
      <c r="E169" s="14" t="str">
        <f>'[1]CU '!E187</f>
        <v>2900*940*2000</v>
      </c>
      <c r="F169" s="14" t="str">
        <f>'[1]CU '!F187</f>
        <v>3*26</v>
      </c>
      <c r="G169" s="14" t="str">
        <f>'[1]CU '!G187</f>
        <v>L-60L</v>
      </c>
      <c r="H169" s="14"/>
      <c r="I169" s="14"/>
      <c r="J169" s="277">
        <f>'[1]CU '!$Q187</f>
        <v>20574.5163680245</v>
      </c>
      <c r="K169" s="516"/>
      <c r="L169" s="516"/>
      <c r="M169" s="797"/>
      <c r="N169" s="703"/>
    </row>
    <row r="170" s="159" customFormat="1" spans="1:14">
      <c r="A170" s="16" t="str">
        <f>'[1]CU '!A188</f>
        <v>CU089.31</v>
      </c>
      <c r="B170" s="16" t="str">
        <f>'[1]CU '!B188</f>
        <v>TCUVS - 403 cw cooling coil</v>
      </c>
      <c r="C170" s="57"/>
      <c r="D170" s="14">
        <f>'[1]CU '!D188</f>
        <v>40</v>
      </c>
      <c r="E170" s="14">
        <f>'[1]CU '!E188</f>
        <v>0</v>
      </c>
      <c r="F170" s="14" t="str">
        <f>'[1]CU '!F188</f>
        <v>1*32</v>
      </c>
      <c r="G170" s="14">
        <f>'[1]CU '!G188</f>
        <v>0</v>
      </c>
      <c r="H170" s="14"/>
      <c r="I170" s="14"/>
      <c r="J170" s="277">
        <f>'[1]CU '!$Q188</f>
        <v>29608.7411930948</v>
      </c>
      <c r="K170" s="516"/>
      <c r="L170" s="516"/>
      <c r="M170" s="797"/>
      <c r="N170" s="704"/>
    </row>
    <row r="171" s="159" customFormat="1" customHeight="1" spans="1:14">
      <c r="A171" s="16" t="str">
        <f>'[1]CU '!A191</f>
        <v>CU090</v>
      </c>
      <c r="B171" s="16" t="str">
        <f>'[1]CU '!B191</f>
        <v>UC - 100 (DE 2.5)</v>
      </c>
      <c r="C171" s="798" t="s">
        <v>14</v>
      </c>
      <c r="D171" s="14" t="str">
        <f>'[1]CU '!D191</f>
        <v>1/2HP</v>
      </c>
      <c r="E171" s="14" t="str">
        <f>'[1]CU '!E191</f>
        <v>15.5" X 15.5" X 6"</v>
      </c>
      <c r="F171" s="14" t="str">
        <f>'[1]CU '!F191</f>
        <v>1x8"</v>
      </c>
      <c r="G171" s="14" t="str">
        <f>'[1]CU '!G191</f>
        <v>DE2.5</v>
      </c>
      <c r="H171" s="14"/>
      <c r="I171" s="14"/>
      <c r="J171" s="277">
        <f>'[1]CU '!$Q191</f>
        <v>512.603879484975</v>
      </c>
      <c r="K171" s="516"/>
      <c r="L171" s="516"/>
      <c r="M171" s="797"/>
      <c r="N171" s="685"/>
    </row>
    <row r="172" s="159" customFormat="1" spans="1:14">
      <c r="A172" s="16" t="str">
        <f>'[1]CU '!A192</f>
        <v>CU090.01</v>
      </c>
      <c r="B172" s="16" t="str">
        <f>'[1]CU '!B192</f>
        <v>UC - 150 (DE 3.2)</v>
      </c>
      <c r="C172" s="799"/>
      <c r="D172" s="14" t="str">
        <f>'[1]CU '!D192</f>
        <v>3/4HP</v>
      </c>
      <c r="E172" s="14">
        <f>'[1]CU '!E192</f>
        <v>0</v>
      </c>
      <c r="F172" s="14" t="str">
        <f>'[1]CU '!F192</f>
        <v>2x8"</v>
      </c>
      <c r="G172" s="14" t="str">
        <f>'[1]CU '!G192</f>
        <v>DE3.2</v>
      </c>
      <c r="H172" s="14"/>
      <c r="I172" s="14"/>
      <c r="J172" s="277">
        <f>'[1]CU '!$Q192</f>
        <v>716.410241207917</v>
      </c>
      <c r="K172" s="516"/>
      <c r="L172" s="516"/>
      <c r="M172" s="797"/>
      <c r="N172" s="685"/>
    </row>
    <row r="173" s="159" customFormat="1" ht="16.15" customHeight="1" spans="1:14">
      <c r="A173" s="16" t="str">
        <f>'[1]CU '!A193</f>
        <v>CU091</v>
      </c>
      <c r="B173" s="16" t="str">
        <f>'[1]CU '!B193</f>
        <v>UC - 200 (DE 5)</v>
      </c>
      <c r="C173" s="799"/>
      <c r="D173" s="14" t="str">
        <f>'[1]CU '!D193</f>
        <v>1HP</v>
      </c>
      <c r="E173" s="14" t="str">
        <f>'[1]CU '!E193</f>
        <v>29.5" X15.5"X6"</v>
      </c>
      <c r="F173" s="14" t="str">
        <f>'[1]CU '!F193</f>
        <v>2x8"</v>
      </c>
      <c r="G173" s="14" t="str">
        <f>'[1]CU '!G193</f>
        <v>DE5</v>
      </c>
      <c r="H173" s="14"/>
      <c r="I173" s="14"/>
      <c r="J173" s="277">
        <f>'[1]CU '!$Q193</f>
        <v>773.228984476131</v>
      </c>
      <c r="K173" s="516"/>
      <c r="L173" s="516"/>
      <c r="M173" s="797"/>
      <c r="N173" s="685"/>
    </row>
    <row r="174" s="159" customFormat="1" ht="16.15" customHeight="1" spans="1:14">
      <c r="A174" s="16" t="str">
        <f>'[1]CU '!A194</f>
        <v>CU092</v>
      </c>
      <c r="B174" s="16" t="str">
        <f>'[1]CU '!B194</f>
        <v>UC - 300 (DE7.5)</v>
      </c>
      <c r="C174" s="799"/>
      <c r="D174" s="14" t="str">
        <f>'[1]CU '!D194</f>
        <v>1 1/2HP</v>
      </c>
      <c r="E174" s="14" t="str">
        <f>'[1]CU '!E194</f>
        <v>41.5" X15.5"X6"</v>
      </c>
      <c r="F174" s="14" t="str">
        <f>'[1]CU '!F194</f>
        <v>3x8"</v>
      </c>
      <c r="G174" s="14" t="str">
        <f>'[1]CU '!G194</f>
        <v>DE7.5</v>
      </c>
      <c r="H174" s="14"/>
      <c r="I174" s="14"/>
      <c r="J174" s="277">
        <f>'[1]CU '!$Q194</f>
        <v>1146.25638593267</v>
      </c>
      <c r="K174" s="516"/>
      <c r="L174" s="516"/>
      <c r="M174" s="797"/>
      <c r="N174" s="685"/>
    </row>
    <row r="175" s="159" customFormat="1" ht="16.15" customHeight="1" spans="1:14">
      <c r="A175" s="16" t="str">
        <f>'[1]CU '!A195</f>
        <v>CU092.01</v>
      </c>
      <c r="B175" s="16" t="str">
        <f>'[1]CU '!B195</f>
        <v>UC - 400 (DE11)</v>
      </c>
      <c r="C175" s="799"/>
      <c r="D175" s="14" t="str">
        <f>'[1]CU '!D195</f>
        <v>2HP</v>
      </c>
      <c r="E175" s="14" t="str">
        <f>'[1]CU '!E195</f>
        <v>53.5" X15.5"X6"</v>
      </c>
      <c r="F175" s="14" t="str">
        <f>'[1]CU '!F195</f>
        <v>4x8"</v>
      </c>
      <c r="G175" s="14" t="str">
        <f>'[1]CU '!G195</f>
        <v>DE11</v>
      </c>
      <c r="H175" s="14"/>
      <c r="I175" s="14"/>
      <c r="J175" s="277">
        <f>'[1]CU '!$Q195</f>
        <v>1341.94882667166</v>
      </c>
      <c r="K175" s="516"/>
      <c r="L175" s="516"/>
      <c r="M175" s="797"/>
      <c r="N175" s="685"/>
    </row>
    <row r="176" s="159" customFormat="1" ht="16.15" customHeight="1" spans="1:14">
      <c r="A176" s="16" t="str">
        <f>'[1]CU '!A196</f>
        <v>CU092.02</v>
      </c>
      <c r="B176" s="16" t="str">
        <f>'[1]CU '!B196</f>
        <v>UC - 500 (DE15)</v>
      </c>
      <c r="C176" s="799"/>
      <c r="D176" s="14" t="str">
        <f>'[1]CU '!D196</f>
        <v>2.5HP</v>
      </c>
      <c r="E176" s="14" t="str">
        <f>'[1]CU '!E196</f>
        <v>72" X15.5"X6"</v>
      </c>
      <c r="F176" s="14" t="str">
        <f>'[1]CU '!F196</f>
        <v>4x8"</v>
      </c>
      <c r="G176" s="14" t="str">
        <f>'[1]CU '!G196</f>
        <v>DE15</v>
      </c>
      <c r="H176" s="14"/>
      <c r="I176" s="14"/>
      <c r="J176" s="277">
        <f>'[1]CU '!$Q196</f>
        <v>1834.29984826755</v>
      </c>
      <c r="K176" s="516"/>
      <c r="L176" s="516"/>
      <c r="M176" s="797"/>
      <c r="N176" s="685"/>
    </row>
    <row r="177" s="159" customFormat="1" customHeight="1" spans="1:14">
      <c r="A177" s="16" t="str">
        <f>'[1]CU '!A197</f>
        <v>CU092.03</v>
      </c>
      <c r="B177" s="16" t="str">
        <f>'[1]CU '!B197</f>
        <v>UC - 600 (DE18)</v>
      </c>
      <c r="C177" s="802"/>
      <c r="D177" s="14" t="str">
        <f>'[1]CU '!D197</f>
        <v>3HP</v>
      </c>
      <c r="E177" s="14" t="str">
        <f>'[1]CU '!E197</f>
        <v>86" X15.5"X6"</v>
      </c>
      <c r="F177" s="14" t="str">
        <f>'[1]CU '!F197</f>
        <v>5x8"</v>
      </c>
      <c r="G177" s="14" t="str">
        <f>'[1]CU '!G197</f>
        <v>DE18</v>
      </c>
      <c r="H177" s="14"/>
      <c r="I177" s="14"/>
      <c r="J177" s="277">
        <f>'[1]CU '!$Q197</f>
        <v>1929.1326307913</v>
      </c>
      <c r="K177" s="516"/>
      <c r="L177" s="516"/>
      <c r="M177" s="797"/>
      <c r="N177" s="685"/>
    </row>
    <row r="178" s="159" customFormat="1" ht="13.9" customHeight="1" spans="1:14">
      <c r="A178" s="16" t="str">
        <f>'[1]CU '!A198</f>
        <v>CU092.04</v>
      </c>
      <c r="B178" s="16" t="str">
        <f>'[1]CU '!B198</f>
        <v>UC100 heater (A400mm*86.6mm)</v>
      </c>
      <c r="C178" s="803" t="s">
        <v>15</v>
      </c>
      <c r="D178" s="14"/>
      <c r="E178" s="14"/>
      <c r="F178" s="14"/>
      <c r="G178" s="14"/>
      <c r="H178" s="14"/>
      <c r="I178" s="14"/>
      <c r="J178" s="277">
        <f>'[1]CU '!$Q198</f>
        <v>36.1663652802893</v>
      </c>
      <c r="K178" s="806"/>
      <c r="L178" s="806"/>
      <c r="M178" s="807"/>
      <c r="N178" s="685"/>
    </row>
    <row r="179" s="159" customFormat="1" ht="16.15" customHeight="1" spans="1:14">
      <c r="A179" s="16" t="str">
        <f>'[1]CU '!A199</f>
        <v>CU092.05</v>
      </c>
      <c r="B179" s="16" t="str">
        <f>'[1]CU '!B199</f>
        <v>UC100 heater (B400mm*50mm)</v>
      </c>
      <c r="C179" s="804"/>
      <c r="D179" s="14"/>
      <c r="E179" s="14"/>
      <c r="F179" s="14"/>
      <c r="G179" s="14"/>
      <c r="H179" s="14"/>
      <c r="I179" s="14"/>
      <c r="J179" s="277">
        <f>'[1]CU '!$Q199</f>
        <v>36.1663652802893</v>
      </c>
      <c r="K179" s="806"/>
      <c r="L179" s="806"/>
      <c r="M179" s="807"/>
      <c r="N179" s="685"/>
    </row>
    <row r="180" s="159" customFormat="1" ht="16.15" customHeight="1" spans="1:14">
      <c r="A180" s="16" t="str">
        <f>'[1]CU '!A200</f>
        <v>CU092.06</v>
      </c>
      <c r="B180" s="16" t="str">
        <f>'[1]CU '!B200</f>
        <v>UC200 heater (A700mm*86.6mm)</v>
      </c>
      <c r="C180" s="804"/>
      <c r="D180" s="14"/>
      <c r="E180" s="14"/>
      <c r="F180" s="14"/>
      <c r="G180" s="14"/>
      <c r="H180" s="14"/>
      <c r="I180" s="14"/>
      <c r="J180" s="277">
        <f>'[1]CU '!$Q200</f>
        <v>57.2634116937914</v>
      </c>
      <c r="K180" s="806"/>
      <c r="L180" s="806"/>
      <c r="M180" s="807"/>
      <c r="N180" s="685"/>
    </row>
    <row r="181" s="159" customFormat="1" ht="16.15" customHeight="1" spans="1:14">
      <c r="A181" s="16" t="str">
        <f>'[1]CU '!A201</f>
        <v>CU092.07</v>
      </c>
      <c r="B181" s="16" t="str">
        <f>'[1]CU '!B201</f>
        <v>UC200 heater (B700mm*50mm)</v>
      </c>
      <c r="C181" s="804"/>
      <c r="D181" s="14"/>
      <c r="E181" s="14"/>
      <c r="F181" s="14"/>
      <c r="G181" s="14"/>
      <c r="H181" s="14"/>
      <c r="I181" s="14"/>
      <c r="J181" s="277">
        <f>'[1]CU '!$Q201</f>
        <v>57.2634116937914</v>
      </c>
      <c r="K181" s="806"/>
      <c r="L181" s="806"/>
      <c r="M181" s="807"/>
      <c r="N181" s="685"/>
    </row>
    <row r="182" s="159" customFormat="1" ht="16.5" customHeight="1" spans="1:14">
      <c r="A182" s="16" t="str">
        <f>'[1]CU '!A202</f>
        <v>CU092.08</v>
      </c>
      <c r="B182" s="16" t="str">
        <f>'[1]CU '!B202</f>
        <v>UC300 heater (A1030mm*86.6mm)</v>
      </c>
      <c r="C182" s="804"/>
      <c r="D182" s="14"/>
      <c r="E182" s="14"/>
      <c r="F182" s="14"/>
      <c r="G182" s="14"/>
      <c r="H182" s="14"/>
      <c r="I182" s="14"/>
      <c r="J182" s="277">
        <f>'[1]CU '!$Q202</f>
        <v>84.3881856540084</v>
      </c>
      <c r="K182" s="806"/>
      <c r="L182" s="806"/>
      <c r="M182" s="807"/>
      <c r="N182" s="685"/>
    </row>
    <row r="183" s="159" customFormat="1" ht="16.15" customHeight="1" spans="1:14">
      <c r="A183" s="16" t="str">
        <f>'[1]CU '!A203</f>
        <v>CU092.09</v>
      </c>
      <c r="B183" s="16" t="str">
        <f>'[1]CU '!B203</f>
        <v>UC300 heater (B1030mm*50mm)</v>
      </c>
      <c r="C183" s="804"/>
      <c r="D183" s="14"/>
      <c r="E183" s="14"/>
      <c r="F183" s="14"/>
      <c r="G183" s="14"/>
      <c r="H183" s="14"/>
      <c r="I183" s="14"/>
      <c r="J183" s="277">
        <f>'[1]CU '!$Q203</f>
        <v>84.3881856540084</v>
      </c>
      <c r="K183" s="808"/>
      <c r="L183" s="808"/>
      <c r="M183" s="808"/>
      <c r="N183" s="685"/>
    </row>
    <row r="184" ht="16.15" customHeight="1" spans="1:14">
      <c r="A184" s="16" t="str">
        <f>'[1]CU '!A204</f>
        <v>CU092.10</v>
      </c>
      <c r="B184" s="16" t="str">
        <f>'[1]CU '!B204</f>
        <v>UC400 heater (A1030mm*86.6mm)</v>
      </c>
      <c r="C184" s="804"/>
      <c r="D184" s="14"/>
      <c r="E184" s="14"/>
      <c r="F184" s="14"/>
      <c r="G184" s="14"/>
      <c r="H184" s="14"/>
      <c r="I184" s="14"/>
      <c r="J184" s="277">
        <f>'[1]CU '!$Q204</f>
        <v>114.526823387583</v>
      </c>
      <c r="K184" s="99"/>
      <c r="L184" s="99"/>
      <c r="M184" s="99"/>
      <c r="N184" s="685"/>
    </row>
    <row r="185" ht="16.15" customHeight="1" spans="1:14">
      <c r="A185" s="16" t="str">
        <f>'[1]CU '!A205</f>
        <v>CU092.11</v>
      </c>
      <c r="B185" s="16" t="str">
        <f>'[1]CU '!B205</f>
        <v>UC400 heater (B1030mm*50mm)</v>
      </c>
      <c r="C185" s="805"/>
      <c r="D185" s="14"/>
      <c r="E185" s="14"/>
      <c r="F185" s="14"/>
      <c r="G185" s="14"/>
      <c r="H185" s="14"/>
      <c r="I185" s="14"/>
      <c r="J185" s="277">
        <f>'[1]CU '!$Q205</f>
        <v>114.526823387583</v>
      </c>
      <c r="K185" s="99"/>
      <c r="L185" s="99"/>
      <c r="M185" s="99"/>
      <c r="N185" s="685"/>
    </row>
    <row r="186" ht="16.15" customHeight="1" spans="1:14">
      <c r="A186" s="16" t="str">
        <f>'[1]CU '!A206</f>
        <v>CU092.12</v>
      </c>
      <c r="B186" s="16" t="str">
        <f>'[1]CU '!B206</f>
        <v>UC100 HEATER (L=320mm)</v>
      </c>
      <c r="C186" s="20" t="s">
        <v>16</v>
      </c>
      <c r="D186" s="14"/>
      <c r="E186" s="14" t="str">
        <f>'[1]CU '!E206</f>
        <v>8*5*318L</v>
      </c>
      <c r="F186" s="14"/>
      <c r="G186" s="14"/>
      <c r="H186" s="14"/>
      <c r="I186" s="14"/>
      <c r="J186" s="277">
        <f>'[1]CU '!$Q206</f>
        <v>38.7496770860243</v>
      </c>
      <c r="K186" s="99"/>
      <c r="L186" s="99"/>
      <c r="M186" s="99"/>
      <c r="N186" s="685"/>
    </row>
    <row r="187" ht="16.15" customHeight="1" spans="1:14">
      <c r="A187" s="16" t="str">
        <f>'[1]CU '!A207</f>
        <v>CU092.13</v>
      </c>
      <c r="B187" s="16" t="str">
        <f>'[1]CU '!B207</f>
        <v>UC100 HEATER (LB=330mm)</v>
      </c>
      <c r="C187" s="17"/>
      <c r="D187" s="14"/>
      <c r="E187" s="14" t="str">
        <f>'[1]CU '!E207</f>
        <v>8*5*318LB</v>
      </c>
      <c r="F187" s="14"/>
      <c r="G187" s="14"/>
      <c r="H187" s="14"/>
      <c r="I187" s="14"/>
      <c r="J187" s="277">
        <f>'[1]CU '!$Q207</f>
        <v>39.5569620253165</v>
      </c>
      <c r="K187" s="99"/>
      <c r="L187" s="99"/>
      <c r="M187" s="99"/>
      <c r="N187" s="685"/>
    </row>
    <row r="188" ht="16.15" customHeight="1" spans="1:14">
      <c r="A188" s="16" t="str">
        <f>'[1]CU '!A208</f>
        <v>CU092.14</v>
      </c>
      <c r="B188" s="16" t="str">
        <f>'[1]CU '!B208</f>
        <v>UC200 HEATER (L=605mm)</v>
      </c>
      <c r="C188" s="17"/>
      <c r="D188" s="14"/>
      <c r="E188" s="14" t="str">
        <f>'[1]CU '!E208</f>
        <v>8*5*648L</v>
      </c>
      <c r="F188" s="14"/>
      <c r="G188" s="14"/>
      <c r="H188" s="14"/>
      <c r="I188" s="14"/>
      <c r="J188" s="277">
        <f>'[1]CU '!$Q208</f>
        <v>53.8189959528115</v>
      </c>
      <c r="K188" s="99"/>
      <c r="L188" s="99"/>
      <c r="M188" s="99"/>
      <c r="N188" s="685"/>
    </row>
    <row r="189" ht="16.15" customHeight="1" spans="1:14">
      <c r="A189" s="16" t="str">
        <f>'[1]CU '!A209</f>
        <v>CU092.15</v>
      </c>
      <c r="B189" s="16" t="str">
        <f>'[1]CU '!B209</f>
        <v>UC200 HEATER (LB=620mm)</v>
      </c>
      <c r="C189" s="17"/>
      <c r="D189" s="14"/>
      <c r="E189" s="14" t="str">
        <f>'[1]CU '!E209</f>
        <v>8*5*648LB</v>
      </c>
      <c r="F189" s="14"/>
      <c r="G189" s="14"/>
      <c r="H189" s="14"/>
      <c r="I189" s="14"/>
      <c r="J189" s="277">
        <f>'[1]CU '!$Q209</f>
        <v>60.2772754671489</v>
      </c>
      <c r="K189" s="99"/>
      <c r="L189" s="99"/>
      <c r="M189" s="99"/>
      <c r="N189" s="685"/>
    </row>
    <row r="190" ht="16.15" customHeight="1" spans="1:14">
      <c r="A190" s="16" t="str">
        <f>'[1]CU '!A210</f>
        <v>CU092.16</v>
      </c>
      <c r="B190" s="16" t="str">
        <f>'[1]CU '!B210</f>
        <v>UC300 HEATER (L=905mm)</v>
      </c>
      <c r="C190" s="17"/>
      <c r="D190" s="14"/>
      <c r="E190" s="14" t="str">
        <f>'[1]CU '!E210</f>
        <v>8*5*927L</v>
      </c>
      <c r="F190" s="14"/>
      <c r="G190" s="14"/>
      <c r="H190" s="14"/>
      <c r="I190" s="14"/>
      <c r="J190" s="277">
        <f>'[1]CU '!$Q210</f>
        <v>71.0410746577112</v>
      </c>
      <c r="K190" s="99"/>
      <c r="L190" s="99"/>
      <c r="M190" s="99"/>
      <c r="N190" s="685"/>
    </row>
    <row r="191" ht="16.15" customHeight="1" spans="1:14">
      <c r="A191" s="16" t="str">
        <f>'[1]CU '!A211</f>
        <v>CU092.17</v>
      </c>
      <c r="B191" s="16" t="str">
        <f>'[1]CU '!B211</f>
        <v>UC300 HEATER (LB=925mm)</v>
      </c>
      <c r="C191" s="17"/>
      <c r="D191" s="14"/>
      <c r="E191" s="14" t="str">
        <f>'[1]CU '!E211</f>
        <v>8*5*927LB</v>
      </c>
      <c r="F191" s="14"/>
      <c r="G191" s="14"/>
      <c r="H191" s="14"/>
      <c r="I191" s="14"/>
      <c r="J191" s="277">
        <f>'[1]CU '!$Q211</f>
        <v>77.4993541720486</v>
      </c>
      <c r="K191" s="99"/>
      <c r="L191" s="99"/>
      <c r="M191" s="99"/>
      <c r="N191" s="685"/>
    </row>
    <row r="192" ht="16.15" customHeight="1" spans="1:14">
      <c r="A192" s="16" t="str">
        <f>'[1]CU '!A212</f>
        <v>CU092.18</v>
      </c>
      <c r="B192" s="16" t="str">
        <f>'[1]CU '!B212</f>
        <v>UC400 HEATER (L=1205mm)</v>
      </c>
      <c r="C192" s="17"/>
      <c r="D192" s="14"/>
      <c r="E192" s="14"/>
      <c r="F192" s="14"/>
      <c r="G192" s="14"/>
      <c r="H192" s="14"/>
      <c r="I192" s="14"/>
      <c r="J192" s="277">
        <f>'[1]CU '!$Q212</f>
        <v>101.717902350814</v>
      </c>
      <c r="K192" s="99"/>
      <c r="L192" s="99"/>
      <c r="M192" s="99"/>
      <c r="N192" s="685"/>
    </row>
    <row r="193" ht="21" customHeight="1" spans="1:14">
      <c r="A193" s="16" t="str">
        <f>'[1]CU '!A213</f>
        <v>CU092.19</v>
      </c>
      <c r="B193" s="16" t="str">
        <f>'[1]CU '!B213</f>
        <v>UC400 HEATER (LB=1225mm)</v>
      </c>
      <c r="C193" s="17"/>
      <c r="D193" s="14"/>
      <c r="E193" s="14"/>
      <c r="F193" s="14"/>
      <c r="G193" s="14"/>
      <c r="H193" s="14"/>
      <c r="I193" s="14"/>
      <c r="J193" s="277">
        <f>'[1]CU '!$Q213</f>
        <v>116.787221217601</v>
      </c>
      <c r="K193" s="99"/>
      <c r="L193" s="99"/>
      <c r="M193" s="99"/>
      <c r="N193" s="685"/>
    </row>
    <row r="194" ht="16.15" customHeight="1" spans="1:14">
      <c r="A194" s="16" t="str">
        <f>'[1]CU '!A214</f>
        <v>CU092.20</v>
      </c>
      <c r="B194" s="16" t="str">
        <f>'[1]CU '!B214</f>
        <v>UC500 HEATER (L=1670mm)</v>
      </c>
      <c r="C194" s="17"/>
      <c r="D194" s="14"/>
      <c r="E194" s="14"/>
      <c r="F194" s="14"/>
      <c r="G194" s="14"/>
      <c r="H194" s="14"/>
      <c r="I194" s="14"/>
      <c r="J194" s="277">
        <f>'[1]CU '!$Q214</f>
        <v>124.321880650995</v>
      </c>
      <c r="K194" s="99"/>
      <c r="L194" s="99"/>
      <c r="M194" s="99"/>
      <c r="N194" s="685"/>
    </row>
    <row r="195" ht="16.15" customHeight="1" spans="1:14">
      <c r="A195" s="16" t="str">
        <f>'[1]CU '!A215</f>
        <v>CU092.21</v>
      </c>
      <c r="B195" s="16" t="str">
        <f>'[1]CU '!B215</f>
        <v>UC500 HEATER (LB=1695mm)</v>
      </c>
      <c r="C195" s="17"/>
      <c r="D195" s="14"/>
      <c r="E195" s="14"/>
      <c r="F195" s="14"/>
      <c r="G195" s="14"/>
      <c r="H195" s="14"/>
      <c r="I195" s="14"/>
      <c r="J195" s="277">
        <f>'[1]CU '!$Q215</f>
        <v>148.809523809524</v>
      </c>
      <c r="K195" s="99"/>
      <c r="L195" s="99"/>
      <c r="M195" s="99"/>
      <c r="N195" s="685"/>
    </row>
    <row r="196" ht="16.15" customHeight="1" spans="1:14">
      <c r="A196" s="16" t="str">
        <f>'[1]CU '!A216</f>
        <v>CU092.22</v>
      </c>
      <c r="B196" s="16" t="str">
        <f>'[1]CU '!B216</f>
        <v>UC600 HEATER (L=2020mm)</v>
      </c>
      <c r="C196" s="17"/>
      <c r="D196" s="14"/>
      <c r="E196" s="14"/>
      <c r="F196" s="14"/>
      <c r="G196" s="14"/>
      <c r="H196" s="14"/>
      <c r="I196" s="14"/>
      <c r="J196" s="277">
        <f>'[1]CU '!$Q216</f>
        <v>139.391199517782</v>
      </c>
      <c r="K196" s="99"/>
      <c r="L196" s="99"/>
      <c r="M196" s="99"/>
      <c r="N196" s="685"/>
    </row>
    <row r="197" customHeight="1" spans="1:14">
      <c r="A197" s="16" t="str">
        <f>'[1]CU '!A217</f>
        <v>CU092.23</v>
      </c>
      <c r="B197" s="16" t="str">
        <f>'[1]CU '!B217</f>
        <v>UC600 HEATER (LB=2040mm)</v>
      </c>
      <c r="C197" s="19"/>
      <c r="D197" s="14"/>
      <c r="E197" s="14"/>
      <c r="F197" s="14"/>
      <c r="G197" s="14"/>
      <c r="H197" s="14"/>
      <c r="I197" s="14"/>
      <c r="J197" s="277">
        <f>'[1]CU '!$Q217</f>
        <v>173.297166968053</v>
      </c>
      <c r="K197" s="99"/>
      <c r="L197" s="99"/>
      <c r="M197" s="99"/>
      <c r="N197" s="170"/>
    </row>
    <row r="198" customHeight="1" spans="1:14">
      <c r="A198" s="16" t="str">
        <f>'[1]CU '!A218</f>
        <v>CU092.24</v>
      </c>
      <c r="B198" s="16" t="str">
        <f>'[1]CU '!B218</f>
        <v>8 X 5 X 318 (UC100) COIL</v>
      </c>
      <c r="C198" s="17"/>
      <c r="D198" s="14" t="str">
        <f>'[1]CU '!D218</f>
        <v>1/2HP</v>
      </c>
      <c r="E198" s="14"/>
      <c r="F198" s="14"/>
      <c r="G198" s="14"/>
      <c r="H198" s="14"/>
      <c r="I198" s="14"/>
      <c r="J198" s="277">
        <f>'[1]CU '!$Q218</f>
        <v>239.602169981917</v>
      </c>
      <c r="K198" s="99"/>
      <c r="L198" s="99"/>
      <c r="M198" s="99"/>
      <c r="N198" s="171"/>
    </row>
    <row r="199" customHeight="1" spans="1:14">
      <c r="A199" s="16" t="str">
        <f>'[1]CU '!A219</f>
        <v>CU092.241</v>
      </c>
      <c r="B199" s="16" t="str">
        <f>'[1]CU '!B219</f>
        <v>6 X 5 X 648 (UC150) COIL</v>
      </c>
      <c r="C199" s="17"/>
      <c r="D199" s="14" t="str">
        <f>'[1]CU '!D219</f>
        <v>3/4HP</v>
      </c>
      <c r="E199" s="14"/>
      <c r="F199" s="14"/>
      <c r="G199" s="14"/>
      <c r="H199" s="14"/>
      <c r="I199" s="14"/>
      <c r="J199" s="277">
        <f>'[1]CU '!$Q219</f>
        <v>352.622061482821</v>
      </c>
      <c r="K199" s="99"/>
      <c r="L199" s="99"/>
      <c r="M199" s="99"/>
      <c r="N199" s="171"/>
    </row>
    <row r="200" customHeight="1" spans="1:14">
      <c r="A200" s="16" t="str">
        <f>'[1]CU '!A220</f>
        <v>CU092.25</v>
      </c>
      <c r="B200" s="16" t="str">
        <f>'[1]CU '!B220</f>
        <v>8 X 5 X 648 (UC200) COIL</v>
      </c>
      <c r="C200" s="17"/>
      <c r="D200" s="14" t="str">
        <f>'[1]CU '!D220</f>
        <v>1HP</v>
      </c>
      <c r="E200" s="14"/>
      <c r="F200" s="14"/>
      <c r="G200" s="14"/>
      <c r="H200" s="14"/>
      <c r="I200" s="14"/>
      <c r="J200" s="277">
        <f>'[1]CU '!$Q220</f>
        <v>421.940928270042</v>
      </c>
      <c r="K200" s="99"/>
      <c r="L200" s="99"/>
      <c r="M200" s="99"/>
      <c r="N200" s="171"/>
    </row>
    <row r="201" customHeight="1" spans="1:14">
      <c r="A201" s="16" t="str">
        <f>'[1]CU '!A221</f>
        <v>CU092.26</v>
      </c>
      <c r="B201" s="16" t="str">
        <f>'[1]CU '!B221</f>
        <v>8 X 5 X 927 (UC300) COIL</v>
      </c>
      <c r="C201" s="17"/>
      <c r="D201" s="14" t="str">
        <f>'[1]CU '!D221</f>
        <v>1 1/2HP</v>
      </c>
      <c r="E201" s="14"/>
      <c r="F201" s="14"/>
      <c r="G201" s="14"/>
      <c r="H201" s="14"/>
      <c r="I201" s="14"/>
      <c r="J201" s="277">
        <f>'[1]CU '!$Q221</f>
        <v>592.224231464738</v>
      </c>
      <c r="K201" s="99"/>
      <c r="L201" s="99"/>
      <c r="M201" s="99"/>
      <c r="N201" s="171"/>
    </row>
    <row r="202" customHeight="1" spans="1:14">
      <c r="A202" s="16" t="str">
        <f>'[1]CU '!A222</f>
        <v>CU092.27</v>
      </c>
      <c r="B202" s="16" t="str">
        <f>'[1]CU '!B222</f>
        <v>Drain pipe fitting (UC)</v>
      </c>
      <c r="C202" s="809" t="s">
        <v>17</v>
      </c>
      <c r="D202" s="14">
        <f>'[1]CU '!D222</f>
        <v>0</v>
      </c>
      <c r="E202" s="14">
        <f>'[1]CU '!E222</f>
        <v>0</v>
      </c>
      <c r="F202" s="14">
        <f>'[1]CU '!F222</f>
        <v>0</v>
      </c>
      <c r="G202" s="14">
        <f>'[1]CU '!G222</f>
        <v>0</v>
      </c>
      <c r="H202" s="14"/>
      <c r="I202" s="14"/>
      <c r="J202" s="277">
        <f>'[1]CU '!$Q222</f>
        <v>10.3291316526611</v>
      </c>
      <c r="K202" s="99"/>
      <c r="L202" s="99"/>
      <c r="M202" s="99"/>
      <c r="N202" s="171"/>
    </row>
    <row r="203" customHeight="1" spans="1:14">
      <c r="A203" s="16" t="str">
        <f>'[1]CU '!A223</f>
        <v>CU093</v>
      </c>
      <c r="B203" s="16" t="str">
        <f>'[1]CU '!B223</f>
        <v>5 X 10 X 4R</v>
      </c>
      <c r="C203" s="810" t="s">
        <v>17</v>
      </c>
      <c r="D203" s="14" t="str">
        <f>'[1]CU '!D223</f>
        <v>1/4hp</v>
      </c>
      <c r="E203" s="14" t="str">
        <f>'[1]CU '!E223</f>
        <v>1 door (360l)</v>
      </c>
      <c r="F203" s="14">
        <f>'[1]CU '!F223</f>
        <v>0</v>
      </c>
      <c r="G203" s="14" t="str">
        <f>'[1]CU '!G223</f>
        <v>5 X 10 X 4R</v>
      </c>
      <c r="H203" s="14"/>
      <c r="I203" s="14"/>
      <c r="J203" s="277" t="str">
        <f>'[1]CU '!$Q223</f>
        <v>~</v>
      </c>
      <c r="K203" s="99"/>
      <c r="L203" s="99"/>
      <c r="M203" s="99"/>
      <c r="N203" s="171"/>
    </row>
    <row r="204" customHeight="1" spans="1:14">
      <c r="A204" s="16" t="str">
        <f>'[1]CU '!A224</f>
        <v>CU094</v>
      </c>
      <c r="B204" s="16" t="str">
        <f>'[1]CU '!B224</f>
        <v>5 X 14 X 4R </v>
      </c>
      <c r="C204" s="811"/>
      <c r="D204" s="14" t="str">
        <f>'[1]CU '!D224</f>
        <v>1/3hp</v>
      </c>
      <c r="E204" s="14" t="str">
        <f>'[1]CU '!E224</f>
        <v>1 door (400l)</v>
      </c>
      <c r="F204" s="14">
        <f>'[1]CU '!F224</f>
        <v>0</v>
      </c>
      <c r="G204" s="14" t="str">
        <f>'[1]CU '!G224</f>
        <v>5 X 14 X 4R </v>
      </c>
      <c r="H204" s="14"/>
      <c r="I204" s="14"/>
      <c r="J204" s="277">
        <f>'[1]CU '!$Q224</f>
        <v>186.261977510341</v>
      </c>
      <c r="K204" s="99"/>
      <c r="L204" s="99"/>
      <c r="M204" s="99"/>
      <c r="N204" s="171"/>
    </row>
    <row r="205" customHeight="1" spans="1:14">
      <c r="A205" s="16" t="str">
        <f>'[1]CU '!A225</f>
        <v>CU095</v>
      </c>
      <c r="B205" s="16" t="str">
        <f>'[1]CU '!B225</f>
        <v>5 X 20 X 4R </v>
      </c>
      <c r="C205" s="811"/>
      <c r="D205" s="14" t="str">
        <f>'[1]CU '!D225</f>
        <v>1/2HP</v>
      </c>
      <c r="E205" s="14" t="str">
        <f>'[1]CU '!E225</f>
        <v>2 door (1050l)</v>
      </c>
      <c r="F205" s="14">
        <f>'[1]CU '!F225</f>
        <v>0</v>
      </c>
      <c r="G205" s="14" t="str">
        <f>'[1]CU '!G225</f>
        <v>5 X 20 X 4R </v>
      </c>
      <c r="H205" s="14"/>
      <c r="I205" s="14"/>
      <c r="J205" s="277">
        <f>'[1]CU '!$Q225</f>
        <v>232.535179065079</v>
      </c>
      <c r="K205" s="99"/>
      <c r="L205" s="99"/>
      <c r="M205" s="99"/>
      <c r="N205" s="171"/>
    </row>
    <row r="206" customHeight="1" spans="1:14">
      <c r="A206" s="16" t="str">
        <f>'[1]CU '!A226</f>
        <v>CU096</v>
      </c>
      <c r="B206" s="16" t="str">
        <f>'[1]CU '!B226</f>
        <v>5 X 23 X 4R </v>
      </c>
      <c r="C206" s="811"/>
      <c r="D206" s="14" t="str">
        <f>'[1]CU '!D226</f>
        <v>1/2HP (B)</v>
      </c>
      <c r="E206" s="14" t="str">
        <f>'[1]CU '!E226</f>
        <v>2 door (1050l)</v>
      </c>
      <c r="F206" s="14">
        <f>'[1]CU '!F226</f>
        <v>0</v>
      </c>
      <c r="G206" s="14" t="str">
        <f>'[1]CU '!G226</f>
        <v>5 X 23 X 4R </v>
      </c>
      <c r="H206" s="14"/>
      <c r="I206" s="14"/>
      <c r="J206" s="277">
        <f>'[1]CU '!$Q226</f>
        <v>266.311238594085</v>
      </c>
      <c r="K206" s="99"/>
      <c r="L206" s="99"/>
      <c r="M206" s="99"/>
      <c r="N206" s="171"/>
    </row>
    <row r="207" customHeight="1" spans="1:14">
      <c r="A207" s="16" t="str">
        <f>'[1]CU '!A227</f>
        <v>CU097</v>
      </c>
      <c r="B207" s="16" t="str">
        <f>'[1]CU '!B227</f>
        <v>5 X 33 X 4R </v>
      </c>
      <c r="C207" s="811"/>
      <c r="D207" s="14" t="str">
        <f>'[1]CU '!D227</f>
        <v>1/2hp-3/4hp</v>
      </c>
      <c r="E207" s="14" t="str">
        <f>'[1]CU '!E227</f>
        <v>3 door (1480l)</v>
      </c>
      <c r="F207" s="14">
        <f>'[1]CU '!F227</f>
        <v>0</v>
      </c>
      <c r="G207" s="14" t="str">
        <f>'[1]CU '!G227</f>
        <v>5 X 33 X 4R ( 有水盘 )</v>
      </c>
      <c r="H207" s="14"/>
      <c r="I207" s="14"/>
      <c r="J207" s="277">
        <f>'[1]CU '!$Q227</f>
        <v>307.881773399015</v>
      </c>
      <c r="K207" s="99"/>
      <c r="L207" s="99"/>
      <c r="M207" s="99"/>
      <c r="N207" s="171"/>
    </row>
    <row r="208" customHeight="1" spans="1:14">
      <c r="A208" s="16" t="str">
        <f>'[1]CU '!A228</f>
        <v>CU098</v>
      </c>
      <c r="B208" s="16" t="str">
        <f>'[1]CU '!B228</f>
        <v>5 X 48 X 4R </v>
      </c>
      <c r="C208" s="812"/>
      <c r="D208" s="14" t="str">
        <f>'[1]CU '!D228</f>
        <v>1HP</v>
      </c>
      <c r="E208" s="14" t="str">
        <f>'[1]CU '!E228</f>
        <v>4 door (1480l)</v>
      </c>
      <c r="F208" s="14">
        <f>'[1]CU '!F228</f>
        <v>0</v>
      </c>
      <c r="G208" s="14" t="str">
        <f>'[1]CU '!G228</f>
        <v>5 X 48 X 4R </v>
      </c>
      <c r="H208" s="14"/>
      <c r="I208" s="14"/>
      <c r="J208" s="277" t="str">
        <f>'[1]CU '!$Q228</f>
        <v>~</v>
      </c>
      <c r="K208" s="99"/>
      <c r="L208" s="99"/>
      <c r="M208" s="99"/>
      <c r="N208" s="171"/>
    </row>
    <row r="209" customHeight="1" spans="1:14">
      <c r="A209" s="16" t="str">
        <f>'[1]CU '!A229</f>
        <v>CU099</v>
      </c>
      <c r="B209" s="16" t="str">
        <f>'[1]CU '!B229</f>
        <v>5 X 10 X 4R</v>
      </c>
      <c r="C209" s="810" t="s">
        <v>18</v>
      </c>
      <c r="D209" s="14" t="str">
        <f>'[1]CU '!D229</f>
        <v>1/4hp</v>
      </c>
      <c r="E209" s="14" t="str">
        <f>'[1]CU '!E229</f>
        <v>1 door (360l)</v>
      </c>
      <c r="F209" s="14">
        <f>'[1]CU '!F229</f>
        <v>0</v>
      </c>
      <c r="G209" s="14" t="str">
        <f>'[1]CU '!G229</f>
        <v>5 X 10 X 4R ( 无水盘 )</v>
      </c>
      <c r="H209" s="14"/>
      <c r="I209" s="14"/>
      <c r="J209" s="277">
        <f>'[1]CU '!$Q229</f>
        <v>114.318970713558</v>
      </c>
      <c r="K209" s="99"/>
      <c r="L209" s="99"/>
      <c r="M209" s="99"/>
      <c r="N209" s="171"/>
    </row>
    <row r="210" customHeight="1" spans="1:14">
      <c r="A210" s="16" t="str">
        <f>'[1]CU '!A230</f>
        <v>CU100</v>
      </c>
      <c r="B210" s="16" t="str">
        <f>'[1]CU '!B230</f>
        <v>5 X 14 X 4R </v>
      </c>
      <c r="C210" s="813"/>
      <c r="D210" s="14" t="str">
        <f>'[1]CU '!D230</f>
        <v>1/3hp</v>
      </c>
      <c r="E210" s="14" t="str">
        <f>'[1]CU '!E230</f>
        <v>1 door (400l)</v>
      </c>
      <c r="F210" s="14">
        <f>'[1]CU '!F230</f>
        <v>0</v>
      </c>
      <c r="G210" s="14" t="str">
        <f>'[1]CU '!G230</f>
        <v>5 X 14 X 4R ( 无水盘 )</v>
      </c>
      <c r="H210" s="14"/>
      <c r="I210" s="14"/>
      <c r="J210" s="277">
        <f>'[1]CU '!$Q230</f>
        <v>142.898713391948</v>
      </c>
      <c r="K210" s="99"/>
      <c r="L210" s="99"/>
      <c r="M210" s="99"/>
      <c r="N210" s="171"/>
    </row>
    <row r="211" customHeight="1" spans="1:14">
      <c r="A211" s="16" t="str">
        <f>'[1]CU '!A231</f>
        <v>CU100.1</v>
      </c>
      <c r="B211" s="16" t="str">
        <f>'[1]CU '!B231</f>
        <v>5 X 16 X 4R </v>
      </c>
      <c r="C211" s="813"/>
      <c r="D211" s="14" t="str">
        <f>'[1]CU '!D231</f>
        <v>1/3hp</v>
      </c>
      <c r="E211" s="14" t="str">
        <f>'[1]CU '!E231</f>
        <v>1 door (400l)</v>
      </c>
      <c r="F211" s="14">
        <f>'[1]CU '!F231</f>
        <v>0</v>
      </c>
      <c r="G211" s="14" t="str">
        <f>'[1]CU '!G231</f>
        <v>5 X 16 X 4R ( 无水盘 )</v>
      </c>
      <c r="H211" s="14"/>
      <c r="I211" s="14"/>
      <c r="J211" s="277">
        <f>'[1]CU '!$Q231</f>
        <v>153.29134709318</v>
      </c>
      <c r="K211" s="99"/>
      <c r="L211" s="99"/>
      <c r="M211" s="99"/>
      <c r="N211" s="171"/>
    </row>
    <row r="212" customHeight="1" spans="1:14">
      <c r="A212" s="16" t="str">
        <f>'[1]CU '!A232</f>
        <v>CU101</v>
      </c>
      <c r="B212" s="16" t="str">
        <f>'[1]CU '!B232</f>
        <v>5 X 20 X 4R </v>
      </c>
      <c r="C212" s="813"/>
      <c r="D212" s="14" t="str">
        <f>'[1]CU '!D232</f>
        <v>1/2HP</v>
      </c>
      <c r="E212" s="14" t="str">
        <f>'[1]CU '!E232</f>
        <v>2 door (1050l)</v>
      </c>
      <c r="F212" s="14">
        <f>'[1]CU '!F232</f>
        <v>0</v>
      </c>
      <c r="G212" s="14" t="str">
        <f>'[1]CU '!G232</f>
        <v>5 X 20 X 4R ( 无水盘 )</v>
      </c>
      <c r="H212" s="14"/>
      <c r="I212" s="14"/>
      <c r="J212" s="277">
        <f>'[1]CU '!$Q232</f>
        <v>193.562802685457</v>
      </c>
      <c r="K212" s="99"/>
      <c r="L212" s="99"/>
      <c r="M212" s="99"/>
      <c r="N212" s="171"/>
    </row>
    <row r="213" customHeight="1" spans="1:14">
      <c r="A213" s="16" t="str">
        <f>'[1]CU '!A233</f>
        <v>CU101.1</v>
      </c>
      <c r="B213" s="16" t="str">
        <f>'[1]CU '!B233</f>
        <v>5 X 23 X 4R </v>
      </c>
      <c r="C213" s="813"/>
      <c r="D213" s="14" t="str">
        <f>'[1]CU '!D233</f>
        <v>1/2HP</v>
      </c>
      <c r="E213" s="14" t="str">
        <f>'[1]CU '!E233</f>
        <v>2 door (1050l)</v>
      </c>
      <c r="F213" s="14">
        <f>'[1]CU '!F233</f>
        <v>0</v>
      </c>
      <c r="G213" s="14" t="str">
        <f>'[1]CU '!G233</f>
        <v>5 X 23X 4R ( 无水盘 )</v>
      </c>
      <c r="H213" s="14"/>
      <c r="I213" s="14"/>
      <c r="J213" s="277">
        <f>'[1]CU '!$Q233</f>
        <v>218.245307725884</v>
      </c>
      <c r="K213" s="99"/>
      <c r="L213" s="99"/>
      <c r="M213" s="99"/>
      <c r="N213" s="171"/>
    </row>
    <row r="214" customHeight="1" spans="1:14">
      <c r="A214" s="16" t="str">
        <f>'[1]CU '!A234</f>
        <v>CU102</v>
      </c>
      <c r="B214" s="16" t="str">
        <f>'[1]CU '!B234</f>
        <v>5 X 33 X 4R </v>
      </c>
      <c r="C214" s="813"/>
      <c r="D214" s="14" t="str">
        <f>'[1]CU '!D234</f>
        <v>1/2hp-3/4hp</v>
      </c>
      <c r="E214" s="14" t="str">
        <f>'[1]CU '!E234</f>
        <v>3 door (1480l)</v>
      </c>
      <c r="F214" s="14">
        <f>'[1]CU '!F234</f>
        <v>0</v>
      </c>
      <c r="G214" s="14" t="str">
        <f>'[1]CU '!G234</f>
        <v>5 X 33 X 4R ( 无水盘 )</v>
      </c>
      <c r="H214" s="14"/>
      <c r="I214" s="14"/>
      <c r="J214" s="277">
        <f>'[1]CU '!$Q234</f>
        <v>284.498347571241</v>
      </c>
      <c r="K214" s="99"/>
      <c r="L214" s="99"/>
      <c r="M214" s="99"/>
      <c r="N214" s="171"/>
    </row>
    <row r="215" customHeight="1" spans="1:14">
      <c r="A215" s="16" t="str">
        <f>'[1]CU '!A235</f>
        <v>CU103</v>
      </c>
      <c r="B215" s="16" t="str">
        <f>'[1]CU '!B235</f>
        <v>5 X 48 X 4R </v>
      </c>
      <c r="C215" s="813"/>
      <c r="D215" s="14" t="str">
        <f>'[1]CU '!D235</f>
        <v>1HP</v>
      </c>
      <c r="E215" s="14" t="str">
        <f>'[1]CU '!E235</f>
        <v>3 door (1480l)</v>
      </c>
      <c r="F215" s="14">
        <f>'[1]CU '!F235</f>
        <v>0</v>
      </c>
      <c r="G215" s="14" t="str">
        <f>'[1]CU '!G235</f>
        <v>5 X 48 X 4R </v>
      </c>
      <c r="H215" s="14"/>
      <c r="I215" s="14"/>
      <c r="J215" s="277">
        <f>'[1]CU '!$Q235</f>
        <v>397.240944709299</v>
      </c>
      <c r="K215" s="99"/>
      <c r="L215" s="99"/>
      <c r="M215" s="99"/>
      <c r="N215" s="171"/>
    </row>
    <row r="216" customHeight="1" spans="1:14">
      <c r="A216" s="16" t="str">
        <f>'[1]CU '!A236</f>
        <v>CU103.10</v>
      </c>
      <c r="B216" s="16" t="str">
        <f>'[1]CU '!B236</f>
        <v>5 X 53 X 4R (1400mm)</v>
      </c>
      <c r="C216" s="813"/>
      <c r="D216" s="14"/>
      <c r="E216" s="14"/>
      <c r="F216" s="14"/>
      <c r="G216" s="14"/>
      <c r="H216" s="14"/>
      <c r="I216" s="14"/>
      <c r="J216" s="277">
        <f>'[1]CU '!$Q236</f>
        <v>446.599813688421</v>
      </c>
      <c r="K216" s="99"/>
      <c r="L216" s="99"/>
      <c r="M216" s="99"/>
      <c r="N216" s="171"/>
    </row>
    <row r="217" customHeight="1" spans="1:14">
      <c r="A217" s="16" t="str">
        <f>'[1]CU '!A237</f>
        <v>CU103.11</v>
      </c>
      <c r="B217" s="16" t="str">
        <f>'[1]CU '!B237</f>
        <v>5 X 83 X 4R (2100mm)</v>
      </c>
      <c r="C217" s="813"/>
      <c r="D217" s="14"/>
      <c r="E217" s="14"/>
      <c r="F217" s="14"/>
      <c r="G217" s="14"/>
      <c r="H217" s="14"/>
      <c r="I217" s="14"/>
      <c r="J217" s="277">
        <f>'[1]CU '!$Q237</f>
        <v>600.032878513891</v>
      </c>
      <c r="K217" s="99"/>
      <c r="L217" s="99"/>
      <c r="M217" s="99"/>
      <c r="N217" s="171"/>
    </row>
    <row r="218" customHeight="1" spans="1:14">
      <c r="A218" s="16" t="str">
        <f>'[1]CU '!A238</f>
        <v>CU103.01</v>
      </c>
      <c r="B218" s="16" t="str">
        <f>'[1]CU '!B238</f>
        <v>5 x 6 x 13 (30u)</v>
      </c>
      <c r="C218" s="813"/>
      <c r="D218" s="14" t="str">
        <f>'[1]CU '!D238</f>
        <v>3/4hp frezzer</v>
      </c>
      <c r="E218" s="14" t="str">
        <f>'[1]CU '!E238</f>
        <v>1 door frezzer(400l)</v>
      </c>
      <c r="F218" s="14">
        <f>'[1]CU '!F238</f>
        <v>0</v>
      </c>
      <c r="G218" s="14">
        <f>'[1]CU '!G238</f>
        <v>0</v>
      </c>
      <c r="H218" s="14"/>
      <c r="I218" s="14"/>
      <c r="J218" s="277">
        <f>'[1]CU '!$Q238</f>
        <v>212.34040221382</v>
      </c>
      <c r="K218" s="99"/>
      <c r="L218" s="99"/>
      <c r="M218" s="99"/>
      <c r="N218" s="171"/>
    </row>
    <row r="219" customHeight="1" spans="1:14">
      <c r="A219" s="16" t="str">
        <f>'[1]CU '!A239</f>
        <v>CU104</v>
      </c>
      <c r="B219" s="16" t="str">
        <f>'[1]CU '!B239</f>
        <v>5 x 6 x 22 (30u)</v>
      </c>
      <c r="C219" s="813"/>
      <c r="D219" s="14" t="str">
        <f>'[1]CU '!D239</f>
        <v>1hp frezzer</v>
      </c>
      <c r="E219" s="14" t="str">
        <f>'[1]CU '!E239</f>
        <v>2 door frezzer(1050l)</v>
      </c>
      <c r="F219" s="14">
        <f>'[1]CU '!F239</f>
        <v>0</v>
      </c>
      <c r="G219" s="14" t="str">
        <f>'[1]CU '!G239</f>
        <v>5 x 6 x 22 (30u)</v>
      </c>
      <c r="H219" s="14"/>
      <c r="I219" s="14"/>
      <c r="J219" s="277">
        <f>'[1]CU '!$Q239</f>
        <v>331.525015069319</v>
      </c>
      <c r="K219" s="99"/>
      <c r="L219" s="99"/>
      <c r="M219" s="99"/>
      <c r="N219" s="171"/>
    </row>
    <row r="220" customHeight="1" spans="1:14">
      <c r="A220" s="16" t="str">
        <f>'[1]CU '!A240</f>
        <v>CU104.1</v>
      </c>
      <c r="B220" s="16" t="str">
        <f>'[1]CU '!B240</f>
        <v>5 x 6 x 33 (30u)</v>
      </c>
      <c r="C220" s="813"/>
      <c r="D220" s="14" t="str">
        <f>'[1]CU '!D240</f>
        <v>1.5hp frezzer</v>
      </c>
      <c r="E220" s="14" t="str">
        <f>'[1]CU '!E240</f>
        <v>3 door frezzer(1480l)</v>
      </c>
      <c r="F220" s="14">
        <f>'[1]CU '!F240</f>
        <v>0</v>
      </c>
      <c r="G220" s="14" t="str">
        <f>'[1]CU '!G240</f>
        <v>5 x 6 x 33 (30u)</v>
      </c>
      <c r="H220" s="14"/>
      <c r="I220" s="14"/>
      <c r="J220" s="277">
        <f>'[1]CU '!$Q240</f>
        <v>493.985971834073</v>
      </c>
      <c r="K220" s="99"/>
      <c r="L220" s="99"/>
      <c r="M220" s="99"/>
      <c r="N220" s="171"/>
    </row>
    <row r="221" customHeight="1" spans="1:14">
      <c r="A221" s="16" t="str">
        <f>'[1]CU '!A241</f>
        <v>CU105</v>
      </c>
      <c r="B221" s="16" t="str">
        <f>'[1]CU '!B241</f>
        <v>4 x 32 x 4R</v>
      </c>
      <c r="C221" s="813"/>
      <c r="D221" s="14" t="str">
        <f>'[1]CU '!D241</f>
        <v>1/2hp</v>
      </c>
      <c r="E221" s="14" t="str">
        <f>'[1]CU '!E241</f>
        <v>4 x 4 x 814</v>
      </c>
      <c r="F221" s="14">
        <f>'[1]CU '!F241</f>
        <v>0</v>
      </c>
      <c r="G221" s="14" t="str">
        <f>'[1]CU '!G241</f>
        <v>4 x 32 x 4R</v>
      </c>
      <c r="H221" s="14"/>
      <c r="I221" s="14"/>
      <c r="J221" s="277">
        <f>'[1]CU '!$Q241</f>
        <v>275.576743931174</v>
      </c>
      <c r="K221" s="99"/>
      <c r="L221" s="99"/>
      <c r="M221" s="99"/>
      <c r="N221" s="171"/>
    </row>
    <row r="222" customHeight="1" spans="1:14">
      <c r="A222" s="16" t="str">
        <f>'[1]CU '!A242</f>
        <v>CU105.0</v>
      </c>
      <c r="B222" s="16" t="str">
        <f>'[1]CU '!B242</f>
        <v>4*4*1520 (60")</v>
      </c>
      <c r="C222" s="813"/>
      <c r="D222" s="14">
        <f>'[1]CU '!D242</f>
        <v>0</v>
      </c>
      <c r="E222" s="14"/>
      <c r="F222" s="14"/>
      <c r="G222" s="14"/>
      <c r="H222" s="14"/>
      <c r="I222" s="14"/>
      <c r="J222" s="277">
        <f>'[1]CU '!$Q242</f>
        <v>402.761795166858</v>
      </c>
      <c r="K222" s="99"/>
      <c r="L222" s="99"/>
      <c r="M222" s="99"/>
      <c r="N222" s="171"/>
    </row>
    <row r="223" customHeight="1" spans="1:14">
      <c r="A223" s="16" t="str">
        <f>'[1]CU '!A243</f>
        <v>CU105.1</v>
      </c>
      <c r="B223" s="16" t="str">
        <f>'[1]CU '!B243</f>
        <v>4*4*1680 (66")</v>
      </c>
      <c r="C223" s="813"/>
      <c r="D223" s="14" t="str">
        <f>'[1]CU '!D243</f>
        <v>1.5HP</v>
      </c>
      <c r="E223" s="14"/>
      <c r="F223" s="14"/>
      <c r="G223" s="14"/>
      <c r="H223" s="14"/>
      <c r="I223" s="14"/>
      <c r="J223" s="277">
        <f>'[1]CU '!$Q243</f>
        <v>436.818455805798</v>
      </c>
      <c r="K223" s="99"/>
      <c r="L223" s="99"/>
      <c r="M223" s="99"/>
      <c r="N223" s="171"/>
    </row>
    <row r="224" customHeight="1" spans="1:14">
      <c r="A224" s="16" t="str">
        <f>'[1]CU '!A244</f>
        <v>CU105.2</v>
      </c>
      <c r="B224" s="16" t="str">
        <f>'[1]CU '!B244</f>
        <v>4*5*1200 (47")</v>
      </c>
      <c r="C224" s="813"/>
      <c r="D224" s="14">
        <f>'[1]CU '!D244</f>
        <v>0</v>
      </c>
      <c r="E224" s="14"/>
      <c r="F224" s="14"/>
      <c r="G224" s="14"/>
      <c r="H224" s="14"/>
      <c r="I224" s="14"/>
      <c r="J224" s="277">
        <f>'[1]CU '!$Q244</f>
        <v>437.589836324014</v>
      </c>
      <c r="K224" s="99"/>
      <c r="L224" s="99"/>
      <c r="M224" s="99"/>
      <c r="N224" s="171"/>
    </row>
    <row r="225" customHeight="1" spans="1:14">
      <c r="A225" s="16" t="str">
        <f>'[1]CU '!A245</f>
        <v>CU105.3</v>
      </c>
      <c r="B225" s="16" t="str">
        <f>'[1]CU '!B245</f>
        <v>4*5*1400 (55")</v>
      </c>
      <c r="C225" s="813"/>
      <c r="D225" s="14">
        <f>'[1]CU '!D245</f>
        <v>6</v>
      </c>
      <c r="E225" s="14"/>
      <c r="F225" s="14"/>
      <c r="G225" s="14"/>
      <c r="H225" s="14"/>
      <c r="I225" s="14"/>
      <c r="J225" s="277">
        <f>'[1]CU '!$Q245</f>
        <v>472.365187555061</v>
      </c>
      <c r="K225" s="99"/>
      <c r="L225" s="99"/>
      <c r="M225" s="99"/>
      <c r="N225" s="171"/>
    </row>
    <row r="226" customHeight="1" spans="1:14">
      <c r="A226" s="16" t="str">
        <f>'[1]CU '!A246</f>
        <v>CU105.4</v>
      </c>
      <c r="B226" s="16" t="str">
        <f>'[1]CU '!B246</f>
        <v>4*5*2100 (83")</v>
      </c>
      <c r="C226" s="813"/>
      <c r="D226" s="14">
        <f>'[1]CU '!D246</f>
        <v>0</v>
      </c>
      <c r="E226" s="14"/>
      <c r="F226" s="14"/>
      <c r="G226" s="14"/>
      <c r="H226" s="14"/>
      <c r="I226" s="14"/>
      <c r="J226" s="277">
        <f>'[1]CU '!$Q246</f>
        <v>634.650159966616</v>
      </c>
      <c r="K226" s="99"/>
      <c r="L226" s="99"/>
      <c r="M226" s="99"/>
      <c r="N226" s="171"/>
    </row>
    <row r="227" customHeight="1" spans="1:14">
      <c r="A227" s="16" t="str">
        <f>'[1]CU '!A247</f>
        <v>CU105.5</v>
      </c>
      <c r="B227" s="16" t="str">
        <f>'[1]CU '!B247</f>
        <v>4*5*2700 (106")</v>
      </c>
      <c r="C227" s="813"/>
      <c r="D227" s="14">
        <f>'[1]CU '!D247</f>
        <v>6</v>
      </c>
      <c r="E227" s="14"/>
      <c r="F227" s="14"/>
      <c r="G227" s="14"/>
      <c r="H227" s="14"/>
      <c r="I227" s="14"/>
      <c r="J227" s="277">
        <f>'[1]CU '!$Q247</f>
        <v>849.098159224741</v>
      </c>
      <c r="K227" s="99"/>
      <c r="L227" s="99"/>
      <c r="M227" s="99"/>
      <c r="N227" s="171"/>
    </row>
    <row r="228" customHeight="1" spans="1:14">
      <c r="A228" s="16" t="str">
        <f>'[1]CU '!A248</f>
        <v>CU105.6</v>
      </c>
      <c r="B228" s="16" t="str">
        <f>'[1]CU '!B248</f>
        <v>4*5*3250 (128")</v>
      </c>
      <c r="C228" s="813"/>
      <c r="D228" s="14"/>
      <c r="E228" s="14"/>
      <c r="F228" s="14"/>
      <c r="G228" s="14"/>
      <c r="H228" s="14"/>
      <c r="I228" s="14"/>
      <c r="J228" s="277">
        <f>'[1]CU '!$Q248</f>
        <v>1005.58723976445</v>
      </c>
      <c r="K228" s="99"/>
      <c r="L228" s="99"/>
      <c r="M228" s="99"/>
      <c r="N228" s="171"/>
    </row>
    <row r="229" customHeight="1" spans="1:14">
      <c r="A229" s="16" t="str">
        <f>'[1]CU '!A249</f>
        <v>CU106</v>
      </c>
      <c r="B229" s="16" t="str">
        <f>'[1]CU '!B249</f>
        <v>12 x 11 x 3R (280) </v>
      </c>
      <c r="C229" s="813"/>
      <c r="D229" s="14" t="str">
        <f>'[1]CU '!D249</f>
        <v>3/8~1/2hp</v>
      </c>
      <c r="E229" s="14" t="str">
        <f>'[1]CU '!E249</f>
        <v>1.8,2.1 chiller,1.2,1.5 frezzer</v>
      </c>
      <c r="F229" s="14">
        <f>'[1]CU '!F249</f>
        <v>0</v>
      </c>
      <c r="G229" s="14">
        <f>'[1]CU '!G249</f>
        <v>0</v>
      </c>
      <c r="H229" s="14"/>
      <c r="I229" s="14"/>
      <c r="J229" s="277">
        <f>'[1]CU '!$Q249</f>
        <v>209.463532248342</v>
      </c>
      <c r="K229" s="99"/>
      <c r="L229" s="99"/>
      <c r="M229" s="99"/>
      <c r="N229" s="171"/>
    </row>
    <row r="230" spans="1:14">
      <c r="A230" s="16" t="str">
        <f>'[1]CU '!A250</f>
        <v>CU106.1</v>
      </c>
      <c r="B230" s="16" t="str">
        <f>'[1]CU '!B250</f>
        <v>12 x 13 x 3R (330) </v>
      </c>
      <c r="C230" s="813"/>
      <c r="D230" s="14" t="str">
        <f>'[1]CU '!D250</f>
        <v>3/4hp</v>
      </c>
      <c r="E230" s="14" t="str">
        <f>'[1]CU '!E250</f>
        <v>1.8,2.1 counter frezzer</v>
      </c>
      <c r="F230" s="14">
        <f>'[1]CU '!F250</f>
        <v>0</v>
      </c>
      <c r="G230" s="14">
        <f>'[1]CU '!G250</f>
        <v>0</v>
      </c>
      <c r="H230" s="14"/>
      <c r="I230" s="14"/>
      <c r="J230" s="277">
        <f>'[1]CU '!$Q250</f>
        <v>233.574442435202</v>
      </c>
      <c r="K230" s="99"/>
      <c r="L230" s="99"/>
      <c r="M230" s="99"/>
      <c r="N230" s="171"/>
    </row>
    <row r="231" customHeight="1" spans="1:14">
      <c r="A231" s="16" t="str">
        <f>'[1]CU '!A251</f>
        <v>CU107</v>
      </c>
      <c r="B231" s="16" t="str">
        <f>'[1]CU '!B251</f>
        <v>8 x 11 x 3R (280)</v>
      </c>
      <c r="C231" s="813"/>
      <c r="D231" s="14" t="str">
        <f>'[1]CU '!D251</f>
        <v>1/3hp</v>
      </c>
      <c r="E231" s="14" t="str">
        <f>'[1]CU '!E251</f>
        <v>1.2,1.5m counter chiller</v>
      </c>
      <c r="F231" s="14">
        <f>'[1]CU '!F251</f>
        <v>0</v>
      </c>
      <c r="G231" s="14" t="str">
        <f>'[1]CU '!G251</f>
        <v>8 x 11 x 3R (280)</v>
      </c>
      <c r="H231" s="14"/>
      <c r="I231" s="14"/>
      <c r="J231" s="277">
        <f>'[1]CU '!$Q251</f>
        <v>152.200120554551</v>
      </c>
      <c r="K231" s="99"/>
      <c r="L231" s="99"/>
      <c r="M231" s="99"/>
      <c r="N231" s="172"/>
    </row>
    <row r="232" spans="1:14">
      <c r="A232" s="16" t="str">
        <f>'[1]CU '!A252</f>
        <v>CU107.1</v>
      </c>
      <c r="B232" s="16" t="str">
        <f>'[1]CU '!B252</f>
        <v>3 x 42 x 450</v>
      </c>
      <c r="C232" s="813"/>
      <c r="D232" s="14">
        <f>'[1]CU '!D252</f>
        <v>0</v>
      </c>
      <c r="E232" s="14">
        <f>'[1]CU '!E252</f>
        <v>0</v>
      </c>
      <c r="F232" s="14">
        <f>'[1]CU '!F252</f>
        <v>0</v>
      </c>
      <c r="G232" s="14">
        <f>'[1]CU '!G252</f>
        <v>0</v>
      </c>
      <c r="H232" s="14"/>
      <c r="I232" s="14"/>
      <c r="J232" s="277">
        <f>'[1]CU '!$Q252</f>
        <v>1348.56704476958</v>
      </c>
      <c r="K232" s="99"/>
      <c r="L232" s="99"/>
      <c r="M232" s="99"/>
      <c r="N232" s="99"/>
    </row>
    <row r="233" spans="1:14">
      <c r="A233" s="16" t="str">
        <f>'[1]CU '!A253</f>
        <v>CU107.2</v>
      </c>
      <c r="B233" s="16" t="str">
        <f>'[1]CU '!B253</f>
        <v>4 x 42 x 450</v>
      </c>
      <c r="C233" s="813"/>
      <c r="D233" s="14">
        <f>'[1]CU '!D253</f>
        <v>0</v>
      </c>
      <c r="E233" s="14">
        <f>'[1]CU '!E253</f>
        <v>0</v>
      </c>
      <c r="F233" s="14">
        <f>'[1]CU '!F253</f>
        <v>0</v>
      </c>
      <c r="G233" s="14">
        <f>'[1]CU '!G253</f>
        <v>0</v>
      </c>
      <c r="H233" s="14"/>
      <c r="I233" s="14"/>
      <c r="J233" s="277">
        <f>'[1]CU '!$Q253</f>
        <v>1854.27968655817</v>
      </c>
      <c r="K233" s="99"/>
      <c r="L233" s="99"/>
      <c r="M233" s="99"/>
      <c r="N233" s="99"/>
    </row>
    <row r="234" spans="1:14">
      <c r="A234" s="16" t="str">
        <f>'[1]CU '!A254</f>
        <v>CU107.31</v>
      </c>
      <c r="B234" s="16" t="str">
        <f>'[1]CU '!B254</f>
        <v>3 x 12 x 350</v>
      </c>
      <c r="C234" s="813"/>
      <c r="D234" s="14">
        <f>'[1]CU '!D254</f>
        <v>0</v>
      </c>
      <c r="E234" s="14">
        <f>'[1]CU '!E254</f>
        <v>0</v>
      </c>
      <c r="F234" s="14">
        <f>'[1]CU '!F254</f>
        <v>0</v>
      </c>
      <c r="G234" s="14">
        <f>'[1]CU '!G254</f>
        <v>0</v>
      </c>
      <c r="H234" s="14"/>
      <c r="I234" s="14"/>
      <c r="J234" s="277">
        <f>'[1]CU '!$Q254</f>
        <v>209.600526056222</v>
      </c>
      <c r="K234" s="99"/>
      <c r="L234" s="99"/>
      <c r="M234" s="99"/>
      <c r="N234" s="99"/>
    </row>
    <row r="235" ht="15" customHeight="1" spans="1:14">
      <c r="A235" s="16" t="str">
        <f>'[1]CU '!A255</f>
        <v>CU107.32</v>
      </c>
      <c r="B235" s="16" t="str">
        <f>'[1]CU '!B255</f>
        <v>6*6*460</v>
      </c>
      <c r="C235" s="813"/>
      <c r="D235" s="14">
        <f>'[1]CU '!D255</f>
        <v>0</v>
      </c>
      <c r="E235" s="14">
        <f>'[1]CU '!E255</f>
        <v>0</v>
      </c>
      <c r="F235" s="14">
        <f>'[1]CU '!F255</f>
        <v>0</v>
      </c>
      <c r="G235" s="14">
        <f>'[1]CU '!G255</f>
        <v>0</v>
      </c>
      <c r="H235" s="14"/>
      <c r="I235" s="14"/>
      <c r="J235" s="277">
        <f>'[1]CU '!$Q255</f>
        <v>280.837306153762</v>
      </c>
      <c r="K235" s="99"/>
      <c r="L235" s="99"/>
      <c r="M235" s="99"/>
      <c r="N235" s="99"/>
    </row>
    <row r="236" spans="1:14">
      <c r="A236" s="16" t="str">
        <f>'[1]CU '!A256</f>
        <v>CU107.4</v>
      </c>
      <c r="B236" s="16" t="str">
        <f>'[1]CU '!B256</f>
        <v>4*42*550</v>
      </c>
      <c r="C236" s="810" t="s">
        <v>19</v>
      </c>
      <c r="D236" s="14">
        <f>'[1]CU '!D256</f>
        <v>0</v>
      </c>
      <c r="E236" s="14">
        <f>'[1]CU '!E256</f>
        <v>0</v>
      </c>
      <c r="F236" s="14">
        <f>'[1]CU '!F256</f>
        <v>0</v>
      </c>
      <c r="G236" s="14">
        <f>'[1]CU '!G256</f>
        <v>0</v>
      </c>
      <c r="H236" s="14"/>
      <c r="I236" s="14"/>
      <c r="J236" s="277">
        <f>'[1]CU '!$Q256</f>
        <v>4934.81405483846</v>
      </c>
      <c r="K236" s="99"/>
      <c r="L236" s="99"/>
      <c r="M236" s="99"/>
      <c r="N236" s="99"/>
    </row>
    <row r="237" spans="1:14">
      <c r="A237" s="16" t="str">
        <f>'[1]CU '!A257</f>
        <v>CU107.5</v>
      </c>
      <c r="B237" s="16" t="str">
        <f>'[1]CU '!B257</f>
        <v>5*48*550</v>
      </c>
      <c r="C237" s="814"/>
      <c r="D237" s="14"/>
      <c r="E237" s="14"/>
      <c r="F237" s="14"/>
      <c r="G237" s="14"/>
      <c r="H237" s="14"/>
      <c r="I237" s="14"/>
      <c r="J237" s="277">
        <f>'[1]CU '!$Q257</f>
        <v>5959.52773777999</v>
      </c>
      <c r="K237" s="99"/>
      <c r="L237" s="99"/>
      <c r="M237" s="99"/>
      <c r="N237" s="99"/>
    </row>
    <row r="238" spans="1:14">
      <c r="A238" s="16" t="str">
        <f>'[1]CU '!A258</f>
        <v>CU108</v>
      </c>
      <c r="B238" s="16" t="str">
        <f>'[1]CU '!B258</f>
        <v>OB15-32</v>
      </c>
      <c r="C238" s="217" t="s">
        <v>20</v>
      </c>
      <c r="D238" s="14">
        <f>'[1]CU '!D257</f>
        <v>0</v>
      </c>
      <c r="E238" s="14">
        <f>'[1]CU '!E257</f>
        <v>0</v>
      </c>
      <c r="F238" s="14" t="str">
        <f>'[1]CU '!F257</f>
        <v>KG</v>
      </c>
      <c r="G238" s="14">
        <f>'[1]CU '!G257</f>
        <v>0</v>
      </c>
      <c r="H238" s="14"/>
      <c r="I238" s="14"/>
      <c r="J238" s="277">
        <f>'[1]CU '!$Q258</f>
        <v>147.540983606557</v>
      </c>
      <c r="K238" s="99"/>
      <c r="L238" s="99"/>
      <c r="M238" s="99"/>
      <c r="N238" s="99"/>
    </row>
    <row r="239" spans="1:14">
      <c r="A239" s="16" t="str">
        <f>'[1]CU '!A259</f>
        <v>CU109</v>
      </c>
      <c r="B239" s="16" t="str">
        <f>'[1]CU '!B259</f>
        <v>OB36</v>
      </c>
      <c r="C239" s="398"/>
      <c r="D239" s="14" t="str">
        <f>'[1]CU '!D258</f>
        <v>CU15~CU32</v>
      </c>
      <c r="E239" s="14" t="str">
        <f>'[1]CU '!E258</f>
        <v>22.5L*41W*18H</v>
      </c>
      <c r="F239" s="14">
        <f>'[1]CU '!F258</f>
        <v>10</v>
      </c>
      <c r="G239" s="14">
        <f>'[1]CU '!G258</f>
        <v>0</v>
      </c>
      <c r="H239" s="14"/>
      <c r="I239" s="14"/>
      <c r="J239" s="277">
        <f>'[1]CU '!$Q259</f>
        <v>147.540983606557</v>
      </c>
      <c r="K239" s="99"/>
      <c r="L239" s="99"/>
      <c r="M239" s="99"/>
      <c r="N239" s="99"/>
    </row>
    <row r="240" spans="1:14">
      <c r="A240" s="16" t="str">
        <f>'[1]CU '!A260</f>
        <v>CU110</v>
      </c>
      <c r="B240" s="16" t="str">
        <f>'[1]CU '!B260</f>
        <v>OB40</v>
      </c>
      <c r="C240" s="398"/>
      <c r="D240" s="14" t="str">
        <f>'[1]CU '!D260</f>
        <v>CU40</v>
      </c>
      <c r="E240" s="14" t="str">
        <f>'[1]CU '!E260</f>
        <v>27*43*20</v>
      </c>
      <c r="F240" s="14">
        <f>'[1]CU '!F260</f>
        <v>10</v>
      </c>
      <c r="G240" s="14">
        <f>'[1]CU '!G260</f>
        <v>0</v>
      </c>
      <c r="H240" s="14"/>
      <c r="I240" s="14"/>
      <c r="J240" s="277">
        <f>'[1]CU '!$Q260</f>
        <v>147.540983606557</v>
      </c>
      <c r="K240" s="99"/>
      <c r="L240" s="99"/>
      <c r="M240" s="99"/>
      <c r="N240" s="99"/>
    </row>
    <row r="241" spans="1:14">
      <c r="A241" s="16" t="str">
        <f>'[1]CU '!A261</f>
        <v>CU111</v>
      </c>
      <c r="B241" s="16" t="str">
        <f>'[1]CU '!B261</f>
        <v>OB50</v>
      </c>
      <c r="C241" s="398"/>
      <c r="D241" s="14" t="str">
        <f>'[1]CU '!D261</f>
        <v>CU50</v>
      </c>
      <c r="E241" s="14" t="str">
        <f>'[1]CU '!E261</f>
        <v>29*46*26</v>
      </c>
      <c r="F241" s="14">
        <f>'[1]CU '!F261</f>
        <v>20</v>
      </c>
      <c r="G241" s="14">
        <f>'[1]CU '!G261</f>
        <v>0</v>
      </c>
      <c r="H241" s="14"/>
      <c r="I241" s="14"/>
      <c r="J241" s="277">
        <f>'[1]CU '!$Q261</f>
        <v>295.081967213115</v>
      </c>
      <c r="K241" s="99"/>
      <c r="L241" s="99"/>
      <c r="M241" s="99"/>
      <c r="N241" s="99"/>
    </row>
    <row r="242" spans="1:14">
      <c r="A242" s="16" t="str">
        <f>'[1]CU '!A262</f>
        <v>CU112</v>
      </c>
      <c r="B242" s="16" t="str">
        <f>'[1]CU '!B262</f>
        <v>OB64-72B</v>
      </c>
      <c r="C242" s="398"/>
      <c r="D242" s="14" t="str">
        <f>'[1]CU '!D262</f>
        <v>CU64B~72B</v>
      </c>
      <c r="E242" s="14" t="str">
        <f>'[1]CU '!E262</f>
        <v>31*45*20</v>
      </c>
      <c r="F242" s="14">
        <f>'[1]CU '!F262</f>
        <v>20</v>
      </c>
      <c r="G242" s="14">
        <f>'[1]CU '!G262</f>
        <v>0</v>
      </c>
      <c r="H242" s="14"/>
      <c r="I242" s="14"/>
      <c r="J242" s="277">
        <f>'[1]CU '!$Q262</f>
        <v>295.081967213115</v>
      </c>
      <c r="K242" s="99"/>
      <c r="L242" s="99"/>
      <c r="M242" s="99"/>
      <c r="N242" s="99"/>
    </row>
    <row r="243" spans="1:14">
      <c r="A243" s="16" t="str">
        <f>'[1]CU '!A263</f>
        <v>CU113</v>
      </c>
      <c r="B243" s="16" t="str">
        <f>'[1]CU '!B263</f>
        <v>OB64-72</v>
      </c>
      <c r="C243" s="398"/>
      <c r="D243" s="14" t="str">
        <f>'[1]CU '!D263</f>
        <v>CU64-72</v>
      </c>
      <c r="E243" s="14" t="str">
        <f>'[1]CU '!E263</f>
        <v>42*47*26</v>
      </c>
      <c r="F243" s="14">
        <f>'[1]CU '!F263</f>
        <v>22</v>
      </c>
      <c r="G243" s="14">
        <f>'[1]CU '!G263</f>
        <v>0</v>
      </c>
      <c r="H243" s="14"/>
      <c r="I243" s="14"/>
      <c r="J243" s="277">
        <f>'[1]CU '!$Q263</f>
        <v>324.590163934426</v>
      </c>
      <c r="K243" s="99"/>
      <c r="L243" s="99"/>
      <c r="M243" s="99"/>
      <c r="N243" s="99"/>
    </row>
    <row r="244" spans="1:14">
      <c r="A244" s="16" t="str">
        <f>'[1]CU '!A264</f>
        <v>CU114</v>
      </c>
      <c r="B244" s="16" t="str">
        <f>'[1]CU '!B264</f>
        <v>OB80-100</v>
      </c>
      <c r="C244" s="398"/>
      <c r="D244" s="14" t="str">
        <f>'[1]CU '!D264</f>
        <v>CU80~100</v>
      </c>
      <c r="E244" s="14" t="str">
        <f>'[1]CU '!E264</f>
        <v>44.5*47*26</v>
      </c>
      <c r="F244" s="14">
        <f>'[1]CU '!F264</f>
        <v>23</v>
      </c>
      <c r="G244" s="14">
        <f>'[1]CU '!G264</f>
        <v>0</v>
      </c>
      <c r="H244" s="14"/>
      <c r="I244" s="14"/>
      <c r="J244" s="277">
        <f>'[1]CU '!$Q264</f>
        <v>339.344262295082</v>
      </c>
      <c r="K244" s="99"/>
      <c r="L244" s="99"/>
      <c r="M244" s="99"/>
      <c r="N244" s="99"/>
    </row>
    <row r="245" spans="1:14">
      <c r="A245" s="16" t="str">
        <f>'[1]CU '!A265</f>
        <v>CU115</v>
      </c>
      <c r="B245" s="16" t="str">
        <f>'[1]CU '!B265</f>
        <v>OB125-160</v>
      </c>
      <c r="C245" s="398"/>
      <c r="D245" s="14" t="str">
        <f>'[1]CU '!D265</f>
        <v>CU125~160</v>
      </c>
      <c r="E245" s="14" t="str">
        <f>'[1]CU '!E265</f>
        <v>57*51*30</v>
      </c>
      <c r="F245" s="14">
        <f>'[1]CU '!F265</f>
        <v>26</v>
      </c>
      <c r="G245" s="14">
        <f>'[1]CU '!G265</f>
        <v>0</v>
      </c>
      <c r="H245" s="14"/>
      <c r="I245" s="14"/>
      <c r="J245" s="277">
        <f>'[1]CU '!$Q265</f>
        <v>383.606557377049</v>
      </c>
      <c r="K245" s="99"/>
      <c r="L245" s="99"/>
      <c r="M245" s="99"/>
      <c r="N245" s="99"/>
    </row>
    <row r="246" spans="1:14">
      <c r="A246" s="16" t="str">
        <f>'[1]CU '!A266</f>
        <v>CU116</v>
      </c>
      <c r="B246" s="16" t="str">
        <f>'[1]CU '!B266</f>
        <v>OB200</v>
      </c>
      <c r="C246" s="398"/>
      <c r="D246" s="14" t="str">
        <f>'[1]CU '!D266</f>
        <v>CU200</v>
      </c>
      <c r="E246" s="14" t="str">
        <f>'[1]CU '!E266</f>
        <v>65*58*40</v>
      </c>
      <c r="F246" s="14">
        <f>'[1]CU '!F266</f>
        <v>45</v>
      </c>
      <c r="G246" s="14">
        <f>'[1]CU '!G266</f>
        <v>0</v>
      </c>
      <c r="H246" s="14"/>
      <c r="I246" s="14"/>
      <c r="J246" s="277">
        <f>'[1]CU '!$Q266</f>
        <v>663.934426229508</v>
      </c>
      <c r="K246" s="99"/>
      <c r="L246" s="99"/>
      <c r="M246" s="99"/>
      <c r="N246" s="170"/>
    </row>
    <row r="247" spans="1:14">
      <c r="A247" s="16" t="str">
        <f>'[1]CU '!A267</f>
        <v>CU117</v>
      </c>
      <c r="B247" s="16" t="str">
        <f>'[1]CU '!B267</f>
        <v>OB250</v>
      </c>
      <c r="C247" s="398"/>
      <c r="D247" s="14" t="str">
        <f>'[1]CU '!D267</f>
        <v>CU250</v>
      </c>
      <c r="E247" s="14" t="str">
        <f>'[1]CU '!E267</f>
        <v>86*61*40</v>
      </c>
      <c r="F247" s="14">
        <f>'[1]CU '!F267</f>
        <v>53</v>
      </c>
      <c r="G247" s="14">
        <f>'[1]CU '!G267</f>
        <v>0</v>
      </c>
      <c r="H247" s="14"/>
      <c r="I247" s="14"/>
      <c r="J247" s="277">
        <f>'[1]CU '!$Q267</f>
        <v>1032.7868852459</v>
      </c>
      <c r="K247" s="99"/>
      <c r="L247" s="99"/>
      <c r="M247" s="99"/>
      <c r="N247" s="171"/>
    </row>
    <row r="248" spans="1:14">
      <c r="A248" s="16" t="str">
        <f>'[1]CU '!A268</f>
        <v>CU118</v>
      </c>
      <c r="B248" s="16" t="str">
        <f>'[1]CU '!B268</f>
        <v>OB300-400</v>
      </c>
      <c r="C248" s="218"/>
      <c r="D248" s="14" t="str">
        <f>'[1]CU '!D268</f>
        <v>CU300~400</v>
      </c>
      <c r="E248" s="14" t="str">
        <f>'[1]CU '!E268</f>
        <v>65*66*40</v>
      </c>
      <c r="F248" s="14">
        <f>'[1]CU '!F268</f>
        <v>53</v>
      </c>
      <c r="G248" s="14">
        <f>'[1]CU '!G268</f>
        <v>0</v>
      </c>
      <c r="H248" s="14"/>
      <c r="I248" s="14"/>
      <c r="J248" s="277">
        <f>'[1]CU '!$Q268</f>
        <v>681.428571428571</v>
      </c>
      <c r="K248" s="99"/>
      <c r="L248" s="99"/>
      <c r="M248" s="99"/>
      <c r="N248" s="171"/>
    </row>
    <row r="249" spans="1:14">
      <c r="A249" s="16" t="str">
        <f>'[1]CU '!A269</f>
        <v>CU118.1</v>
      </c>
      <c r="B249" s="16" t="str">
        <f>'[1]CU '!B269</f>
        <v>3/8 wall plug (100pcs)</v>
      </c>
      <c r="C249" s="217" t="s">
        <v>21</v>
      </c>
      <c r="D249" s="14" t="str">
        <f>'[1]CU '!D269</f>
        <v>ob15-100</v>
      </c>
      <c r="E249" s="14">
        <f>'[1]CU '!E269</f>
        <v>0</v>
      </c>
      <c r="F249" s="14">
        <f>'[1]CU '!F269</f>
        <v>0</v>
      </c>
      <c r="G249" s="14">
        <f>'[1]CU '!G269</f>
        <v>0</v>
      </c>
      <c r="H249" s="14"/>
      <c r="I249" s="14"/>
      <c r="J249" s="277">
        <f>'[1]CU '!$Q269</f>
        <v>85.7142857142857</v>
      </c>
      <c r="K249" s="99"/>
      <c r="L249" s="99"/>
      <c r="M249" s="99"/>
      <c r="N249" s="172"/>
    </row>
    <row r="250" customHeight="1" spans="1:14">
      <c r="A250" s="16" t="str">
        <f>'[1]CU '!A270</f>
        <v>CU118.2</v>
      </c>
      <c r="B250" s="16" t="str">
        <f>'[1]CU '!B270</f>
        <v>3/8 wall plug (1pc)</v>
      </c>
      <c r="C250" s="398"/>
      <c r="D250" s="14">
        <f>'[1]CU '!D270</f>
        <v>0</v>
      </c>
      <c r="E250" s="14">
        <f>'[1]CU '!E270</f>
        <v>0</v>
      </c>
      <c r="F250" s="14">
        <f>'[1]CU '!F270</f>
        <v>0</v>
      </c>
      <c r="G250" s="14">
        <f>'[1]CU '!G270</f>
        <v>0</v>
      </c>
      <c r="H250" s="14"/>
      <c r="I250" s="14"/>
      <c r="J250" s="277">
        <f>'[1]CU '!$Q270</f>
        <v>1.33333333333333</v>
      </c>
      <c r="K250" s="99"/>
      <c r="L250" s="99"/>
      <c r="M250" s="99"/>
      <c r="N250" s="99"/>
    </row>
    <row r="251" customHeight="1" spans="1:14">
      <c r="A251" s="16" t="str">
        <f>'[1]CU '!A271</f>
        <v>CU118.3</v>
      </c>
      <c r="B251" s="16" t="str">
        <f>'[1]CU '!B271</f>
        <v>1/2 wall plug (30pcs)</v>
      </c>
      <c r="C251" s="398"/>
      <c r="D251" s="14"/>
      <c r="E251" s="14"/>
      <c r="F251" s="14"/>
      <c r="G251" s="14"/>
      <c r="H251" s="14"/>
      <c r="I251" s="14"/>
      <c r="J251" s="277">
        <f>'[1]CU '!$Q271</f>
        <v>76.5</v>
      </c>
      <c r="K251" s="99"/>
      <c r="L251" s="99"/>
      <c r="M251" s="99"/>
      <c r="N251" s="99"/>
    </row>
    <row r="252" spans="1:14">
      <c r="A252" s="16" t="str">
        <f>'[1]CU '!A272</f>
        <v>CU118.4</v>
      </c>
      <c r="B252" s="16" t="str">
        <f>'[1]CU '!B272</f>
        <v>1/2 wall plug (1pc)</v>
      </c>
      <c r="C252" s="218"/>
      <c r="D252" s="14">
        <f>'[1]CU '!D272</f>
        <v>0</v>
      </c>
      <c r="E252" s="14">
        <f>'[1]CU '!E272</f>
        <v>0</v>
      </c>
      <c r="F252" s="14">
        <f>'[1]CU '!F272</f>
        <v>0</v>
      </c>
      <c r="G252" s="14">
        <f>'[1]CU '!G272</f>
        <v>0</v>
      </c>
      <c r="H252" s="14"/>
      <c r="I252" s="14"/>
      <c r="J252" s="277">
        <f>'[1]CU '!$Q272</f>
        <v>3.06</v>
      </c>
      <c r="K252" s="99"/>
      <c r="L252" s="99"/>
      <c r="M252" s="99"/>
      <c r="N252" s="99"/>
    </row>
    <row r="253" spans="1:14">
      <c r="A253" s="16" t="str">
        <f>'[1]CU '!A273</f>
        <v>CU124</v>
      </c>
      <c r="B253" s="16" t="str">
        <f>'[1]CU '!B273</f>
        <v>WC-1HP</v>
      </c>
      <c r="C253" s="443" t="s">
        <v>22</v>
      </c>
      <c r="D253" s="14">
        <f>'[1]CU '!D273</f>
        <v>0</v>
      </c>
      <c r="E253" s="14">
        <f>'[1]CU '!E273</f>
        <v>0</v>
      </c>
      <c r="F253" s="14">
        <f>'[1]CU '!F273</f>
        <v>0</v>
      </c>
      <c r="G253" s="14">
        <f>'[1]CU '!G273</f>
        <v>0</v>
      </c>
      <c r="H253" s="14"/>
      <c r="I253" s="14"/>
      <c r="J253" s="277">
        <f>'[1]CU '!$Q273</f>
        <v>802.873546181286</v>
      </c>
      <c r="K253" s="99"/>
      <c r="L253" s="99"/>
      <c r="M253" s="99"/>
      <c r="N253" s="99"/>
    </row>
    <row r="254" spans="1:14">
      <c r="A254" s="16" t="str">
        <f>'[1]CU '!A274</f>
        <v>CU125</v>
      </c>
      <c r="B254" s="16" t="str">
        <f>'[1]CU '!B274</f>
        <v>WC-1.5HP</v>
      </c>
      <c r="C254" s="444"/>
      <c r="D254" s="14">
        <f>'[1]CU '!D274</f>
        <v>0</v>
      </c>
      <c r="E254" s="14">
        <f>'[1]CU '!E274</f>
        <v>0</v>
      </c>
      <c r="F254" s="14">
        <f>'[1]CU '!F274</f>
        <v>0</v>
      </c>
      <c r="G254" s="14">
        <f>'[1]CU '!G274</f>
        <v>0</v>
      </c>
      <c r="H254" s="14"/>
      <c r="I254" s="14"/>
      <c r="J254" s="277">
        <f>'[1]CU '!$Q274</f>
        <v>889.336851154656</v>
      </c>
      <c r="K254" s="99"/>
      <c r="L254" s="99"/>
      <c r="M254" s="99"/>
      <c r="N254" s="99"/>
    </row>
    <row r="255" spans="1:14">
      <c r="A255" s="16" t="str">
        <f>'[1]CU '!A275</f>
        <v>CU128</v>
      </c>
      <c r="B255" s="16" t="str">
        <f>'[1]CU '!B275</f>
        <v>LCU-02</v>
      </c>
      <c r="C255" s="443" t="s">
        <v>23</v>
      </c>
      <c r="D255" s="14" t="str">
        <f>'[1]CU '!D275</f>
        <v>2.5hp </v>
      </c>
      <c r="E255" s="14" t="str">
        <f>'[1]CU '!E275</f>
        <v>1210*530*866</v>
      </c>
      <c r="F255" s="14" t="str">
        <f>'[1]CU '!F275</f>
        <v>1 x 18</v>
      </c>
      <c r="G255" s="14" t="str">
        <f>'[1]CU '!G275</f>
        <v>CYQ75-500 </v>
      </c>
      <c r="H255" s="14"/>
      <c r="I255" s="14"/>
      <c r="J255" s="277" t="str">
        <f>'[1]CU '!$Q275</f>
        <v>~</v>
      </c>
      <c r="K255" s="99"/>
      <c r="L255" s="99"/>
      <c r="M255" s="99"/>
      <c r="N255" s="99"/>
    </row>
    <row r="256" spans="1:14">
      <c r="A256" s="16" t="str">
        <f>'[1]CU '!A276</f>
        <v>CU129</v>
      </c>
      <c r="B256" s="16" t="str">
        <f>'[1]CU '!B276</f>
        <v>LCU-03</v>
      </c>
      <c r="C256" s="444"/>
      <c r="D256" s="14" t="str">
        <f>'[1]CU '!D276</f>
        <v>3hp</v>
      </c>
      <c r="E256" s="14" t="str">
        <f>'[1]CU '!E276</f>
        <v>1210*530*866</v>
      </c>
      <c r="F256" s="14" t="str">
        <f>'[1]CU '!F276</f>
        <v>1 x 18</v>
      </c>
      <c r="G256" s="14" t="str">
        <f>'[1]CU '!G276</f>
        <v>CYQ75-580 </v>
      </c>
      <c r="H256" s="14"/>
      <c r="I256" s="14"/>
      <c r="J256" s="277">
        <f>'[1]CU '!$Q276</f>
        <v>2285.10163143905</v>
      </c>
      <c r="K256" s="99"/>
      <c r="L256" s="99"/>
      <c r="M256" s="99"/>
      <c r="N256" s="99"/>
    </row>
    <row r="257" spans="1:14">
      <c r="A257" s="16" t="str">
        <f>'[1]CU '!A277</f>
        <v>CU130</v>
      </c>
      <c r="B257" s="16" t="str">
        <f>'[1]CU '!B277</f>
        <v>LCU-04</v>
      </c>
      <c r="C257" s="444"/>
      <c r="D257" s="14" t="str">
        <f>'[1]CU '!D277</f>
        <v>4hp </v>
      </c>
      <c r="E257" s="14" t="str">
        <f>'[1]CU '!E277</f>
        <v>1210*530*866</v>
      </c>
      <c r="F257" s="14" t="str">
        <f>'[1]CU '!F277</f>
        <v>1 x 20</v>
      </c>
      <c r="G257" s="14" t="str">
        <f>'[1]CU '!G277</f>
        <v>CYQ75-650</v>
      </c>
      <c r="H257" s="14"/>
      <c r="I257" s="14"/>
      <c r="J257" s="277" t="str">
        <f>'[1]CU '!$Q277</f>
        <v>~</v>
      </c>
      <c r="K257" s="99"/>
      <c r="L257" s="99"/>
      <c r="M257" s="99"/>
      <c r="N257" s="99"/>
    </row>
    <row r="258" spans="1:14">
      <c r="A258" s="16" t="str">
        <f>'[1]CU '!A278</f>
        <v>CU131</v>
      </c>
      <c r="B258" s="16" t="str">
        <f>'[1]CU '!B278</f>
        <v>LCU-05</v>
      </c>
      <c r="C258" s="444"/>
      <c r="D258" s="14" t="str">
        <f>'[1]CU '!D278</f>
        <v>5hp </v>
      </c>
      <c r="E258" s="14" t="str">
        <f>'[1]CU '!E278</f>
        <v>1210*530*1100</v>
      </c>
      <c r="F258" s="14" t="str">
        <f>'[1]CU '!F278</f>
        <v>2 x 16</v>
      </c>
      <c r="G258" s="14" t="str">
        <f>'[1]CU '!G278</f>
        <v>CYQ75-820 </v>
      </c>
      <c r="H258" s="14"/>
      <c r="I258" s="14"/>
      <c r="J258" s="277">
        <f>'[1]CU '!$Q278</f>
        <v>3002.91076260695</v>
      </c>
      <c r="K258" s="99"/>
      <c r="L258" s="99"/>
      <c r="M258" s="99"/>
      <c r="N258" s="99"/>
    </row>
    <row r="259" spans="1:14">
      <c r="A259" s="16" t="str">
        <f>'[1]CU '!A279</f>
        <v>CU132</v>
      </c>
      <c r="B259" s="16" t="str">
        <f>'[1]CU '!B279</f>
        <v>LCU-06</v>
      </c>
      <c r="C259" s="444"/>
      <c r="D259" s="14" t="str">
        <f>'[1]CU '!D279</f>
        <v>6hp </v>
      </c>
      <c r="E259" s="14" t="str">
        <f>'[1]CU '!E279</f>
        <v>1210*530*1260</v>
      </c>
      <c r="F259" s="14" t="str">
        <f>'[1]CU '!F279</f>
        <v>2 x 18</v>
      </c>
      <c r="G259" s="14" t="str">
        <f>'[1]CU '!G279</f>
        <v>CYQ75-1100 </v>
      </c>
      <c r="H259" s="14"/>
      <c r="I259" s="14"/>
      <c r="J259" s="277">
        <f>'[1]CU '!$Q279</f>
        <v>3223.62285831435</v>
      </c>
      <c r="K259" s="99"/>
      <c r="L259" s="99"/>
      <c r="M259" s="99"/>
      <c r="N259" s="99"/>
    </row>
    <row r="260" spans="1:14">
      <c r="A260" s="16" t="str">
        <f>'[1]CU '!A280</f>
        <v>CU133</v>
      </c>
      <c r="B260" s="16" t="str">
        <f>'[1]CU '!B280</f>
        <v>LCU-08</v>
      </c>
      <c r="C260" s="444"/>
      <c r="D260" s="14" t="str">
        <f>'[1]CU '!D280</f>
        <v>8hp </v>
      </c>
      <c r="E260" s="14" t="str">
        <f>'[1]CU '!E280</f>
        <v>1210*530*1260</v>
      </c>
      <c r="F260" s="14" t="str">
        <f>'[1]CU '!F280</f>
        <v>2 x 18</v>
      </c>
      <c r="G260" s="14" t="str">
        <f>'[1]CU '!G280</f>
        <v>CYQ75-1100 </v>
      </c>
      <c r="H260" s="14"/>
      <c r="I260" s="14"/>
      <c r="J260" s="277">
        <f>'[1]CU '!$Q280</f>
        <v>3689.2895150995</v>
      </c>
      <c r="K260" s="99"/>
      <c r="L260" s="99"/>
      <c r="M260" s="99"/>
      <c r="N260" s="99"/>
    </row>
    <row r="261" spans="1:14">
      <c r="A261" s="16" t="str">
        <f>'[1]CU '!A281</f>
        <v>CU134</v>
      </c>
      <c r="B261" s="16" t="str">
        <f>'[1]CU '!B281</f>
        <v>LCU-10</v>
      </c>
      <c r="C261" s="444"/>
      <c r="D261" s="14" t="str">
        <f>'[1]CU '!D281</f>
        <v>10hp</v>
      </c>
      <c r="E261" s="14" t="str">
        <f>'[1]CU '!E281</f>
        <v>1521*560*1350</v>
      </c>
      <c r="F261" s="14" t="str">
        <f>'[1]CU '!F281</f>
        <v>2 x 20</v>
      </c>
      <c r="G261" s="14" t="str">
        <f>'[1]CU '!G281</f>
        <v>cr105</v>
      </c>
      <c r="H261" s="14"/>
      <c r="I261" s="14"/>
      <c r="J261" s="277">
        <f>'[1]CU '!$Q281</f>
        <v>4531.46591643305</v>
      </c>
      <c r="K261" s="99"/>
      <c r="L261" s="99"/>
      <c r="M261" s="99"/>
      <c r="N261" s="99"/>
    </row>
    <row r="262" spans="1:14">
      <c r="A262" s="16" t="str">
        <f>'[1]CU '!A282</f>
        <v>CU135</v>
      </c>
      <c r="B262" s="16" t="str">
        <f>'[1]CU '!B282</f>
        <v>LCU-12</v>
      </c>
      <c r="C262" s="444"/>
      <c r="D262" s="14" t="str">
        <f>'[1]CU '!D282</f>
        <v>12hp</v>
      </c>
      <c r="E262" s="14" t="str">
        <f>'[1]CU '!E282</f>
        <v>1521*560*1350</v>
      </c>
      <c r="F262" s="14" t="str">
        <f>'[1]CU '!F282</f>
        <v>2 x 20</v>
      </c>
      <c r="G262" s="14" t="str">
        <f>'[1]CU '!G282</f>
        <v>cr106</v>
      </c>
      <c r="H262" s="14"/>
      <c r="I262" s="14"/>
      <c r="J262" s="277">
        <f>'[1]CU '!$Q282</f>
        <v>5118.18120018091</v>
      </c>
      <c r="K262" s="99"/>
      <c r="L262" s="99"/>
      <c r="M262" s="99"/>
      <c r="N262" s="99"/>
    </row>
    <row r="263" spans="1:14">
      <c r="A263" s="16" t="str">
        <f>'[1]CU '!A283</f>
        <v>CU136</v>
      </c>
      <c r="B263" s="16" t="str">
        <f>'[1]CU '!B283</f>
        <v>LCU-15</v>
      </c>
      <c r="C263" s="444"/>
      <c r="D263" s="14" t="str">
        <f>'[1]CU '!D283</f>
        <v>15hp</v>
      </c>
      <c r="E263" s="14" t="str">
        <f>'[1]CU '!E283</f>
        <v>1521*560*1550</v>
      </c>
      <c r="F263" s="14" t="str">
        <f>'[1]CU '!F283</f>
        <v>2 x 20</v>
      </c>
      <c r="G263" s="14" t="str">
        <f>'[1]CU '!G283</f>
        <v>cr107</v>
      </c>
      <c r="H263" s="14"/>
      <c r="I263" s="14"/>
      <c r="J263" s="277">
        <f>'[1]CU '!$Q283</f>
        <v>5649.31293073161</v>
      </c>
      <c r="K263" s="99"/>
      <c r="L263" s="99"/>
      <c r="M263" s="99"/>
      <c r="N263" s="99"/>
    </row>
    <row r="264" spans="1:14">
      <c r="A264" s="16" t="str">
        <f>'[1]CU '!A284</f>
        <v>CU137</v>
      </c>
      <c r="B264" s="16" t="str">
        <f>'[1]CU '!B284</f>
        <v>LCU-20</v>
      </c>
      <c r="C264" s="445"/>
      <c r="D264" s="14" t="str">
        <f>'[1]CU '!D284</f>
        <v>20hp</v>
      </c>
      <c r="E264" s="14" t="str">
        <f>'[1]CU '!E284</f>
        <v>1521*560*1550</v>
      </c>
      <c r="F264" s="14" t="str">
        <f>'[1]CU '!F284</f>
        <v>2 x 20</v>
      </c>
      <c r="G264" s="14" t="str">
        <f>'[1]CU '!G284</f>
        <v>cr108</v>
      </c>
      <c r="H264" s="14"/>
      <c r="I264" s="14"/>
      <c r="J264" s="277">
        <f>'[1]CU '!$Q284</f>
        <v>6399.07330385783</v>
      </c>
      <c r="K264" s="99"/>
      <c r="L264" s="99"/>
      <c r="M264" s="99"/>
      <c r="N264" s="99"/>
    </row>
    <row r="265" spans="1:14">
      <c r="A265" s="16" t="str">
        <f>'[1]CU '!A285</f>
        <v>CU140</v>
      </c>
      <c r="B265" s="16" t="str">
        <f>'[1]CU '!B285</f>
        <v>GREEN COLOUR CAT (1L)</v>
      </c>
      <c r="C265" s="815"/>
      <c r="D265" s="14">
        <f>'[1]CU '!D285</f>
        <v>0</v>
      </c>
      <c r="E265" s="14">
        <f>'[1]CU '!E285</f>
        <v>0</v>
      </c>
      <c r="F265" s="14">
        <f>'[1]CU '!F285</f>
        <v>0</v>
      </c>
      <c r="G265" s="14">
        <f>'[1]CU '!G285</f>
        <v>0</v>
      </c>
      <c r="H265" s="14"/>
      <c r="I265" s="14"/>
      <c r="J265" s="277">
        <f>'[1]CU '!$Q285</f>
        <v>28</v>
      </c>
      <c r="K265" s="99"/>
      <c r="L265" s="99"/>
      <c r="M265" s="99"/>
      <c r="N265" s="99"/>
    </row>
    <row r="266" spans="1:14">
      <c r="A266" s="16" t="str">
        <f>'[1]CU '!A286</f>
        <v>CU141</v>
      </c>
      <c r="B266" s="16" t="str">
        <f>'[1]CU '!B286</f>
        <v>BLUE COLOUR CAT (1L)</v>
      </c>
      <c r="C266" s="55"/>
      <c r="D266" s="14">
        <f>'[1]CU '!D286</f>
        <v>0</v>
      </c>
      <c r="E266" s="14">
        <f>'[1]CU '!E286</f>
        <v>0</v>
      </c>
      <c r="F266" s="14">
        <f>'[1]CU '!F286</f>
        <v>0</v>
      </c>
      <c r="G266" s="14">
        <f>'[1]CU '!G286</f>
        <v>0</v>
      </c>
      <c r="H266" s="14"/>
      <c r="I266" s="14"/>
      <c r="J266" s="277">
        <f>'[1]CU '!$Q286</f>
        <v>28</v>
      </c>
      <c r="K266" s="99"/>
      <c r="L266" s="99"/>
      <c r="M266" s="99"/>
      <c r="N266" s="99"/>
    </row>
    <row r="267" spans="1:14">
      <c r="A267" s="16" t="str">
        <f>'[1]CU '!A287</f>
        <v>CU142</v>
      </c>
      <c r="B267" s="16" t="str">
        <f>'[1]CU '!B287</f>
        <v>CYQ75-500 RECEIVER TANK</v>
      </c>
      <c r="C267" s="55"/>
      <c r="D267" s="14" t="str">
        <f>'[1]CU '!D287</f>
        <v>2hp</v>
      </c>
      <c r="E267" s="14" t="str">
        <f>'[1]CU '!E287</f>
        <v>500mml*75mm</v>
      </c>
      <c r="F267" s="14" t="str">
        <f>'[1]CU '!F287</f>
        <v>2.2L</v>
      </c>
      <c r="G267" s="14" t="str">
        <f>'[1]CU '!G287</f>
        <v>bcu36</v>
      </c>
      <c r="H267" s="14"/>
      <c r="I267" s="14"/>
      <c r="J267" s="277">
        <f>'[1]CU '!$Q287</f>
        <v>115.074798619102</v>
      </c>
      <c r="K267" s="99"/>
      <c r="L267" s="99"/>
      <c r="M267" s="99"/>
      <c r="N267" s="99"/>
    </row>
    <row r="268" spans="1:14">
      <c r="A268" s="16" t="str">
        <f>'[1]CU '!A288</f>
        <v>CU143</v>
      </c>
      <c r="B268" s="16" t="str">
        <f>'[1]CU '!B288</f>
        <v>CYQ75-580 RECEIVER TANK</v>
      </c>
      <c r="C268" s="55"/>
      <c r="D268" s="14" t="str">
        <f>'[1]CU '!D288</f>
        <v>3hp</v>
      </c>
      <c r="E268" s="14" t="str">
        <f>'[1]CU '!E288</f>
        <v>580mml*75mm</v>
      </c>
      <c r="F268" s="14" t="str">
        <f>'[1]CU '!F288</f>
        <v>2.6L</v>
      </c>
      <c r="G268" s="14" t="str">
        <f>'[1]CU '!G288</f>
        <v>bcu40</v>
      </c>
      <c r="H268" s="14"/>
      <c r="I268" s="14"/>
      <c r="J268" s="277">
        <f>'[1]CU '!$Q288</f>
        <v>127.404241328292</v>
      </c>
      <c r="K268" s="99"/>
      <c r="L268" s="99"/>
      <c r="M268" s="99"/>
      <c r="N268" s="99"/>
    </row>
    <row r="269" ht="15" customHeight="1" spans="1:14">
      <c r="A269" s="16" t="str">
        <f>'[1]CU '!A289</f>
        <v>CU144</v>
      </c>
      <c r="B269" s="16" t="str">
        <f>'[1]CU '!B289</f>
        <v>CYQ75-600 RECEIVER TANK 3/8"</v>
      </c>
      <c r="D269" s="14"/>
      <c r="E269" s="14"/>
      <c r="F269" s="14"/>
      <c r="G269" s="14"/>
      <c r="H269" s="14"/>
      <c r="I269" s="14"/>
      <c r="J269" s="277">
        <f>'[1]CU '!$Q289</f>
        <v>143.843498273878</v>
      </c>
      <c r="K269" s="99"/>
      <c r="L269" s="99"/>
      <c r="M269" s="99"/>
      <c r="N269" s="99"/>
    </row>
    <row r="270" customHeight="1" spans="1:14">
      <c r="A270" s="16" t="str">
        <f>'[1]CU '!A290</f>
        <v>CU145</v>
      </c>
      <c r="B270" s="16" t="str">
        <f>'[1]CU '!B290</f>
        <v>CYQ75-820 RECEIVER TANK</v>
      </c>
      <c r="D270" s="14"/>
      <c r="E270" s="14"/>
      <c r="F270" s="14"/>
      <c r="G270" s="14"/>
      <c r="H270" s="14"/>
      <c r="I270" s="14"/>
      <c r="J270" s="277">
        <f>'[1]CU '!$Q290</f>
        <v>168.502383692257</v>
      </c>
      <c r="K270" s="99"/>
      <c r="L270" s="99"/>
      <c r="M270" s="99"/>
      <c r="N270" s="99"/>
    </row>
    <row r="271" spans="1:14">
      <c r="A271" s="16" t="str">
        <f>'[1]CU '!A291</f>
        <v>CU146</v>
      </c>
      <c r="B271" s="16" t="str">
        <f>'[1]CU '!B291</f>
        <v>CYQ75-1000 RECEIVER TANK 1/2"</v>
      </c>
      <c r="C271" s="56" t="s">
        <v>24</v>
      </c>
      <c r="D271" s="14"/>
      <c r="E271" s="14"/>
      <c r="F271" s="14"/>
      <c r="G271" s="14"/>
      <c r="H271" s="14"/>
      <c r="I271" s="14"/>
      <c r="J271" s="277">
        <f>'[1]CU '!$Q291</f>
        <v>213.710340292619</v>
      </c>
      <c r="K271" s="99"/>
      <c r="L271" s="99"/>
      <c r="M271" s="99"/>
      <c r="N271" s="99"/>
    </row>
    <row r="272" customHeight="1" spans="1:14">
      <c r="A272" s="16" t="str">
        <f>'[1]CU '!A292</f>
        <v>CU146.1</v>
      </c>
      <c r="B272" s="16" t="str">
        <f>'[1]CU '!B292</f>
        <v>4 x 14 x 300 condenser</v>
      </c>
      <c r="C272" s="57"/>
      <c r="D272" s="14"/>
      <c r="E272" s="14"/>
      <c r="F272" s="14"/>
      <c r="G272" s="14"/>
      <c r="H272" s="14"/>
      <c r="I272" s="14"/>
      <c r="J272" s="277">
        <f>'[1]CU '!$Q292</f>
        <v>314.973468117274</v>
      </c>
      <c r="K272" s="99"/>
      <c r="L272" s="99"/>
      <c r="M272" s="99"/>
      <c r="N272" s="99"/>
    </row>
    <row r="273" spans="1:14">
      <c r="A273" s="16" t="str">
        <f>'[1]CU '!A293</f>
        <v>CU146.2</v>
      </c>
      <c r="B273" s="16" t="str">
        <f>'[1]CU '!B293</f>
        <v>4 x 16 x 300 condenser</v>
      </c>
      <c r="C273" s="57"/>
      <c r="D273" s="14"/>
      <c r="E273" s="14"/>
      <c r="F273" s="14"/>
      <c r="G273" s="14"/>
      <c r="H273" s="14"/>
      <c r="I273" s="14"/>
      <c r="J273" s="277">
        <f>'[1]CU '!$Q293</f>
        <v>348.323600035573</v>
      </c>
      <c r="K273" s="99"/>
      <c r="L273" s="99"/>
      <c r="M273" s="99"/>
      <c r="N273" s="99"/>
    </row>
    <row r="274" spans="1:14">
      <c r="A274" s="16" t="str">
        <f>'[1]CU '!A294</f>
        <v>CU146.3</v>
      </c>
      <c r="B274" s="16" t="str">
        <f>'[1]CU '!B294</f>
        <v>4 x 16 x 400 condenser</v>
      </c>
      <c r="C274" s="57"/>
      <c r="D274" s="14" t="str">
        <f>'[1]CU '!D294</f>
        <v>1.5HP</v>
      </c>
      <c r="E274" s="14">
        <f>'[1]CU '!E294</f>
        <v>0</v>
      </c>
      <c r="F274" s="14">
        <f>'[1]CU '!F294</f>
        <v>0</v>
      </c>
      <c r="G274" s="14">
        <f>'[1]CU '!G294</f>
        <v>0</v>
      </c>
      <c r="H274" s="14"/>
      <c r="I274" s="14"/>
      <c r="J274" s="277">
        <f>'[1]CU '!$Q294</f>
        <v>412.553483730076</v>
      </c>
      <c r="K274" s="99"/>
      <c r="L274" s="99"/>
      <c r="M274" s="99"/>
      <c r="N274" s="99"/>
    </row>
    <row r="275" spans="1:14">
      <c r="A275" s="16" t="str">
        <f>'[1]CU '!A295</f>
        <v>CU147</v>
      </c>
      <c r="B275" s="16" t="str">
        <f>'[1]CU '!B295</f>
        <v>4 x 20 x 400 condenser</v>
      </c>
      <c r="C275" s="58"/>
      <c r="D275" s="14" t="str">
        <f>'[1]CU '!D295</f>
        <v>2HP</v>
      </c>
      <c r="E275" s="14">
        <f>'[1]CU '!E295</f>
        <v>0</v>
      </c>
      <c r="F275" s="14">
        <f>'[1]CU '!F295</f>
        <v>0</v>
      </c>
      <c r="G275" s="14">
        <f>'[1]CU '!G295</f>
        <v>0</v>
      </c>
      <c r="H275" s="14"/>
      <c r="I275" s="14"/>
      <c r="J275" s="277">
        <f>'[1]CU '!$Q295</f>
        <v>531.131730550697</v>
      </c>
      <c r="K275" s="99"/>
      <c r="L275" s="99"/>
      <c r="M275" s="99"/>
      <c r="N275" s="99"/>
    </row>
    <row r="276" spans="1:14">
      <c r="A276" s="16" t="str">
        <f>'[1]CU '!A296</f>
        <v>CU148</v>
      </c>
      <c r="B276" s="16" t="str">
        <f>'[1]CU '!B296</f>
        <v>4 x 24 x 400 condenser</v>
      </c>
      <c r="C276" s="56"/>
      <c r="D276" s="14" t="str">
        <f>'[1]CU '!D296</f>
        <v>2.5HP</v>
      </c>
      <c r="E276" s="14">
        <f>'[1]CU '!E296</f>
        <v>0</v>
      </c>
      <c r="F276" s="14">
        <f>'[1]CU '!F296</f>
        <v>0</v>
      </c>
      <c r="G276" s="14">
        <f>'[1]CU '!G296</f>
        <v>0</v>
      </c>
      <c r="H276" s="14"/>
      <c r="I276" s="14"/>
      <c r="J276" s="277">
        <f>'[1]CU '!$Q296</f>
        <v>621.300605737211</v>
      </c>
      <c r="K276" s="99"/>
      <c r="L276" s="99"/>
      <c r="M276" s="99"/>
      <c r="N276" s="99"/>
    </row>
    <row r="277" spans="1:14">
      <c r="A277" s="16" t="str">
        <f>'[1]CU '!A297</f>
        <v>CU151</v>
      </c>
      <c r="B277" s="16" t="str">
        <f>'[1]CU '!B297</f>
        <v>fan motor 25w(for bcu10-22,wcu1-1.5hp)</v>
      </c>
      <c r="C277" s="56"/>
      <c r="D277" s="14">
        <f>'[1]CU '!D297</f>
        <v>0</v>
      </c>
      <c r="E277" s="14">
        <f>'[1]CU '!E297</f>
        <v>0</v>
      </c>
      <c r="F277" s="14">
        <f>'[1]CU '!F297</f>
        <v>0</v>
      </c>
      <c r="G277" s="14">
        <f>'[1]CU '!G297</f>
        <v>0</v>
      </c>
      <c r="H277" s="14"/>
      <c r="I277" s="14"/>
      <c r="J277" s="277">
        <f>'[1]CU '!$Q297</f>
        <v>117.54068716094</v>
      </c>
      <c r="K277" s="99"/>
      <c r="L277" s="99"/>
      <c r="M277" s="99"/>
      <c r="N277" s="99"/>
    </row>
    <row r="278" spans="1:14">
      <c r="A278" s="16" t="str">
        <f>'[1]CU '!A298</f>
        <v>CU151.1</v>
      </c>
      <c r="B278" s="16" t="str">
        <f>'[1]CU '!B298</f>
        <v>fan motor 40w(for wcu2hp-3hp)</v>
      </c>
      <c r="C278" s="56"/>
      <c r="D278" s="14">
        <f>'[1]CU '!D298</f>
        <v>0</v>
      </c>
      <c r="E278" s="14">
        <f>'[1]CU '!E298</f>
        <v>0</v>
      </c>
      <c r="F278" s="14">
        <f>'[1]CU '!F298</f>
        <v>0</v>
      </c>
      <c r="G278" s="14">
        <f>'[1]CU '!G298</f>
        <v>0</v>
      </c>
      <c r="H278" s="14"/>
      <c r="I278" s="14"/>
      <c r="J278" s="277">
        <f>'[1]CU '!$Q298</f>
        <v>143.158529234479</v>
      </c>
      <c r="K278" s="99"/>
      <c r="L278" s="99"/>
      <c r="M278" s="99"/>
      <c r="N278" s="99"/>
    </row>
    <row r="279" spans="1:14">
      <c r="A279" s="16" t="str">
        <f>'[1]CU '!A299</f>
        <v>CU152</v>
      </c>
      <c r="B279" s="16" t="str">
        <f>'[1]CU '!B299</f>
        <v>fan motor 85w(for bcu36-100)</v>
      </c>
      <c r="C279" s="55"/>
      <c r="D279" s="14">
        <f>'[1]CU '!D299</f>
        <v>0</v>
      </c>
      <c r="E279" s="14">
        <f>'[1]CU '!E299</f>
        <v>0</v>
      </c>
      <c r="F279" s="14">
        <f>'[1]CU '!F299</f>
        <v>0</v>
      </c>
      <c r="G279" s="14">
        <f>'[1]CU '!G299</f>
        <v>0</v>
      </c>
      <c r="H279" s="14"/>
      <c r="I279" s="14"/>
      <c r="J279" s="277">
        <f>'[1]CU '!$Q299</f>
        <v>210.970464135021</v>
      </c>
      <c r="K279" s="99"/>
      <c r="L279" s="99"/>
      <c r="M279" s="99"/>
      <c r="N279" s="99"/>
    </row>
    <row r="280" spans="1:14">
      <c r="A280" s="16" t="str">
        <f>'[1]CU '!A300</f>
        <v>CU153</v>
      </c>
      <c r="B280" s="16" t="str">
        <f>'[1]CU '!B300</f>
        <v>fan blade 400mm 25w(for bcu10-22,wcu1-1.5hp)</v>
      </c>
      <c r="C280" s="55"/>
      <c r="D280" s="14">
        <f>'[1]CU '!D300</f>
        <v>0</v>
      </c>
      <c r="E280" s="14">
        <f>'[1]CU '!E300</f>
        <v>0</v>
      </c>
      <c r="F280" s="14">
        <f>'[1]CU '!F300</f>
        <v>0</v>
      </c>
      <c r="G280" s="14">
        <f>'[1]CU '!G300</f>
        <v>0</v>
      </c>
      <c r="H280" s="14"/>
      <c r="I280" s="14"/>
      <c r="J280" s="277">
        <f>'[1]CU '!$Q300</f>
        <v>16.5762507534659</v>
      </c>
      <c r="K280" s="99"/>
      <c r="L280" s="99"/>
      <c r="M280" s="99"/>
      <c r="N280" s="99"/>
    </row>
    <row r="281" spans="1:14">
      <c r="A281" s="16" t="str">
        <f>'[1]CU '!A301</f>
        <v>CU153.1</v>
      </c>
      <c r="B281" s="16" t="str">
        <f>'[1]CU '!B301</f>
        <v>fan blade 400mm 40w(wcu2-3hp)</v>
      </c>
      <c r="C281" s="55"/>
      <c r="D281" s="14">
        <f>'[1]CU '!D301</f>
        <v>0</v>
      </c>
      <c r="E281" s="14">
        <f>'[1]CU '!E301</f>
        <v>0</v>
      </c>
      <c r="F281" s="14">
        <f>'[1]CU '!F301</f>
        <v>0</v>
      </c>
      <c r="G281" s="14">
        <f>'[1]CU '!G301</f>
        <v>0</v>
      </c>
      <c r="H281" s="14"/>
      <c r="I281" s="14"/>
      <c r="J281" s="277">
        <f>'[1]CU '!$Q301</f>
        <v>27.124773960217</v>
      </c>
      <c r="K281" s="99"/>
      <c r="L281" s="99"/>
      <c r="M281" s="99"/>
      <c r="N281" s="99"/>
    </row>
    <row r="282" spans="1:14">
      <c r="A282" s="16" t="str">
        <f>'[1]CU '!A302</f>
        <v>CU154</v>
      </c>
      <c r="B282" s="16" t="str">
        <f>'[1]CU '!B302</f>
        <v>fan blade 496mm*150mm(bcu36-100)</v>
      </c>
      <c r="C282" s="55"/>
      <c r="D282" s="14">
        <f>'[1]CU '!D302</f>
        <v>0</v>
      </c>
      <c r="E282" s="14">
        <f>'[1]CU '!E302</f>
        <v>0</v>
      </c>
      <c r="F282" s="14">
        <f>'[1]CU '!F302</f>
        <v>0</v>
      </c>
      <c r="G282" s="14">
        <f>'[1]CU '!G302</f>
        <v>0</v>
      </c>
      <c r="H282" s="14"/>
      <c r="I282" s="14"/>
      <c r="J282" s="277">
        <f>'[1]CU '!$Q302</f>
        <v>37.6732971669681</v>
      </c>
      <c r="K282" s="99"/>
      <c r="L282" s="99"/>
      <c r="M282" s="99"/>
      <c r="N282" s="99"/>
    </row>
    <row r="283" spans="1:14">
      <c r="A283" s="16" t="str">
        <f>'[1]CU '!A303</f>
        <v>CU155</v>
      </c>
      <c r="B283" s="16" t="str">
        <f>'[1]CU '!B303</f>
        <v>fan cover (bcu10-22)</v>
      </c>
      <c r="C283" s="55"/>
      <c r="D283" s="14">
        <f>'[1]CU '!D303</f>
        <v>0</v>
      </c>
      <c r="E283" s="14">
        <f>'[1]CU '!E303</f>
        <v>0</v>
      </c>
      <c r="F283" s="14">
        <f>'[1]CU '!F303</f>
        <v>0</v>
      </c>
      <c r="G283" s="14">
        <f>'[1]CU '!G303</f>
        <v>0</v>
      </c>
      <c r="H283" s="14"/>
      <c r="I283" s="14"/>
      <c r="J283" s="277">
        <f>'[1]CU '!$Q303</f>
        <v>21.0970464135021</v>
      </c>
      <c r="K283" s="99"/>
      <c r="L283" s="99"/>
      <c r="M283" s="99"/>
      <c r="N283" s="99"/>
    </row>
    <row r="284" spans="1:14">
      <c r="A284" s="16" t="str">
        <f>'[1]CU '!A304</f>
        <v>CU156</v>
      </c>
      <c r="B284" s="16" t="str">
        <f>'[1]CU '!B304</f>
        <v>fan cover (bcu36-100)</v>
      </c>
      <c r="C284" s="55"/>
      <c r="D284" s="14">
        <f>'[1]CU '!D304</f>
        <v>0</v>
      </c>
      <c r="E284" s="14">
        <f>'[1]CU '!E304</f>
        <v>0</v>
      </c>
      <c r="F284" s="14">
        <f>'[1]CU '!F304</f>
        <v>0</v>
      </c>
      <c r="G284" s="14">
        <f>'[1]CU '!G304</f>
        <v>0</v>
      </c>
      <c r="H284" s="14"/>
      <c r="I284" s="14"/>
      <c r="J284" s="277">
        <f>'[1]CU '!$Q304</f>
        <v>36.1663652802893</v>
      </c>
      <c r="K284" s="99"/>
      <c r="L284" s="99"/>
      <c r="M284" s="99"/>
      <c r="N284" s="99"/>
    </row>
    <row r="285" spans="1:14">
      <c r="A285" s="16" t="str">
        <f>'[1]CU '!A305</f>
        <v>CU157</v>
      </c>
      <c r="B285" s="16" t="str">
        <f>'[1]CU '!B305</f>
        <v>15hp 2*41*2r left/right condenser (705+935mm)</v>
      </c>
      <c r="C285" s="55"/>
      <c r="D285" s="14">
        <f>'[1]CU '!D305</f>
        <v>0</v>
      </c>
      <c r="E285" s="14">
        <f>'[1]CU '!E305</f>
        <v>0</v>
      </c>
      <c r="F285" s="14">
        <f>'[1]CU '!F305</f>
        <v>0</v>
      </c>
      <c r="G285" s="14">
        <f>'[1]CU '!G305</f>
        <v>0</v>
      </c>
      <c r="H285" s="14"/>
      <c r="I285" s="14"/>
      <c r="J285" s="277">
        <f>'[1]CU '!$Q305</f>
        <v>4612.52194879052</v>
      </c>
      <c r="K285" s="99"/>
      <c r="L285" s="99"/>
      <c r="M285" s="99"/>
      <c r="N285" s="99"/>
    </row>
    <row r="286" spans="1:14">
      <c r="A286" s="16" t="str">
        <f>'[1]CU '!A306</f>
        <v>CU158</v>
      </c>
      <c r="B286" s="16" t="str">
        <f>'[1]CU '!B306</f>
        <v>15hp 2*41*2r left/right condenser (780+960mm)</v>
      </c>
      <c r="C286" s="55"/>
      <c r="D286" s="14">
        <f>'[1]CU '!D306</f>
        <v>0</v>
      </c>
      <c r="E286" s="14">
        <f>'[1]CU '!E306</f>
        <v>0</v>
      </c>
      <c r="F286" s="14">
        <f>'[1]CU '!F306</f>
        <v>0</v>
      </c>
      <c r="G286" s="14">
        <f>'[1]CU '!G306</f>
        <v>0</v>
      </c>
      <c r="H286" s="14"/>
      <c r="I286" s="14"/>
      <c r="J286" s="277">
        <f>'[1]CU '!$Q306</f>
        <v>4669.91912798875</v>
      </c>
      <c r="K286" s="99"/>
      <c r="L286" s="99"/>
      <c r="M286" s="99"/>
      <c r="N286" s="99"/>
    </row>
    <row r="287" spans="1:14">
      <c r="A287" s="16" t="str">
        <f>'[1]CU '!A307</f>
        <v>CU159</v>
      </c>
      <c r="B287" s="16" t="str">
        <f>'[1]CU '!B307</f>
        <v>7.5hp 1*36*3r L shape condenser (280+880mm)</v>
      </c>
      <c r="C287" s="55"/>
      <c r="D287" s="14">
        <f>'[1]CU '!D307</f>
        <v>0</v>
      </c>
      <c r="E287" s="14">
        <f>'[1]CU '!E307</f>
        <v>0</v>
      </c>
      <c r="F287" s="14">
        <f>'[1]CU '!F307</f>
        <v>0</v>
      </c>
      <c r="G287" s="14">
        <f>'[1]CU '!G307</f>
        <v>0</v>
      </c>
      <c r="H287" s="14"/>
      <c r="I287" s="14"/>
      <c r="J287" s="277">
        <f>'[1]CU '!$Q307</f>
        <v>2684.22242314647</v>
      </c>
      <c r="K287" s="99"/>
      <c r="L287" s="99"/>
      <c r="M287" s="99"/>
      <c r="N287" s="99"/>
    </row>
  </sheetData>
  <mergeCells count="37">
    <mergeCell ref="C9:C33"/>
    <mergeCell ref="C34:C38"/>
    <mergeCell ref="C39:C55"/>
    <mergeCell ref="C56:C68"/>
    <mergeCell ref="C69:C77"/>
    <mergeCell ref="C78:C86"/>
    <mergeCell ref="C91:C101"/>
    <mergeCell ref="C102:C124"/>
    <mergeCell ref="C125:C139"/>
    <mergeCell ref="C140:C144"/>
    <mergeCell ref="C145:C155"/>
    <mergeCell ref="C156:C170"/>
    <mergeCell ref="C171:C177"/>
    <mergeCell ref="C178:C185"/>
    <mergeCell ref="C186:C197"/>
    <mergeCell ref="C203:C208"/>
    <mergeCell ref="C209:C233"/>
    <mergeCell ref="C236:C237"/>
    <mergeCell ref="C238:C248"/>
    <mergeCell ref="C249:C252"/>
    <mergeCell ref="C253:C254"/>
    <mergeCell ref="C255:C264"/>
    <mergeCell ref="C271:C275"/>
    <mergeCell ref="N9:N33"/>
    <mergeCell ref="N34:N55"/>
    <mergeCell ref="N56:N68"/>
    <mergeCell ref="N69:N86"/>
    <mergeCell ref="N91:N101"/>
    <mergeCell ref="N102:N124"/>
    <mergeCell ref="N125:N139"/>
    <mergeCell ref="N140:N144"/>
    <mergeCell ref="N145:N155"/>
    <mergeCell ref="N156:N170"/>
    <mergeCell ref="N171:N176"/>
    <mergeCell ref="N177:N196"/>
    <mergeCell ref="N197:N231"/>
    <mergeCell ref="N246:N249"/>
  </mergeCells>
  <pageMargins left="0.708661417322835" right="0.708661417322835" top="0.748031496062992" bottom="0.748031496062992" header="0.31496062992126" footer="0.31496062992126"/>
  <pageSetup paperSize="9" orientation="landscape"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7"/>
  <sheetViews>
    <sheetView zoomScale="130" zoomScaleNormal="130" topLeftCell="A76" workbookViewId="0">
      <selection activeCell="H78" sqref="H78"/>
    </sheetView>
  </sheetViews>
  <sheetFormatPr defaultColWidth="9" defaultRowHeight="11.25"/>
  <cols>
    <col min="1" max="1" width="13.7142857142857" style="755" customWidth="1"/>
    <col min="2" max="2" width="38.3809523809524" style="388" customWidth="1"/>
    <col min="3" max="3" width="22.0857142857143" style="755" customWidth="1"/>
    <col min="4" max="4" width="18.7619047619048" style="388" customWidth="1"/>
    <col min="5" max="5" width="15.647619047619" style="388" customWidth="1"/>
    <col min="6" max="6" width="15.8190476190476" style="388" customWidth="1"/>
    <col min="7" max="7" width="14.2857142857143" style="388" customWidth="1"/>
    <col min="8" max="8" width="13.1809523809524" style="540" customWidth="1"/>
    <col min="9" max="9" width="12.9619047619048" style="388" customWidth="1"/>
    <col min="10" max="10" width="26.0857142857143" style="388" customWidth="1"/>
    <col min="11" max="16376" width="9.14285714285714" style="388"/>
    <col min="16377" max="16384" width="9" style="388"/>
  </cols>
  <sheetData>
    <row r="1" s="388" customFormat="1" spans="1:8">
      <c r="A1" s="313" t="s">
        <v>25</v>
      </c>
      <c r="B1" s="756"/>
      <c r="C1" s="757"/>
      <c r="D1" s="756"/>
      <c r="E1" s="756"/>
      <c r="F1" s="756"/>
      <c r="G1" s="756"/>
      <c r="H1" s="540"/>
    </row>
    <row r="2" s="388" customFormat="1" spans="1:8">
      <c r="A2" s="758" t="s">
        <v>26</v>
      </c>
      <c r="B2" s="759"/>
      <c r="C2" s="758"/>
      <c r="D2" s="759"/>
      <c r="E2" s="759"/>
      <c r="F2" s="759"/>
      <c r="G2" s="759"/>
      <c r="H2" s="540"/>
    </row>
    <row r="3" s="388" customFormat="1" spans="1:8">
      <c r="A3" s="758" t="s">
        <v>27</v>
      </c>
      <c r="B3" s="759"/>
      <c r="C3" s="758"/>
      <c r="D3" s="759"/>
      <c r="E3" s="759"/>
      <c r="F3" s="759"/>
      <c r="G3" s="759"/>
      <c r="H3" s="540"/>
    </row>
    <row r="4" s="388" customFormat="1" spans="1:8">
      <c r="A4" s="313" t="s">
        <v>28</v>
      </c>
      <c r="B4" s="187"/>
      <c r="C4" s="313"/>
      <c r="D4" s="187"/>
      <c r="E4" s="187"/>
      <c r="F4" s="187"/>
      <c r="G4" s="187"/>
      <c r="H4" s="540"/>
    </row>
    <row r="5" s="388" customFormat="1" spans="1:8">
      <c r="A5" s="313" t="s">
        <v>29</v>
      </c>
      <c r="B5" s="187"/>
      <c r="C5" s="313"/>
      <c r="D5" s="187"/>
      <c r="E5" s="187"/>
      <c r="F5" s="187"/>
      <c r="G5" s="187"/>
      <c r="H5" s="540"/>
    </row>
    <row r="6" s="388" customFormat="1" spans="1:8">
      <c r="A6" s="313" t="str">
        <f>'[1]aluminium plate'!A6</f>
        <v>DATE :15.1.26</v>
      </c>
      <c r="B6" s="187"/>
      <c r="C6" s="313"/>
      <c r="D6" s="187"/>
      <c r="E6" s="187"/>
      <c r="F6" s="187"/>
      <c r="G6" s="187"/>
      <c r="H6" s="540"/>
    </row>
    <row r="7" s="388" customFormat="1" spans="1:9">
      <c r="A7" s="313" t="s">
        <v>30</v>
      </c>
      <c r="B7" s="760">
        <f>'[1]Small comp'!B5</f>
        <v>4.1</v>
      </c>
      <c r="C7" s="760"/>
      <c r="D7" s="761"/>
      <c r="E7" s="761"/>
      <c r="F7" s="761"/>
      <c r="G7" s="761"/>
      <c r="H7" s="540"/>
      <c r="I7" s="388">
        <f>[1]Quickool!O7</f>
        <v>0</v>
      </c>
    </row>
    <row r="8" s="388" customFormat="1" ht="12" spans="1:10">
      <c r="A8" s="755"/>
      <c r="C8" s="755"/>
      <c r="H8" s="540"/>
      <c r="I8" s="388" t="str">
        <f>[1]Quickool!P8</f>
        <v>Warrantly 1year on parts only</v>
      </c>
      <c r="J8" s="772"/>
    </row>
    <row r="9" s="388" customFormat="1" ht="12" spans="1:10">
      <c r="A9" s="551" t="str">
        <f>[1]Quickool!A9</f>
        <v>ITEM CODE</v>
      </c>
      <c r="B9" s="340" t="str">
        <f>[1]Quickool!B9</f>
        <v>MODEL</v>
      </c>
      <c r="C9" s="762" t="s">
        <v>31</v>
      </c>
      <c r="D9" s="13" t="s">
        <v>32</v>
      </c>
      <c r="E9" s="340" t="str">
        <f>[1]Quickool!E9</f>
        <v>cond unit model</v>
      </c>
      <c r="F9" s="340" t="str">
        <f>[1]Quickool!G9</f>
        <v>fan sets</v>
      </c>
      <c r="G9" s="763" t="str">
        <f>[1]Quickool!H9</f>
        <v>cappillary tube</v>
      </c>
      <c r="H9" s="764" t="str">
        <f>[1]Quickool!$J9</f>
        <v>blower</v>
      </c>
      <c r="I9" s="71" t="str">
        <f>[1]Quickool!P9</f>
        <v>(RM) </v>
      </c>
      <c r="J9" s="773" t="s">
        <v>1</v>
      </c>
    </row>
    <row r="10" s="388" customFormat="1" ht="20" customHeight="1" spans="1:10">
      <c r="A10" s="551" t="str">
        <f>[1]Quickool!A10</f>
        <v>CAB001</v>
      </c>
      <c r="B10" s="83" t="str">
        <f>[1]Quickool!B10</f>
        <v>Mini 2 Door cabinet c/w 1/3hp cond unit</v>
      </c>
      <c r="C10" s="86" t="str">
        <f>[1]Quickool!C10</f>
        <v>760*585*1830</v>
      </c>
      <c r="D10" s="217" t="s">
        <v>33</v>
      </c>
      <c r="E10" s="340" t="str">
        <f>[1]Quickool!E10</f>
        <v>KK270CZ1 cw cs030</v>
      </c>
      <c r="F10" s="340" t="str">
        <f>[1]Quickool!G10</f>
        <v>10watts</v>
      </c>
      <c r="G10" s="765" t="str">
        <f>[1]Quickool!H10</f>
        <v>0.049*54" (0.4kg)</v>
      </c>
      <c r="H10" s="766" t="str">
        <f>[1]Quickool!$J10</f>
        <v>~</v>
      </c>
      <c r="I10" s="431">
        <f>[1]Quickool!P10</f>
        <v>2651.54017010161</v>
      </c>
      <c r="J10" s="95"/>
    </row>
    <row r="11" s="388" customFormat="1" ht="18" customHeight="1" spans="1:10">
      <c r="A11" s="551" t="str">
        <f>[1]Quickool!A11</f>
        <v>CAB002</v>
      </c>
      <c r="B11" s="83" t="str">
        <f>[1]Quickool!B11</f>
        <v>2 Door cabinet c/w 3/8hp cond unit R134</v>
      </c>
      <c r="C11" s="86" t="str">
        <f>[1]Quickool!C11</f>
        <v>840*685*2080</v>
      </c>
      <c r="D11" s="398"/>
      <c r="E11" s="340" t="str">
        <f>[1]Quickool!E11</f>
        <v>K325CZ1 cs033</v>
      </c>
      <c r="F11" s="340" t="str">
        <f>[1]Quickool!G11</f>
        <v>10watts</v>
      </c>
      <c r="G11" s="765" t="str">
        <f>[1]Quickool!H11</f>
        <v>0.049*54"</v>
      </c>
      <c r="H11" s="766" t="str">
        <f>[1]Quickool!$J11</f>
        <v>~</v>
      </c>
      <c r="I11" s="431">
        <f>[1]Quickool!P11</f>
        <v>3365.78654607287</v>
      </c>
      <c r="J11" s="95"/>
    </row>
    <row r="12" s="388" customFormat="1" ht="20" customHeight="1" spans="1:10">
      <c r="A12" s="551" t="str">
        <f>[1]Quickool!A12</f>
        <v>CAB003</v>
      </c>
      <c r="B12" s="83" t="str">
        <f>[1]Quickool!B12</f>
        <v>4 Door cabinet c/w 1/2hp cond unit R134</v>
      </c>
      <c r="C12" s="86" t="str">
        <f>[1]Quickool!C12</f>
        <v>1300*685*2080</v>
      </c>
      <c r="D12" s="398"/>
      <c r="E12" s="340" t="str">
        <f>[1]Quickool!E12</f>
        <v>K400CZ1 cw cs060</v>
      </c>
      <c r="F12" s="340" t="str">
        <f>[1]Quickool!G12</f>
        <v>16watts</v>
      </c>
      <c r="G12" s="765" t="str">
        <f>[1]Quickool!H12</f>
        <v>0.042*52" (0.8kg)</v>
      </c>
      <c r="H12" s="766" t="str">
        <f>[1]Quickool!$J12</f>
        <v>~</v>
      </c>
      <c r="I12" s="431">
        <f>[1]Quickool!P12</f>
        <v>4197.77765946588</v>
      </c>
      <c r="J12" s="95"/>
    </row>
    <row r="13" s="388" customFormat="1" ht="17" customHeight="1" spans="1:10">
      <c r="A13" s="551" t="str">
        <f>[1]Quickool!A13</f>
        <v>CAB004</v>
      </c>
      <c r="B13" s="83" t="str">
        <f>[1]Quickool!B13</f>
        <v>6 Door cabinet c/w 5/8hp cond unit R404</v>
      </c>
      <c r="C13" s="86" t="str">
        <f>[1]Quickool!C13</f>
        <v>1930*685*2080</v>
      </c>
      <c r="D13" s="398"/>
      <c r="E13" s="340" t="str">
        <f>[1]Quickool!E13</f>
        <v>ne2178ck,mpt16la cw cs075</v>
      </c>
      <c r="F13" s="340" t="str">
        <f>[1]Quickool!G13</f>
        <v>18watts cw hi/lo switch</v>
      </c>
      <c r="G13" s="765" t="str">
        <f>[1]Quickool!H13</f>
        <v>0.055*60"</v>
      </c>
      <c r="H13" s="766" t="str">
        <f>[1]Quickool!$J13</f>
        <v>~</v>
      </c>
      <c r="I13" s="431">
        <f>[1]Quickool!P13</f>
        <v>5436.08239137937</v>
      </c>
      <c r="J13" s="95"/>
    </row>
    <row r="14" s="388" customFormat="1" ht="22" customHeight="1" spans="1:10">
      <c r="A14" s="551" t="str">
        <f>[1]Quickool!A14</f>
        <v>CAB005</v>
      </c>
      <c r="B14" s="83" t="str">
        <f>[1]Quickool!B14</f>
        <v>6 Door cabinet c/w 3/4hp cond unit R404</v>
      </c>
      <c r="C14" s="86" t="str">
        <f>[1]Quickool!C14</f>
        <v>1930*685*2080</v>
      </c>
      <c r="D14" s="398"/>
      <c r="E14" s="340" t="str">
        <f>[1]Quickool!E14</f>
        <v>ne2180ck,mpt18la cw cs075</v>
      </c>
      <c r="F14" s="340" t="str">
        <f>[1]Quickool!G14</f>
        <v>25watts cw hi/lo switch</v>
      </c>
      <c r="G14" s="765" t="str">
        <f>[1]Quickool!H14</f>
        <v>0.055*60" (0.9kg)</v>
      </c>
      <c r="H14" s="766" t="str">
        <f>[1]Quickool!$J14</f>
        <v>~</v>
      </c>
      <c r="I14" s="431">
        <f>[1]Quickool!P14</f>
        <v>5543.80011856545</v>
      </c>
      <c r="J14" s="95"/>
    </row>
    <row r="15" s="388" customFormat="1" ht="24" customHeight="1" spans="1:10">
      <c r="A15" s="551" t="str">
        <f>[1]Quickool!A15</f>
        <v>CAB006</v>
      </c>
      <c r="B15" s="193" t="str">
        <f>[1]Quickool!B15</f>
        <v>2 Door cabinet full piping (8rack 32ice)c/w ice tray</v>
      </c>
      <c r="C15" s="86" t="str">
        <f>[1]Quickool!C15</f>
        <v>840*685*2080</v>
      </c>
      <c r="D15" s="398"/>
      <c r="E15" s="340" t="str">
        <f>[1]Quickool!E15</f>
        <v>Nct2195ck cw cs145</v>
      </c>
      <c r="F15" s="95">
        <f>[1]Quickool!G15</f>
        <v>0</v>
      </c>
      <c r="G15" s="765">
        <f>[1]Quickool!H15</f>
        <v>0</v>
      </c>
      <c r="H15" s="766" t="str">
        <f>[1]Quickool!$J15</f>
        <v>~</v>
      </c>
      <c r="I15" s="431">
        <f>[1]Quickool!P15</f>
        <v>5865.78125436691</v>
      </c>
      <c r="J15" s="95"/>
    </row>
    <row r="16" s="388" customFormat="1" ht="21" customHeight="1" spans="1:10">
      <c r="A16" s="551" t="str">
        <f>[1]Quickool!A16</f>
        <v>CAB007</v>
      </c>
      <c r="B16" s="193" t="str">
        <f>[1]Quickool!B16</f>
        <v>2 Door cabinet full piping (10rack 40ice)c/w ice tray</v>
      </c>
      <c r="C16" s="86" t="str">
        <f>[1]Quickool!C16</f>
        <v>840*685*2080</v>
      </c>
      <c r="D16" s="398"/>
      <c r="E16" s="340" t="str">
        <f>[1]Quickool!E16</f>
        <v>Nct2195ck cw cs145</v>
      </c>
      <c r="F16" s="95">
        <f>[1]Quickool!G16</f>
        <v>0</v>
      </c>
      <c r="G16" s="765">
        <f>[1]Quickool!H16</f>
        <v>0</v>
      </c>
      <c r="H16" s="766" t="str">
        <f>[1]Quickool!$J16</f>
        <v>~</v>
      </c>
      <c r="I16" s="431">
        <f>[1]Quickool!P16</f>
        <v>6445.2373512311</v>
      </c>
      <c r="J16" s="95"/>
    </row>
    <row r="17" s="388" customFormat="1" ht="18" customHeight="1" spans="1:10">
      <c r="A17" s="551" t="str">
        <f>[1]Quickool!A17</f>
        <v>CAB008</v>
      </c>
      <c r="B17" s="193" t="str">
        <f>[1]Quickool!B17</f>
        <v>4 Door cabinet full piping (10rack 60ice)c/w ice tray</v>
      </c>
      <c r="C17" s="86" t="str">
        <f>[1]Quickool!C17</f>
        <v>1300*685*2080</v>
      </c>
      <c r="D17" s="398"/>
      <c r="E17" s="340" t="str">
        <f>[1]Quickool!E17</f>
        <v>2 x Nct2195ck cw cs145</v>
      </c>
      <c r="F17" s="95">
        <f>[1]Quickool!G17</f>
        <v>0</v>
      </c>
      <c r="G17" s="765">
        <f>[1]Quickool!H17</f>
        <v>0</v>
      </c>
      <c r="H17" s="766" t="str">
        <f>[1]Quickool!$J17</f>
        <v>~</v>
      </c>
      <c r="I17" s="431">
        <f>[1]Quickool!P17</f>
        <v>10105.8687753018</v>
      </c>
      <c r="J17" s="95"/>
    </row>
    <row r="18" s="388" customFormat="1" ht="25" customHeight="1" spans="1:10">
      <c r="A18" s="551" t="str">
        <f>[1]Quickool!A18</f>
        <v>CAB009</v>
      </c>
      <c r="B18" s="193" t="str">
        <f>[1]Quickool!B18</f>
        <v>6 Door cabinet full piping (10rack 100ice)c/w ice tray</v>
      </c>
      <c r="C18" s="86" t="str">
        <f>[1]Quickool!C18</f>
        <v>1930*685*2080</v>
      </c>
      <c r="D18" s="218"/>
      <c r="E18" s="340" t="str">
        <f>[1]Quickool!E18</f>
        <v>2 x Nct2212ck cw cs170</v>
      </c>
      <c r="F18" s="95">
        <f>[1]Quickool!G18</f>
        <v>0</v>
      </c>
      <c r="G18" s="765">
        <f>[1]Quickool!H18</f>
        <v>0</v>
      </c>
      <c r="H18" s="766" t="str">
        <f>[1]Quickool!$J18</f>
        <v>~</v>
      </c>
      <c r="I18" s="431">
        <f>[1]Quickool!P18</f>
        <v>12800.9362433054</v>
      </c>
      <c r="J18" s="95"/>
    </row>
    <row r="19" s="388" customFormat="1" spans="1:10">
      <c r="A19" s="551" t="str">
        <f>[1]Quickool!A19</f>
        <v>CAB010</v>
      </c>
      <c r="B19" s="83" t="str">
        <f>[1]Quickool!B19</f>
        <v>2 Door chiller c/w 1/3hp cond unit R134</v>
      </c>
      <c r="C19" s="86" t="str">
        <f>[1]Quickool!C19</f>
        <v>710*760*2060</v>
      </c>
      <c r="D19" s="217" t="s">
        <v>34</v>
      </c>
      <c r="E19" s="340" t="str">
        <f>[1]Quickool!E19</f>
        <v>KK270CZ1 cw cs030</v>
      </c>
      <c r="F19" s="95">
        <f>[1]Quickool!G19</f>
        <v>0</v>
      </c>
      <c r="G19" s="765">
        <f>[1]Quickool!H19</f>
        <v>0</v>
      </c>
      <c r="H19" s="764" t="str">
        <f>[1]Quickool!$J19</f>
        <v>5 X 14 X 4R </v>
      </c>
      <c r="I19" s="431">
        <f>[1]Quickool!P19</f>
        <v>2923.82778879589</v>
      </c>
      <c r="J19" s="95"/>
    </row>
    <row r="20" s="388" customFormat="1" spans="1:10">
      <c r="A20" s="551" t="str">
        <f>[1]Quickool!A20</f>
        <v>CAB011</v>
      </c>
      <c r="B20" s="83" t="str">
        <f>[1]Quickool!B20</f>
        <v>4 Door chiller c/w 1/2hp cond unit R134</v>
      </c>
      <c r="C20" s="86" t="str">
        <f>[1]Quickool!C20</f>
        <v>1300*760*2060</v>
      </c>
      <c r="D20" s="398"/>
      <c r="E20" s="340" t="str">
        <f>[1]Quickool!E20</f>
        <v>KK375CZ1 cw cs050</v>
      </c>
      <c r="F20" s="95">
        <f>[1]Quickool!G20</f>
        <v>0</v>
      </c>
      <c r="G20" s="765">
        <f>[1]Quickool!H20</f>
        <v>0</v>
      </c>
      <c r="H20" s="764" t="str">
        <f>[1]Quickool!$J20</f>
        <v>5 X 20 X 4R </v>
      </c>
      <c r="I20" s="431">
        <f>[1]Quickool!P20</f>
        <v>3705.33800087099</v>
      </c>
      <c r="J20" s="95"/>
    </row>
    <row r="21" s="388" customFormat="1" spans="1:10">
      <c r="A21" s="551" t="str">
        <f>[1]Quickool!A21</f>
        <v>CAB012</v>
      </c>
      <c r="B21" s="83" t="str">
        <f>[1]Quickool!B21</f>
        <v>6 Door chiller c/w 1/2hp (B) cond unit R134</v>
      </c>
      <c r="C21" s="86" t="str">
        <f>[1]Quickool!C21</f>
        <v>1930*760*2060</v>
      </c>
      <c r="D21" s="218"/>
      <c r="E21" s="340" t="str">
        <f>[1]Quickool!E21</f>
        <v>K400CZ1 cw cs060</v>
      </c>
      <c r="F21" s="95">
        <f>[1]Quickool!G21</f>
        <v>0</v>
      </c>
      <c r="G21" s="765">
        <f>[1]Quickool!H21</f>
        <v>0</v>
      </c>
      <c r="H21" s="764" t="str">
        <f>[1]Quickool!$J21</f>
        <v>5 X 33 X 4R </v>
      </c>
      <c r="I21" s="431">
        <f>[1]Quickool!P21</f>
        <v>4977.40434379832</v>
      </c>
      <c r="J21" s="95"/>
    </row>
    <row r="22" s="388" customFormat="1" spans="1:10">
      <c r="A22" s="551" t="str">
        <f>[1]Quickool!A22</f>
        <v>CAB013</v>
      </c>
      <c r="B22" s="193" t="str">
        <f>[1]Quickool!B22</f>
        <v>2 Door frezzer c/w 1/3hp cond unit R404</v>
      </c>
      <c r="C22" s="86" t="str">
        <f>[1]Quickool!C22</f>
        <v>710*760*2060</v>
      </c>
      <c r="D22" s="432" t="s">
        <v>35</v>
      </c>
      <c r="E22" s="340" t="str">
        <f>[1]Quickool!E22</f>
        <v>NE2150 cw cs050</v>
      </c>
      <c r="F22" s="95">
        <f>[1]Quickool!G22</f>
        <v>0</v>
      </c>
      <c r="G22" s="765">
        <f>[1]Quickool!H22</f>
        <v>0</v>
      </c>
      <c r="H22" s="764" t="str">
        <f>[1]Quickool!$J22</f>
        <v>UC100</v>
      </c>
      <c r="I22" s="431">
        <f>[1]Quickool!P22</f>
        <v>3459.83394851527</v>
      </c>
      <c r="J22" s="95"/>
    </row>
    <row r="23" s="388" customFormat="1" spans="1:10">
      <c r="A23" s="551" t="str">
        <f>[1]Quickool!A23</f>
        <v>CAB014</v>
      </c>
      <c r="B23" s="193" t="str">
        <f>[1]Quickool!B23</f>
        <v>4 Door frezzer c/w 3/4hp cond unit R404</v>
      </c>
      <c r="C23" s="86" t="str">
        <f>[1]Quickool!C23</f>
        <v>1300*760*2060</v>
      </c>
      <c r="D23" s="433"/>
      <c r="E23" s="340" t="str">
        <f>[1]Quickool!E23</f>
        <v>Mpt18 cw cs075</v>
      </c>
      <c r="F23" s="95">
        <f>[1]Quickool!G23</f>
        <v>0</v>
      </c>
      <c r="G23" s="765">
        <f>[1]Quickool!H23</f>
        <v>0</v>
      </c>
      <c r="H23" s="764" t="str">
        <f>[1]Quickool!$J23</f>
        <v>UC150</v>
      </c>
      <c r="I23" s="431">
        <f>[1]Quickool!P23</f>
        <v>4476.25882787594</v>
      </c>
      <c r="J23" s="95"/>
    </row>
    <row r="24" s="388" customFormat="1" spans="1:10">
      <c r="A24" s="551" t="str">
        <f>[1]Quickool!A24</f>
        <v>CAB015</v>
      </c>
      <c r="B24" s="193" t="str">
        <f>[1]Quickool!B24</f>
        <v>6 Door frezzer c/w 1hp cond unit R404</v>
      </c>
      <c r="C24" s="86" t="str">
        <f>[1]Quickool!C24</f>
        <v>1930*760*2060</v>
      </c>
      <c r="D24" s="434"/>
      <c r="E24" s="340" t="str">
        <f>[1]Quickool!E24</f>
        <v>Nct2195ck cw cs145</v>
      </c>
      <c r="F24" s="95">
        <f>[1]Quickool!G24</f>
        <v>0</v>
      </c>
      <c r="G24" s="765">
        <f>[1]Quickool!H24</f>
        <v>0</v>
      </c>
      <c r="H24" s="764" t="str">
        <f>[1]Quickool!$J24</f>
        <v>UC200</v>
      </c>
      <c r="I24" s="431">
        <f>[1]Quickool!P24</f>
        <v>6183.81492794234</v>
      </c>
      <c r="J24" s="95"/>
    </row>
    <row r="25" s="388" customFormat="1" spans="1:10">
      <c r="A25" s="551" t="str">
        <f>[1]Quickool!A25</f>
        <v>CAB016</v>
      </c>
      <c r="B25" s="193" t="str">
        <f>[1]Quickool!B25</f>
        <v>2 Door frezzer c/w 1/2hp cond unit R404</v>
      </c>
      <c r="C25" s="86" t="str">
        <f>[1]Quickool!C25</f>
        <v>710*760*2060</v>
      </c>
      <c r="D25" s="432" t="s">
        <v>36</v>
      </c>
      <c r="E25" s="340" t="str">
        <f>[1]Quickool!E25</f>
        <v>Mpt18 cw cs075</v>
      </c>
      <c r="F25" s="95">
        <f>[1]Quickool!G25</f>
        <v>0</v>
      </c>
      <c r="G25" s="765">
        <f>[1]Quickool!H25</f>
        <v>0</v>
      </c>
      <c r="H25" s="764" t="str">
        <f>[1]Quickool!$J25</f>
        <v>UC100</v>
      </c>
      <c r="I25" s="431">
        <f>[1]Quickool!P25</f>
        <v>3673.83468589415</v>
      </c>
      <c r="J25" s="95"/>
    </row>
    <row r="26" s="388" customFormat="1" spans="1:10">
      <c r="A26" s="551" t="str">
        <f>[1]Quickool!A26</f>
        <v>CAB017</v>
      </c>
      <c r="B26" s="193" t="str">
        <f>[1]Quickool!B26</f>
        <v>4 Door frezzer c/w 1hp cond unit R404</v>
      </c>
      <c r="C26" s="86" t="str">
        <f>[1]Quickool!C26</f>
        <v>1300*760*2060</v>
      </c>
      <c r="D26" s="433"/>
      <c r="E26" s="340" t="str">
        <f>[1]Quickool!E26</f>
        <v>Nct2195ck cw cs145</v>
      </c>
      <c r="F26" s="95">
        <f>[1]Quickool!G26</f>
        <v>0</v>
      </c>
      <c r="G26" s="765">
        <f>[1]Quickool!H26</f>
        <v>0</v>
      </c>
      <c r="H26" s="764" t="str">
        <f>[1]Quickool!$J26</f>
        <v>UC200</v>
      </c>
      <c r="I26" s="431">
        <f>[1]Quickool!P26</f>
        <v>5051.95837783979</v>
      </c>
      <c r="J26" s="95"/>
    </row>
    <row r="27" s="388" customFormat="1" spans="1:10">
      <c r="A27" s="551" t="str">
        <f>[1]Quickool!A27</f>
        <v>CAB018</v>
      </c>
      <c r="B27" s="193" t="str">
        <f>[1]Quickool!B27</f>
        <v>6 Door frezzer c/w 1.5hp cond unit R404</v>
      </c>
      <c r="C27" s="86" t="str">
        <f>[1]Quickool!C27</f>
        <v>1930*760*2060</v>
      </c>
      <c r="D27" s="434"/>
      <c r="E27" s="340" t="str">
        <f>[1]Quickool!E27</f>
        <v>Nct2212ck cw cs170</v>
      </c>
      <c r="F27" s="95">
        <f>[1]Quickool!G27</f>
        <v>0</v>
      </c>
      <c r="G27" s="765">
        <f>[1]Quickool!H27</f>
        <v>0</v>
      </c>
      <c r="H27" s="764" t="str">
        <f>[1]Quickool!$J27</f>
        <v>UC300 </v>
      </c>
      <c r="I27" s="431">
        <f>[1]Quickool!P27</f>
        <v>6681.18712699823</v>
      </c>
      <c r="J27" s="95"/>
    </row>
    <row r="28" s="388" customFormat="1" spans="1:10">
      <c r="A28" s="551" t="str">
        <f>[1]Quickool!A28</f>
        <v>CAB019</v>
      </c>
      <c r="B28" s="83" t="str">
        <f>[1]Quickool!B28</f>
        <v>1.2m counter chiller (4ft) 1/4hp R134</v>
      </c>
      <c r="C28" s="86" t="str">
        <f>[1]Quickool!C28</f>
        <v>1200*750*840</v>
      </c>
      <c r="D28" s="217" t="s">
        <v>34</v>
      </c>
      <c r="E28" s="340" t="str">
        <f>[1]Quickool!E28</f>
        <v>KK270CZ1 cw cs039</v>
      </c>
      <c r="F28" s="95">
        <f>[1]Quickool!G28</f>
        <v>0</v>
      </c>
      <c r="G28" s="765">
        <f>[1]Quickool!H28</f>
        <v>0</v>
      </c>
      <c r="H28" s="764" t="str">
        <f>[1]Quickool!$J28</f>
        <v>8*11*3R</v>
      </c>
      <c r="I28" s="431">
        <f>[1]Quickool!P28</f>
        <v>2669.30103657803</v>
      </c>
      <c r="J28" s="95"/>
    </row>
    <row r="29" s="388" customFormat="1" spans="1:10">
      <c r="A29" s="551" t="str">
        <f>[1]Quickool!A29</f>
        <v>CAB020</v>
      </c>
      <c r="B29" s="83" t="str">
        <f>[1]Quickool!B29</f>
        <v>1.5m counter chiller (5ft) 1/3hp R134</v>
      </c>
      <c r="C29" s="86" t="str">
        <f>[1]Quickool!C29</f>
        <v>1500*750*840</v>
      </c>
      <c r="D29" s="398"/>
      <c r="E29" s="340" t="str">
        <f>[1]Quickool!E29</f>
        <v>KK270CZ1 cw cs039</v>
      </c>
      <c r="F29" s="95">
        <f>[1]Quickool!G29</f>
        <v>0</v>
      </c>
      <c r="G29" s="765">
        <f>[1]Quickool!H29</f>
        <v>0</v>
      </c>
      <c r="H29" s="764" t="str">
        <f>[1]Quickool!$J29</f>
        <v>8*11*3R</v>
      </c>
      <c r="I29" s="431">
        <f>[1]Quickool!P29</f>
        <v>2863.60261947893</v>
      </c>
      <c r="J29" s="95"/>
    </row>
    <row r="30" s="388" customFormat="1" spans="1:10">
      <c r="A30" s="551" t="str">
        <f>[1]Quickool!A30</f>
        <v>CAB021</v>
      </c>
      <c r="B30" s="83" t="str">
        <f>[1]Quickool!B30</f>
        <v>1.8m counter chiller (6ft) 3/8hp R134</v>
      </c>
      <c r="C30" s="86" t="str">
        <f>[1]Quickool!C30</f>
        <v>1800*750*840</v>
      </c>
      <c r="D30" s="398"/>
      <c r="E30" s="340" t="str">
        <f>[1]Quickool!E30</f>
        <v>K325CZ1 cs054</v>
      </c>
      <c r="F30" s="95">
        <f>[1]Quickool!G30</f>
        <v>0</v>
      </c>
      <c r="G30" s="765">
        <f>[1]Quickool!H30</f>
        <v>0</v>
      </c>
      <c r="H30" s="764" t="str">
        <f>[1]Quickool!$J30</f>
        <v>12*11*3R</v>
      </c>
      <c r="I30" s="431">
        <f>[1]Quickool!P30</f>
        <v>3220.16404005204</v>
      </c>
      <c r="J30" s="95"/>
    </row>
    <row r="31" s="388" customFormat="1" spans="1:10">
      <c r="A31" s="551" t="str">
        <f>[1]Quickool!A31</f>
        <v>CAB022</v>
      </c>
      <c r="B31" s="83" t="str">
        <f>[1]Quickool!B31</f>
        <v>2.1m counter chiller (7ft) 1/2hp R134</v>
      </c>
      <c r="C31" s="86" t="str">
        <f>[1]Quickool!C31</f>
        <v>2100*750*840</v>
      </c>
      <c r="D31" s="398"/>
      <c r="E31" s="340" t="str">
        <f>[1]Quickool!E31</f>
        <v>KK375CZ1 cw cs054</v>
      </c>
      <c r="F31" s="95">
        <f>[1]Quickool!G31</f>
        <v>0</v>
      </c>
      <c r="G31" s="765">
        <f>[1]Quickool!H31</f>
        <v>0</v>
      </c>
      <c r="H31" s="764" t="str">
        <f>[1]Quickool!$J31</f>
        <v>12*11*3R</v>
      </c>
      <c r="I31" s="431">
        <f>[1]Quickool!P31</f>
        <v>3555.18301926594</v>
      </c>
      <c r="J31" s="95"/>
    </row>
    <row r="32" s="388" customFormat="1" spans="1:10">
      <c r="A32" s="551" t="str">
        <f>[1]Quickool!A32</f>
        <v>CAB023</v>
      </c>
      <c r="B32" s="193" t="str">
        <f>[1]Quickool!B32</f>
        <v>1.2m counter frezzer (4ft) 1/2hp R134</v>
      </c>
      <c r="C32" s="86" t="str">
        <f>[1]Quickool!C32</f>
        <v>1200*750*840</v>
      </c>
      <c r="D32" s="432" t="s">
        <v>37</v>
      </c>
      <c r="E32" s="340" t="str">
        <f>[1]Quickool!E32</f>
        <v>KK375CZ1 cw cs054</v>
      </c>
      <c r="F32" s="95">
        <f>[1]Quickool!G32</f>
        <v>0</v>
      </c>
      <c r="G32" s="765">
        <f>[1]Quickool!H32</f>
        <v>0</v>
      </c>
      <c r="H32" s="764" t="str">
        <f>[1]Quickool!$J32</f>
        <v>12*11*3R</v>
      </c>
      <c r="I32" s="431">
        <f>[1]Quickool!P32</f>
        <v>2767.11253871864</v>
      </c>
      <c r="J32" s="95"/>
    </row>
    <row r="33" s="388" customFormat="1" spans="1:10">
      <c r="A33" s="551" t="str">
        <f>[1]Quickool!A33</f>
        <v>CAB024</v>
      </c>
      <c r="B33" s="193" t="str">
        <f>[1]Quickool!B33</f>
        <v>1.5m counter frezzer (5ft) 1/2hp R134</v>
      </c>
      <c r="C33" s="86" t="str">
        <f>[1]Quickool!C33</f>
        <v>1500*750*840</v>
      </c>
      <c r="D33" s="433"/>
      <c r="E33" s="340" t="str">
        <f>[1]Quickool!E33</f>
        <v>K400CZ1 cw cs066 axial</v>
      </c>
      <c r="F33" s="95">
        <f>[1]Quickool!G33</f>
        <v>0</v>
      </c>
      <c r="G33" s="765">
        <f>[1]Quickool!H33</f>
        <v>0</v>
      </c>
      <c r="H33" s="764" t="str">
        <f>[1]Quickool!$J33</f>
        <v>12*11*3R</v>
      </c>
      <c r="I33" s="431">
        <f>[1]Quickool!P33</f>
        <v>2996.33627119992</v>
      </c>
      <c r="J33" s="95"/>
    </row>
    <row r="34" s="388" customFormat="1" spans="1:10">
      <c r="A34" s="551" t="str">
        <f>[1]Quickool!A34</f>
        <v>CAB025</v>
      </c>
      <c r="B34" s="193" t="str">
        <f>[1]Quickool!B34</f>
        <v>1.8m counter frezzer (6ft) 1/2hp R404</v>
      </c>
      <c r="C34" s="86" t="str">
        <f>[1]Quickool!C34</f>
        <v>1800*750*840</v>
      </c>
      <c r="D34" s="433"/>
      <c r="E34" s="340" t="str">
        <f>[1]Quickool!E34</f>
        <v>ne2170ck cw066 axial</v>
      </c>
      <c r="F34" s="95">
        <f>[1]Quickool!G34</f>
        <v>0</v>
      </c>
      <c r="G34" s="765">
        <f>[1]Quickool!H34</f>
        <v>0</v>
      </c>
      <c r="H34" s="764" t="str">
        <f>[1]Quickool!$J34</f>
        <v>12 x 13 x 3R (330) </v>
      </c>
      <c r="I34" s="431">
        <f>[1]Quickool!P34</f>
        <v>3486.29296129488</v>
      </c>
      <c r="J34" s="95"/>
    </row>
    <row r="35" s="388" customFormat="1" spans="1:10">
      <c r="A35" s="551" t="str">
        <f>[1]Quickool!A35</f>
        <v>CAB026</v>
      </c>
      <c r="B35" s="193" t="str">
        <f>[1]Quickool!B35</f>
        <v>2.1m counter frezzer (7ft) 5/8hp R404</v>
      </c>
      <c r="C35" s="86" t="str">
        <f>[1]Quickool!C35</f>
        <v>2100*750*840</v>
      </c>
      <c r="D35" s="434"/>
      <c r="E35" s="340" t="str">
        <f>[1]Quickool!E35</f>
        <v>mpt16la cw cs083 axial</v>
      </c>
      <c r="F35" s="95">
        <f>[1]Quickool!G35</f>
        <v>0</v>
      </c>
      <c r="G35" s="765">
        <f>[1]Quickool!H35</f>
        <v>0</v>
      </c>
      <c r="H35" s="764" t="str">
        <f>[1]Quickool!$J35</f>
        <v>12 x 13 x 3R (330) </v>
      </c>
      <c r="I35" s="431">
        <f>[1]Quickool!P35</f>
        <v>3924.70396493729</v>
      </c>
      <c r="J35" s="95"/>
    </row>
    <row r="36" s="388" customFormat="1" spans="1:10">
      <c r="A36" s="551" t="str">
        <f>[1]Quickool!A36</f>
        <v>CAB027</v>
      </c>
      <c r="B36" s="83" t="str">
        <f>[1]Quickool!B36</f>
        <v>1 Glass Door chiller c/w 1/3hp cond unit R134</v>
      </c>
      <c r="C36" s="86" t="str">
        <f>[1]Quickool!C36</f>
        <v>610*760*2030</v>
      </c>
      <c r="D36" s="432" t="s">
        <v>34</v>
      </c>
      <c r="E36" s="340" t="str">
        <f>[1]Quickool!E36</f>
        <v>KK270CZ1 cw cs030</v>
      </c>
      <c r="F36" s="95">
        <f>[1]Quickool!G36</f>
        <v>0</v>
      </c>
      <c r="G36" s="765">
        <f>[1]Quickool!H36</f>
        <v>410.681653558071</v>
      </c>
      <c r="H36" s="764" t="str">
        <f>[1]Quickool!$J36</f>
        <v>5 X 14 X 4R </v>
      </c>
      <c r="I36" s="431">
        <f>[1]Quickool!P36</f>
        <v>2639.3699703424</v>
      </c>
      <c r="J36" s="720"/>
    </row>
    <row r="37" s="388" customFormat="1" spans="1:10">
      <c r="A37" s="551" t="str">
        <f>[1]Quickool!A37</f>
        <v>CAB028</v>
      </c>
      <c r="B37" s="83" t="str">
        <f>[1]Quickool!B37</f>
        <v>2 Glass Door chiller c/w 1/2hp cond unit R134</v>
      </c>
      <c r="C37" s="86" t="str">
        <f>[1]Quickool!C37</f>
        <v>1215*760*2030</v>
      </c>
      <c r="D37" s="433"/>
      <c r="E37" s="340" t="str">
        <f>[1]Quickool!E37</f>
        <v>KK375CZ1 cw cs050</v>
      </c>
      <c r="F37" s="95">
        <f>[1]Quickool!G37</f>
        <v>0</v>
      </c>
      <c r="G37" s="765">
        <f>[1]Quickool!H37</f>
        <v>0</v>
      </c>
      <c r="H37" s="764" t="str">
        <f>[1]Quickool!$J37</f>
        <v>5 X 20 X 4R </v>
      </c>
      <c r="I37" s="431">
        <f>[1]Quickool!P37</f>
        <v>3541.11468580736</v>
      </c>
      <c r="J37" s="721"/>
    </row>
    <row r="38" s="388" customFormat="1" spans="1:10">
      <c r="A38" s="551" t="str">
        <f>[1]Quickool!A38</f>
        <v>CAB029</v>
      </c>
      <c r="B38" s="83" t="str">
        <f>[1]Quickool!B38</f>
        <v>3 Glass Door chiller c/w 1/2hp B cond unit R134</v>
      </c>
      <c r="C38" s="86" t="str">
        <f>[1]Quickool!C38</f>
        <v>1810*760*2030</v>
      </c>
      <c r="D38" s="434"/>
      <c r="E38" s="340" t="str">
        <f>[1]Quickool!E38</f>
        <v>K400CZ1 cw cs060</v>
      </c>
      <c r="F38" s="95">
        <f>[1]Quickool!G38</f>
        <v>0</v>
      </c>
      <c r="G38" s="765">
        <f>[1]Quickool!H38</f>
        <v>0</v>
      </c>
      <c r="H38" s="764" t="str">
        <f>[1]Quickool!$J38</f>
        <v>5 X 33 X 4R </v>
      </c>
      <c r="I38" s="431">
        <f>[1]Quickool!P38</f>
        <v>4539.82492625821</v>
      </c>
      <c r="J38" s="721"/>
    </row>
    <row r="39" s="388" customFormat="1" spans="1:10">
      <c r="A39" s="551" t="str">
        <f>[1]Quickool!A39</f>
        <v>CAB030</v>
      </c>
      <c r="B39" s="193" t="str">
        <f>[1]Quickool!B39</f>
        <v>1 Glass Door Frezzer c/w 5/8hp cond unit R404</v>
      </c>
      <c r="C39" s="86" t="str">
        <f>[1]Quickool!C39</f>
        <v>610*760*2030</v>
      </c>
      <c r="D39" s="432" t="s">
        <v>36</v>
      </c>
      <c r="E39" s="340" t="str">
        <f>[1]Quickool!E39</f>
        <v>ne2178ck,mpt16la cw cs075</v>
      </c>
      <c r="F39" s="95">
        <f>[1]Quickool!G39</f>
        <v>0</v>
      </c>
      <c r="G39" s="765">
        <f>[1]Quickool!H39</f>
        <v>0</v>
      </c>
      <c r="H39" s="764" t="str">
        <f>[1]Quickool!$J39</f>
        <v>UC100</v>
      </c>
      <c r="I39" s="431">
        <f>[1]Quickool!P39</f>
        <v>3356.30896537287</v>
      </c>
      <c r="J39" s="721"/>
    </row>
    <row r="40" s="388" customFormat="1" spans="1:10">
      <c r="A40" s="551" t="str">
        <f>[1]Quickool!A40</f>
        <v>CAB031</v>
      </c>
      <c r="B40" s="193" t="str">
        <f>[1]Quickool!B40</f>
        <v>2 Glass Door Frezzer c/w 1hp cond unit R404</v>
      </c>
      <c r="C40" s="86" t="str">
        <f>[1]Quickool!C40</f>
        <v>1215*760*2030</v>
      </c>
      <c r="D40" s="433"/>
      <c r="E40" s="340" t="str">
        <f>[1]Quickool!E40</f>
        <v>Nct2195ck cw cs145 axial</v>
      </c>
      <c r="F40" s="95">
        <f>[1]Quickool!G40</f>
        <v>0</v>
      </c>
      <c r="G40" s="765">
        <f>[1]Quickool!H40</f>
        <v>0</v>
      </c>
      <c r="H40" s="764" t="str">
        <f>[1]Quickool!$J40</f>
        <v>UC200</v>
      </c>
      <c r="I40" s="431">
        <f>[1]Quickool!P40</f>
        <v>5110.18556297066</v>
      </c>
      <c r="J40" s="721"/>
    </row>
    <row r="41" s="388" customFormat="1" spans="1:10">
      <c r="A41" s="551" t="str">
        <f>[1]Quickool!A41</f>
        <v>CAB032</v>
      </c>
      <c r="B41" s="193" t="str">
        <f>[1]Quickool!B41</f>
        <v>3 Glass Door Frezzer c/w 1 1/2hp cond unit R404</v>
      </c>
      <c r="C41" s="86" t="str">
        <f>[1]Quickool!C41</f>
        <v>1810*760*2030</v>
      </c>
      <c r="D41" s="434"/>
      <c r="E41" s="340" t="str">
        <f>[1]Quickool!E41</f>
        <v>Nct2212ck cw cs170 axial</v>
      </c>
      <c r="F41" s="95">
        <f>[1]Quickool!G41</f>
        <v>0</v>
      </c>
      <c r="G41" s="765">
        <f>[1]Quickool!H41</f>
        <v>0</v>
      </c>
      <c r="H41" s="764" t="str">
        <f>[1]Quickool!$J41</f>
        <v>UC300 </v>
      </c>
      <c r="I41" s="431">
        <f>[1]Quickool!P41</f>
        <v>6546.29620121215</v>
      </c>
      <c r="J41" s="723"/>
    </row>
    <row r="42" s="388" customFormat="1" spans="1:10">
      <c r="A42" s="551" t="str">
        <f>[1]Quickool!A42</f>
        <v>CAB033</v>
      </c>
      <c r="B42" s="83" t="str">
        <f>[1]Quickool!B42</f>
        <v>398L Chest frezzer (300L) internal s/steel</v>
      </c>
      <c r="C42" s="551"/>
      <c r="D42" s="340"/>
      <c r="E42" s="340"/>
      <c r="F42" s="95">
        <f>[1]Quickool!G42</f>
        <v>46000</v>
      </c>
      <c r="G42" s="95"/>
      <c r="H42" s="340"/>
      <c r="I42" s="431">
        <f>[1]Quickool!P42</f>
        <v>1319.07484701849</v>
      </c>
      <c r="J42" s="340"/>
    </row>
    <row r="43" s="388" customFormat="1" spans="1:10">
      <c r="A43" s="551" t="str">
        <f>[1]Quickool!A43</f>
        <v>CAB034</v>
      </c>
      <c r="B43" s="83" t="str">
        <f>[1]Quickool!B43</f>
        <v>498L Chest frezzer (400L) internal s/steel</v>
      </c>
      <c r="C43" s="551"/>
      <c r="D43" s="340"/>
      <c r="E43" s="340"/>
      <c r="F43" s="340"/>
      <c r="G43" s="340"/>
      <c r="H43" s="340"/>
      <c r="I43" s="431">
        <f>[1]Quickool!P43</f>
        <v>1447.14036614651</v>
      </c>
      <c r="J43" s="340"/>
    </row>
    <row r="44" s="388" customFormat="1" spans="1:10">
      <c r="A44" s="551" t="str">
        <f>[1]Quickool!A44</f>
        <v>CAB035</v>
      </c>
      <c r="B44" s="83" t="str">
        <f>[1]Quickool!B44</f>
        <v>598L Chest frezzer (500L) internal s/steel</v>
      </c>
      <c r="C44" s="551"/>
      <c r="D44" s="340"/>
      <c r="E44" s="340"/>
      <c r="F44" s="340"/>
      <c r="G44" s="340"/>
      <c r="H44" s="340"/>
      <c r="I44" s="431" t="str">
        <f>[1]Quickool!P44</f>
        <v>~</v>
      </c>
      <c r="J44" s="340"/>
    </row>
    <row r="45" s="388" customFormat="1" spans="1:10">
      <c r="A45" s="551" t="str">
        <f>[1]Quickool!A45</f>
        <v>CAB036</v>
      </c>
      <c r="B45" s="83" t="str">
        <f>[1]Quickool!B45</f>
        <v>798L Chest frezzer (700L) internal s/steel</v>
      </c>
      <c r="C45" s="551"/>
      <c r="D45" s="340"/>
      <c r="E45" s="340"/>
      <c r="F45" s="340"/>
      <c r="G45" s="340"/>
      <c r="H45" s="340"/>
      <c r="I45" s="431">
        <f>[1]Quickool!P45</f>
        <v>2023.43520222254</v>
      </c>
      <c r="J45" s="340"/>
    </row>
    <row r="46" s="388" customFormat="1" spans="1:10">
      <c r="A46" s="551" t="str">
        <f>[1]Quickool!A46</f>
        <v>CAB037</v>
      </c>
      <c r="B46" s="83" t="str">
        <f>[1]Quickool!B46</f>
        <v>1088L Chest frezzer (1000L) internal s/steel</v>
      </c>
      <c r="C46" s="551"/>
      <c r="D46" s="340"/>
      <c r="E46" s="340"/>
      <c r="F46" s="340"/>
      <c r="G46" s="340"/>
      <c r="H46" s="340"/>
      <c r="I46" s="431" t="str">
        <f>[1]Quickool!P46</f>
        <v>~</v>
      </c>
      <c r="J46" s="340"/>
    </row>
    <row r="47" s="754" customFormat="1" spans="1:9">
      <c r="A47" s="767"/>
      <c r="B47" s="768"/>
      <c r="C47" s="767"/>
      <c r="I47" s="774"/>
    </row>
    <row r="48" s="754" customFormat="1" spans="1:9">
      <c r="A48" s="767"/>
      <c r="B48" s="768"/>
      <c r="C48" s="767"/>
      <c r="I48" s="774"/>
    </row>
    <row r="49" s="754" customFormat="1" spans="1:9">
      <c r="A49" s="767"/>
      <c r="B49" s="768"/>
      <c r="C49" s="767"/>
      <c r="I49" s="774"/>
    </row>
    <row r="50" s="754" customFormat="1" spans="1:9">
      <c r="A50" s="767"/>
      <c r="B50" s="768"/>
      <c r="C50" s="767"/>
      <c r="I50" s="774"/>
    </row>
    <row r="51" s="754" customFormat="1" spans="1:9">
      <c r="A51" s="767"/>
      <c r="B51" s="768"/>
      <c r="C51" s="767"/>
      <c r="I51" s="774"/>
    </row>
    <row r="52" s="388" customFormat="1" spans="1:10">
      <c r="A52" s="551" t="str">
        <f>[1]Quickool!A53</f>
        <v>CAB043</v>
      </c>
      <c r="B52" s="551" t="str">
        <f>[1]Quickool!B53</f>
        <v>3 Big Glass Door Frezzer c/w 1 1/2hp cond unit R404</v>
      </c>
      <c r="C52" s="551" t="str">
        <f>[1]Quickool!C53</f>
        <v>2067*813*2330</v>
      </c>
      <c r="D52" s="769">
        <f>[1]Quickool!K53</f>
        <v>778.33031946956</v>
      </c>
      <c r="E52" s="95" t="s">
        <v>38</v>
      </c>
      <c r="F52" s="767"/>
      <c r="G52" s="754"/>
      <c r="H52" s="754"/>
      <c r="I52" s="754"/>
      <c r="J52" s="754"/>
    </row>
    <row r="53" s="388" customFormat="1" ht="27" customHeight="1" spans="1:10">
      <c r="A53" s="551">
        <f>[1]Quickool!A58</f>
        <v>0</v>
      </c>
      <c r="B53" s="551">
        <f>[1]Quickool!B58</f>
        <v>0</v>
      </c>
      <c r="C53" s="551"/>
      <c r="D53" s="770">
        <f>[1]Quickool!K58</f>
        <v>0.5</v>
      </c>
      <c r="E53" s="465"/>
      <c r="F53" s="754"/>
      <c r="G53" s="754"/>
      <c r="H53" s="754"/>
      <c r="I53" s="754"/>
      <c r="J53" s="754"/>
    </row>
    <row r="54" s="388" customFormat="1" spans="1:10">
      <c r="A54" s="551" t="str">
        <f>[1]Quickool!A59</f>
        <v>ITEM CODE</v>
      </c>
      <c r="B54" s="551" t="str">
        <f>[1]Quickool!B59</f>
        <v>PRODUCT</v>
      </c>
      <c r="C54" s="551"/>
      <c r="D54" s="770" t="str">
        <f>[1]Quickool!K59</f>
        <v>(RM) </v>
      </c>
      <c r="E54" s="771"/>
      <c r="F54" s="754"/>
      <c r="G54" s="754"/>
      <c r="H54" s="754"/>
      <c r="I54" s="754"/>
      <c r="J54" s="754"/>
    </row>
    <row r="55" s="388" customFormat="1" spans="1:10">
      <c r="A55" s="551" t="str">
        <f>[1]Quickool!A60</f>
        <v>CAB044</v>
      </c>
      <c r="B55" s="551" t="str">
        <f>[1]Quickool!B60</f>
        <v>ICE TRAY (395mm*165mm*105mmH)</v>
      </c>
      <c r="C55" s="551"/>
      <c r="D55" s="770">
        <f>[1]Quickool!K60</f>
        <v>22</v>
      </c>
      <c r="E55" s="771"/>
      <c r="F55" s="754"/>
      <c r="G55" s="754"/>
      <c r="H55" s="754"/>
      <c r="I55" s="754"/>
      <c r="J55" s="754"/>
    </row>
    <row r="56" s="388" customFormat="1" spans="1:10">
      <c r="A56" s="551" t="str">
        <f>[1]Quickool!A61</f>
        <v>CAB045</v>
      </c>
      <c r="B56" s="551" t="str">
        <f>[1]Quickool!B61</f>
        <v>60% tin solder bar </v>
      </c>
      <c r="C56" s="551"/>
      <c r="D56" s="770">
        <f>[1]Quickool!K61</f>
        <v>191.666666666667</v>
      </c>
      <c r="E56" s="771"/>
      <c r="F56" s="754"/>
      <c r="G56" s="754"/>
      <c r="H56" s="754"/>
      <c r="I56" s="754"/>
      <c r="J56" s="754"/>
    </row>
    <row r="57" s="388" customFormat="1" spans="1:10">
      <c r="A57" s="551" t="str">
        <f>[1]Quickool!A62</f>
        <v>CAB046</v>
      </c>
      <c r="B57" s="551" t="str">
        <f>[1]Quickool!B62</f>
        <v>C.F hinge- 6" (1pair)</v>
      </c>
      <c r="C57" s="551"/>
      <c r="D57" s="770">
        <f>[1]Quickool!K62</f>
        <v>53.5087719298246</v>
      </c>
      <c r="E57" s="771"/>
      <c r="F57" s="754"/>
      <c r="G57" s="754"/>
      <c r="H57" s="754"/>
      <c r="I57" s="754"/>
      <c r="J57" s="754"/>
    </row>
    <row r="58" s="388" customFormat="1" spans="1:10">
      <c r="A58" s="551" t="str">
        <f>[1]Quickool!A63</f>
        <v>CAB047</v>
      </c>
      <c r="B58" s="551" t="str">
        <f>[1]Quickool!B63</f>
        <v>3mm clear float glass (457mm x 914mm)</v>
      </c>
      <c r="C58" s="551"/>
      <c r="D58" s="770">
        <f>[1]Quickool!K63</f>
        <v>29.3297101449275</v>
      </c>
      <c r="E58" s="771"/>
      <c r="F58" s="754"/>
      <c r="G58" s="754"/>
      <c r="H58" s="754"/>
      <c r="I58" s="754"/>
      <c r="J58" s="754"/>
    </row>
    <row r="59" s="388" customFormat="1" spans="1:10">
      <c r="A59" s="551" t="str">
        <f>[1]Quickool!A64</f>
        <v>CAB048</v>
      </c>
      <c r="B59" s="551" t="str">
        <f>[1]Quickool!B64</f>
        <v>17mm x 69mm hardwood planed 2' up</v>
      </c>
      <c r="C59" s="551"/>
      <c r="D59" s="770">
        <f>[1]Quickool!K64</f>
        <v>2.8673835125448</v>
      </c>
      <c r="E59" s="771"/>
      <c r="F59" s="754"/>
      <c r="G59" s="754"/>
      <c r="H59" s="754"/>
      <c r="I59" s="754"/>
      <c r="J59" s="754"/>
    </row>
    <row r="60" s="388" customFormat="1" spans="1:10">
      <c r="A60" s="551">
        <f>[1]Quickool!A65</f>
        <v>0</v>
      </c>
      <c r="B60" s="551" t="str">
        <f>[1]Quickool!B65</f>
        <v>Masking tape 35mm x50m more glue</v>
      </c>
      <c r="C60" s="551"/>
      <c r="D60" s="770">
        <f>[1]Quickool!K65</f>
        <v>4.59656084656085</v>
      </c>
      <c r="E60" s="771"/>
      <c r="F60" s="754"/>
      <c r="G60" s="754"/>
      <c r="H60" s="754"/>
      <c r="I60" s="754"/>
      <c r="J60" s="754"/>
    </row>
    <row r="61" s="388" customFormat="1" spans="1:10">
      <c r="A61" s="551">
        <f>[1]Quickool!A66</f>
        <v>0</v>
      </c>
      <c r="B61" s="551" t="str">
        <f>[1]Quickool!B66</f>
        <v>Masking tape 35mmx50m</v>
      </c>
      <c r="C61" s="551"/>
      <c r="D61" s="770">
        <f>[1]Quickool!K66</f>
        <v>4.04541446208113</v>
      </c>
      <c r="E61" s="771"/>
      <c r="F61" s="754"/>
      <c r="G61" s="754"/>
      <c r="H61" s="754"/>
      <c r="I61" s="754"/>
      <c r="J61" s="754"/>
    </row>
    <row r="62" s="388" customFormat="1" spans="1:10">
      <c r="A62" s="551">
        <f>[1]Quickool!A67</f>
        <v>0</v>
      </c>
      <c r="B62" s="551" t="str">
        <f>[1]Quickool!B67</f>
        <v>Aluminium foil tape 48mm x 30m</v>
      </c>
      <c r="C62" s="551"/>
      <c r="D62" s="770">
        <f>[1]Quickool!K67</f>
        <v>10.5925925925926</v>
      </c>
      <c r="E62" s="771"/>
      <c r="F62" s="754"/>
      <c r="G62" s="754"/>
      <c r="H62" s="754"/>
      <c r="I62" s="754"/>
      <c r="J62" s="754"/>
    </row>
    <row r="63" s="388" customFormat="1" spans="1:10">
      <c r="A63" s="551">
        <f>[1]Quickool!A68</f>
        <v>0</v>
      </c>
      <c r="B63" s="551" t="str">
        <f>[1]Quickool!B68</f>
        <v>Aluminium foil tape 60mm x 30m</v>
      </c>
      <c r="C63" s="551"/>
      <c r="D63" s="770">
        <f>[1]Quickool!K68</f>
        <v>12.537037037037</v>
      </c>
      <c r="E63" s="771"/>
      <c r="F63" s="754"/>
      <c r="G63" s="754"/>
      <c r="H63" s="754"/>
      <c r="I63" s="754"/>
      <c r="J63" s="754"/>
    </row>
    <row r="64" s="388" customFormat="1" spans="1:10">
      <c r="A64" s="551">
        <f>[1]Quickool!A69</f>
        <v>0</v>
      </c>
      <c r="B64" s="551" t="str">
        <f>[1]Quickool!B69</f>
        <v>Aluminium foil tape 75mm x 30m</v>
      </c>
      <c r="C64" s="551"/>
      <c r="D64" s="770">
        <f>[1]Quickool!K69</f>
        <v>15.8888888888889</v>
      </c>
      <c r="E64" s="771"/>
      <c r="F64" s="754"/>
      <c r="G64" s="754"/>
      <c r="H64" s="754"/>
      <c r="I64" s="754"/>
      <c r="J64" s="754"/>
    </row>
    <row r="65" s="388" customFormat="1" spans="1:10">
      <c r="A65" s="551">
        <f>[1]Quickool!A70</f>
        <v>0</v>
      </c>
      <c r="B65" s="551" t="str">
        <f>[1]Quickool!B70</f>
        <v>OPP tape 48mm x 80m</v>
      </c>
      <c r="C65" s="551"/>
      <c r="D65" s="770">
        <f>[1]Quickool!K70</f>
        <v>4.27777777777778</v>
      </c>
      <c r="E65" s="771"/>
      <c r="F65" s="754"/>
      <c r="G65" s="754"/>
      <c r="H65" s="754"/>
      <c r="I65" s="754"/>
      <c r="J65" s="754"/>
    </row>
    <row r="66" s="388" customFormat="1" spans="1:10">
      <c r="A66" s="551" t="str">
        <f>[1]Quickool!A71</f>
        <v>CAB049</v>
      </c>
      <c r="B66" s="551" t="str">
        <f>[1]Quickool!B71</f>
        <v>13amp plug top UMS</v>
      </c>
      <c r="C66" s="551"/>
      <c r="D66" s="770">
        <f>[1]Quickool!K71</f>
        <v>4.44444444444445</v>
      </c>
      <c r="E66" s="771"/>
      <c r="F66" s="754"/>
      <c r="G66" s="754"/>
      <c r="H66" s="754"/>
      <c r="I66" s="754"/>
      <c r="J66" s="754"/>
    </row>
    <row r="67" s="388" customFormat="1" spans="1:10">
      <c r="A67" s="551" t="str">
        <f>[1]Quickool!A72</f>
        <v>CAB050</v>
      </c>
      <c r="B67" s="551" t="str">
        <f>[1]Quickool!B72</f>
        <v>40/076 3core wire 1mm</v>
      </c>
      <c r="C67" s="551"/>
      <c r="D67" s="770">
        <f>[1]Quickool!K72</f>
        <v>3.53703703703703</v>
      </c>
      <c r="E67" s="771"/>
      <c r="F67" s="754"/>
      <c r="G67" s="754"/>
      <c r="H67" s="754"/>
      <c r="I67" s="754"/>
      <c r="J67" s="754"/>
    </row>
    <row r="68" s="388" customFormat="1" spans="1:10">
      <c r="A68" s="551" t="str">
        <f>[1]Quickool!A73</f>
        <v>CAB051</v>
      </c>
      <c r="B68" s="551" t="str">
        <f>[1]Quickool!B73</f>
        <v>70/076 3core wire 1.5mm</v>
      </c>
      <c r="C68" s="551"/>
      <c r="D68" s="770">
        <f>[1]Quickool!K73</f>
        <v>0</v>
      </c>
      <c r="E68" s="771"/>
      <c r="F68" s="754"/>
      <c r="G68" s="754"/>
      <c r="H68" s="754"/>
      <c r="I68" s="754"/>
      <c r="J68" s="754"/>
    </row>
    <row r="69" s="388" customFormat="1" spans="1:10">
      <c r="A69" s="551" t="str">
        <f>[1]Quickool!A74</f>
        <v>CAB052</v>
      </c>
      <c r="B69" s="551" t="str">
        <f>[1]Quickool!B74</f>
        <v>2ft led 10watts advertise</v>
      </c>
      <c r="C69" s="551"/>
      <c r="D69" s="770">
        <f>[1]Quickool!K74</f>
        <v>8</v>
      </c>
      <c r="E69" s="771"/>
      <c r="F69" s="754"/>
      <c r="G69" s="754"/>
      <c r="H69" s="754"/>
      <c r="I69" s="754"/>
      <c r="J69" s="754"/>
    </row>
    <row r="70" s="388" customFormat="1" spans="1:10">
      <c r="A70" s="551" t="str">
        <f>[1]Quickool!A75</f>
        <v>CAB053</v>
      </c>
      <c r="B70" s="551" t="str">
        <f>[1]Quickool!B75</f>
        <v>4ft led 18watts advertise</v>
      </c>
      <c r="C70" s="551"/>
      <c r="D70" s="770">
        <f>[1]Quickool!K75</f>
        <v>8</v>
      </c>
      <c r="E70" s="771"/>
      <c r="F70" s="754"/>
      <c r="G70" s="754"/>
      <c r="H70" s="754"/>
      <c r="I70" s="754"/>
      <c r="J70" s="754"/>
    </row>
    <row r="71" s="388" customFormat="1" spans="1:10">
      <c r="A71" s="551" t="str">
        <f>[1]Quickool!A76</f>
        <v>CAB054</v>
      </c>
      <c r="B71" s="551" t="str">
        <f>[1]Quickool!B76</f>
        <v>led clip</v>
      </c>
      <c r="C71" s="551"/>
      <c r="D71" s="770">
        <f>[1]Quickool!K76</f>
        <v>0.625</v>
      </c>
      <c r="E71" s="771"/>
      <c r="F71" s="754"/>
      <c r="G71" s="754"/>
      <c r="H71" s="754"/>
      <c r="I71" s="754"/>
      <c r="J71" s="754"/>
    </row>
    <row r="72" s="388" customFormat="1" spans="1:10">
      <c r="A72" s="551" t="str">
        <f>[1]Quickool!A77</f>
        <v>CAB055</v>
      </c>
      <c r="B72" s="551" t="str">
        <f>[1]Quickool!B77</f>
        <v>led connector 15amp 12way </v>
      </c>
      <c r="C72" s="551"/>
      <c r="D72" s="770">
        <f>[1]Quickool!K77</f>
        <v>70.3703703703703</v>
      </c>
      <c r="E72" s="771"/>
      <c r="F72" s="754"/>
      <c r="G72" s="754"/>
      <c r="H72" s="754"/>
      <c r="I72" s="754"/>
      <c r="J72" s="754"/>
    </row>
    <row r="73" s="388" customFormat="1" spans="1:10">
      <c r="A73" s="551" t="str">
        <f>[1]Quickool!A78</f>
        <v>CAB056</v>
      </c>
      <c r="B73" s="551" t="str">
        <f>[1]Quickool!B78</f>
        <v>PVC wire cable 2core 70m</v>
      </c>
      <c r="C73" s="551"/>
      <c r="D73" s="770">
        <f>[1]Quickool!K78</f>
        <v>0</v>
      </c>
      <c r="E73" s="729"/>
      <c r="F73" s="754"/>
      <c r="G73" s="754"/>
      <c r="H73" s="754"/>
      <c r="I73" s="754"/>
      <c r="J73" s="754"/>
    </row>
    <row r="74" s="388" customFormat="1" ht="27" customHeight="1" spans="1:10">
      <c r="A74" s="551" t="str">
        <f>[1]Quickool!A80</f>
        <v>CAB058</v>
      </c>
      <c r="B74" s="551" t="str">
        <f>[1]Quickool!B80</f>
        <v>3" pp castor wheel adjustable c/w stopper white</v>
      </c>
      <c r="C74" s="551"/>
      <c r="D74" s="770">
        <f>[1]Quickool!K80</f>
        <v>7.58301404853129</v>
      </c>
      <c r="E74" s="771"/>
      <c r="F74" s="754"/>
      <c r="G74" s="754"/>
      <c r="H74" s="754"/>
      <c r="I74" s="754"/>
      <c r="J74" s="754"/>
    </row>
    <row r="75" s="388" customFormat="1" ht="27" customHeight="1" spans="1:10">
      <c r="A75" s="551" t="str">
        <f>[1]Quickool!A83</f>
        <v>CAB059</v>
      </c>
      <c r="B75" s="551" t="str">
        <f>[1]Quickool!B83</f>
        <v>Pilaster s/steel 400mm (HG-600)</v>
      </c>
      <c r="C75" s="551"/>
      <c r="D75" s="770">
        <f>[1]Quickool!K83</f>
        <v>1.32275132275132</v>
      </c>
      <c r="E75" s="771"/>
      <c r="F75" s="775"/>
      <c r="G75" s="754"/>
      <c r="H75" s="775"/>
      <c r="I75" s="754"/>
      <c r="J75" s="754"/>
    </row>
    <row r="76" s="388" customFormat="1" ht="27" customHeight="1" spans="1:10">
      <c r="A76" s="551" t="str">
        <f>[1]Quickool!A84</f>
        <v>CAB060</v>
      </c>
      <c r="B76" s="551" t="str">
        <f>[1]Quickool!B84</f>
        <v>Pilaster s/steel 600mm (HG-600)</v>
      </c>
      <c r="C76" s="551"/>
      <c r="D76" s="770">
        <f>[1]Quickool!K84</f>
        <v>1.58730158730159</v>
      </c>
      <c r="E76" s="729"/>
      <c r="F76" s="775"/>
      <c r="G76" s="754"/>
      <c r="H76" s="775"/>
      <c r="I76" s="754"/>
      <c r="J76" s="754"/>
    </row>
    <row r="77" s="388" customFormat="1" ht="27" customHeight="1" spans="1:10">
      <c r="A77" s="551" t="str">
        <f>[1]Quickool!A85</f>
        <v>CAB061</v>
      </c>
      <c r="B77" s="551" t="str">
        <f>[1]Quickool!B85</f>
        <v>Pilaster s/steel 1200mm (HG-1200)</v>
      </c>
      <c r="C77" s="551"/>
      <c r="D77" s="770">
        <f>[1]Quickool!K85</f>
        <v>3.17460317460317</v>
      </c>
      <c r="E77" s="776"/>
      <c r="F77" s="775"/>
      <c r="G77" s="754"/>
      <c r="H77" s="775"/>
      <c r="I77" s="754"/>
      <c r="J77" s="754"/>
    </row>
    <row r="78" s="388" customFormat="1" ht="27" customHeight="1" spans="1:10">
      <c r="A78" s="551" t="str">
        <f>[1]Quickool!A86</f>
        <v>CAB062</v>
      </c>
      <c r="B78" s="551" t="str">
        <f>[1]Quickool!B86</f>
        <v>Pilaster clip aluminium (HG-1201) </v>
      </c>
      <c r="C78" s="551"/>
      <c r="D78" s="770">
        <f>[1]Quickool!K86</f>
        <v>0.485008818342152</v>
      </c>
      <c r="E78" s="776"/>
      <c r="F78" s="775"/>
      <c r="G78" s="754"/>
      <c r="H78" s="775"/>
      <c r="I78" s="754"/>
      <c r="J78" s="754"/>
    </row>
    <row r="79" s="388" customFormat="1" spans="1:10">
      <c r="A79" s="551" t="str">
        <f>[1]Quickool!A87</f>
        <v>CAB063</v>
      </c>
      <c r="B79" s="551" t="str">
        <f>[1]Quickool!B87</f>
        <v>PVC SheIving 23"x21"</v>
      </c>
      <c r="C79" s="551" t="str">
        <f>[1]Quickool!$C87</f>
        <v>4Door &amp; 6Door (4pcs/Fridge)</v>
      </c>
      <c r="D79" s="770">
        <f>[1]Quickool!K87</f>
        <v>27.5435073627845</v>
      </c>
      <c r="E79" s="777"/>
      <c r="F79" s="775"/>
      <c r="G79" s="754"/>
      <c r="H79" s="775"/>
      <c r="I79" s="754"/>
      <c r="J79" s="754"/>
    </row>
    <row r="80" s="388" customFormat="1" spans="1:10">
      <c r="A80" s="551" t="str">
        <f>[1]Quickool!A88</f>
        <v>CAB064</v>
      </c>
      <c r="B80" s="551" t="str">
        <f>[1]Quickool!B88</f>
        <v>PVC SheIving 25"x21"</v>
      </c>
      <c r="C80" s="551" t="str">
        <f>[1]Quickool!$C88</f>
        <v>6Door (2pcs/Middle of Fridge)</v>
      </c>
      <c r="D80" s="770">
        <f>[1]Quickool!K88</f>
        <v>29.8081213743865</v>
      </c>
      <c r="E80" s="778"/>
      <c r="F80" s="775"/>
      <c r="G80" s="754"/>
      <c r="H80" s="775"/>
      <c r="I80" s="754"/>
      <c r="J80" s="754"/>
    </row>
    <row r="81" s="388" customFormat="1" spans="1:10">
      <c r="A81" s="551" t="str">
        <f>[1]Quickool!A89</f>
        <v>CAB065</v>
      </c>
      <c r="B81" s="551" t="str">
        <f>[1]Quickool!B89</f>
        <v>PVC SheIving 24-6/8"x18"</v>
      </c>
      <c r="C81" s="551" t="str">
        <f>[1]Quickool!$C89</f>
        <v>Mini 2Door (2pcs/Fridge)</v>
      </c>
      <c r="D81" s="770">
        <f>[1]Quickool!K89</f>
        <v>26.4056224899598</v>
      </c>
      <c r="E81" s="778"/>
      <c r="F81" s="767"/>
      <c r="G81" s="754"/>
      <c r="H81" s="767"/>
      <c r="I81" s="754"/>
      <c r="J81" s="754"/>
    </row>
    <row r="82" s="388" customFormat="1" spans="1:10">
      <c r="A82" s="551" t="str">
        <f>[1]Quickool!A90</f>
        <v>CAB066</v>
      </c>
      <c r="B82" s="551" t="str">
        <f>[1]Quickool!B90</f>
        <v>PVC SheIving 28"x21"</v>
      </c>
      <c r="C82" s="551" t="str">
        <f>[1]Quickool!$C90</f>
        <v>2Door Big (2pcs/Fridge)</v>
      </c>
      <c r="D82" s="770">
        <f>[1]Quickool!K90</f>
        <v>32.0727353859883</v>
      </c>
      <c r="E82" s="778"/>
      <c r="F82" s="767"/>
      <c r="G82" s="754"/>
      <c r="H82" s="767"/>
      <c r="I82" s="754"/>
      <c r="J82" s="754"/>
    </row>
    <row r="83" s="388" customFormat="1" spans="1:10">
      <c r="A83" s="551" t="str">
        <f>[1]Quickool!A91</f>
        <v>CAB067</v>
      </c>
      <c r="B83" s="551" t="str">
        <f>[1]Quickool!B91</f>
        <v>PVC Shelving 13 3/4" x 22" 1/4"</v>
      </c>
      <c r="C83" s="551" t="str">
        <f>[1]Quickool!$C91</f>
        <v>1.2m counter-4pcs</v>
      </c>
      <c r="D83" s="770">
        <f>[1]Quickool!K91</f>
        <v>14.6774193548387</v>
      </c>
      <c r="E83" s="778"/>
      <c r="F83" s="767"/>
      <c r="G83" s="754"/>
      <c r="H83" s="767"/>
      <c r="I83" s="754"/>
      <c r="J83" s="754"/>
    </row>
    <row r="84" s="388" customFormat="1" spans="1:10">
      <c r="A84" s="551" t="str">
        <f>[1]Quickool!A92</f>
        <v>CAB068</v>
      </c>
      <c r="B84" s="551" t="str">
        <f>[1]Quickool!B92</f>
        <v>PVC Shelving 19 3/4" x 22" 1/4"</v>
      </c>
      <c r="C84" s="551" t="str">
        <f>[1]Quickool!$C92</f>
        <v>1.5m 2door counter-4pcs</v>
      </c>
      <c r="D84" s="770">
        <f>[1]Quickool!K92</f>
        <v>21.6666666666666</v>
      </c>
      <c r="E84" s="778"/>
      <c r="F84" s="767"/>
      <c r="G84" s="754"/>
      <c r="H84" s="767"/>
      <c r="I84" s="754"/>
      <c r="J84" s="754"/>
    </row>
    <row r="85" s="388" customFormat="1" spans="1:10">
      <c r="A85" s="551" t="str">
        <f>[1]Quickool!A93</f>
        <v>CAB069</v>
      </c>
      <c r="B85" s="551" t="str">
        <f>[1]Quickool!B93</f>
        <v>PVC SheIving 17" x 22 1/4"</v>
      </c>
      <c r="C85" s="551" t="str">
        <f>[1]Quickool!$C93</f>
        <v>1.8m 3door counter-6pcs</v>
      </c>
      <c r="D85" s="770">
        <f>[1]Quickool!K93</f>
        <v>18.1720430107527</v>
      </c>
      <c r="E85" s="778"/>
      <c r="F85" s="767"/>
      <c r="G85" s="754"/>
      <c r="H85" s="767"/>
      <c r="I85" s="754"/>
      <c r="J85" s="754"/>
    </row>
    <row r="86" s="388" customFormat="1" spans="1:10">
      <c r="A86" s="551" t="str">
        <f>[1]Quickool!A94</f>
        <v>CAB070</v>
      </c>
      <c r="B86" s="551" t="str">
        <f>[1]Quickool!B94</f>
        <v>PVC SheIving 21" x 22 1/4"</v>
      </c>
      <c r="C86" s="551" t="str">
        <f>[1]Quickool!$C94</f>
        <v>2.1m 3door counter-6pcs</v>
      </c>
      <c r="D86" s="770">
        <f>[1]Quickool!K94</f>
        <v>22.3655913978494</v>
      </c>
      <c r="E86" s="778"/>
      <c r="F86" s="767"/>
      <c r="G86" s="754"/>
      <c r="H86" s="767"/>
      <c r="I86" s="754"/>
      <c r="J86" s="754"/>
    </row>
    <row r="87" s="388" customFormat="1" spans="1:10">
      <c r="A87" s="551" t="str">
        <f>[1]Quickool!A95</f>
        <v>CAB071</v>
      </c>
      <c r="B87" s="551" t="str">
        <f>[1]Quickool!B95</f>
        <v>PVC SheIving 23"x23" 1 stopper</v>
      </c>
      <c r="C87" s="551" t="str">
        <f>[1]Quickool!$C95</f>
        <v>2,4&amp;6 door upright 4,8,8pcs</v>
      </c>
      <c r="D87" s="770">
        <f>[1]Quickool!K95</f>
        <v>24.4623655913978</v>
      </c>
      <c r="E87" s="778"/>
      <c r="F87" s="767"/>
      <c r="G87" s="754"/>
      <c r="H87" s="767"/>
      <c r="I87" s="754"/>
      <c r="J87" s="754"/>
    </row>
    <row r="88" s="388" customFormat="1" spans="1:10">
      <c r="A88" s="551" t="str">
        <f>[1]Quickool!A96</f>
        <v>CAB072</v>
      </c>
      <c r="B88" s="551" t="str">
        <f>[1]Quickool!B96</f>
        <v>PVC SheIving 25"x23" 1 stopper</v>
      </c>
      <c r="C88" s="551" t="str">
        <f>[1]Quickool!$C96</f>
        <v>6 door upright centre 4pcs</v>
      </c>
      <c r="D88" s="770">
        <f>[1]Quickool!K96</f>
        <v>26.5591397849462</v>
      </c>
      <c r="E88" s="778"/>
      <c r="F88" s="767"/>
      <c r="G88" s="754"/>
      <c r="H88" s="767"/>
      <c r="I88" s="754"/>
      <c r="J88" s="754"/>
    </row>
    <row r="89" s="388" customFormat="1" spans="1:10">
      <c r="A89" s="551" t="str">
        <f>[1]Quickool!A97</f>
        <v>CAB072.01</v>
      </c>
      <c r="B89" s="551" t="str">
        <f>[1]Quickool!B97</f>
        <v>PVC SheIving 19 3/4"x221/4" 1stopper</v>
      </c>
      <c r="C89" s="551" t="str">
        <f>[1]Quickool!$C97</f>
        <v>1 glass door chiller -4pcs</v>
      </c>
      <c r="D89" s="770">
        <f>[1]Quickool!K97</f>
        <v>20.9677419354838</v>
      </c>
      <c r="E89" s="778"/>
      <c r="F89" s="767"/>
      <c r="G89" s="754"/>
      <c r="H89" s="767"/>
      <c r="I89" s="754"/>
      <c r="J89" s="754"/>
    </row>
    <row r="90" s="388" customFormat="1" spans="1:10">
      <c r="A90" s="551" t="str">
        <f>[1]Quickool!A98</f>
        <v>CAB072.02</v>
      </c>
      <c r="B90" s="551" t="str">
        <f>[1]Quickool!B98</f>
        <v>PVC SheIving 21"x221/4" 1stopper</v>
      </c>
      <c r="C90" s="551" t="str">
        <f>[1]Quickool!$C98</f>
        <v>2&amp;3 glass door chiller -8pcs</v>
      </c>
      <c r="D90" s="770">
        <f>[1]Quickool!K98</f>
        <v>22.3655913978495</v>
      </c>
      <c r="E90" s="778"/>
      <c r="F90" s="767"/>
      <c r="G90" s="754"/>
      <c r="H90" s="767"/>
      <c r="I90" s="754"/>
      <c r="J90" s="754"/>
    </row>
    <row r="91" s="388" customFormat="1" spans="1:10">
      <c r="A91" s="551" t="str">
        <f>[1]Quickool!A99</f>
        <v>CAB072.03</v>
      </c>
      <c r="B91" s="551" t="str">
        <f>[1]Quickool!B99</f>
        <v>PVC SheIving 22 3/4"x22 1/4" 1 stopper</v>
      </c>
      <c r="C91" s="551" t="str">
        <f>[1]Quickool!$C99</f>
        <v>3 glass door chiller centre -4pcs</v>
      </c>
      <c r="D91" s="770">
        <f>[1]Quickool!K99</f>
        <v>23.763440860215</v>
      </c>
      <c r="E91" s="778"/>
      <c r="F91" s="767"/>
      <c r="G91" s="754"/>
      <c r="H91" s="767"/>
      <c r="I91" s="754"/>
      <c r="J91" s="754"/>
    </row>
    <row r="92" s="388" customFormat="1" spans="1:10">
      <c r="A92" s="551" t="str">
        <f>[1]Quickool!A100</f>
        <v>CAB072.04</v>
      </c>
      <c r="B92" s="551" t="str">
        <f>[1]Quickool!B100</f>
        <v>PVC SheIving 19 3/4"x221/4" 2stopper for price pad</v>
      </c>
      <c r="C92" s="551" t="str">
        <f>[1]Quickool!$C100</f>
        <v>1 glass door chiller -4pcs</v>
      </c>
      <c r="D92" s="770" t="str">
        <f>[1]Quickool!K100</f>
        <v>~</v>
      </c>
      <c r="E92" s="778"/>
      <c r="F92" s="767"/>
      <c r="G92" s="754"/>
      <c r="H92" s="767"/>
      <c r="I92" s="754"/>
      <c r="J92" s="754"/>
    </row>
    <row r="93" s="388" customFormat="1" spans="1:10">
      <c r="A93" s="551" t="str">
        <f>[1]Quickool!A101</f>
        <v>CAB072.05</v>
      </c>
      <c r="B93" s="551" t="str">
        <f>[1]Quickool!B101</f>
        <v>PVC SheIving 21"x221/4" 2stopper for price pad</v>
      </c>
      <c r="C93" s="551" t="str">
        <f>[1]Quickool!$C101</f>
        <v>2&amp;3 glass door chiller -8pcs</v>
      </c>
      <c r="D93" s="770" t="str">
        <f>[1]Quickool!K101</f>
        <v>~</v>
      </c>
      <c r="E93" s="778"/>
      <c r="F93" s="767"/>
      <c r="G93" s="754"/>
      <c r="H93" s="767"/>
      <c r="I93" s="754"/>
      <c r="J93" s="754"/>
    </row>
    <row r="94" s="388" customFormat="1" spans="1:10">
      <c r="A94" s="551" t="str">
        <f>[1]Quickool!A102</f>
        <v>CAB072.06</v>
      </c>
      <c r="B94" s="551" t="str">
        <f>[1]Quickool!B102</f>
        <v>PVC SheIving 22 3/4"x22 1/4" 2stopper for price pad</v>
      </c>
      <c r="C94" s="551" t="str">
        <f>[1]Quickool!$C102</f>
        <v>3 glass door chiller centre -4pcs</v>
      </c>
      <c r="D94" s="770" t="str">
        <f>[1]Quickool!K102</f>
        <v>~</v>
      </c>
      <c r="E94" s="778"/>
      <c r="F94" s="767"/>
      <c r="G94" s="754"/>
      <c r="H94" s="767"/>
      <c r="I94" s="754"/>
      <c r="J94" s="754"/>
    </row>
    <row r="95" s="388" customFormat="1" spans="1:10">
      <c r="A95" s="551" t="str">
        <f>[1]Quickool!A103</f>
        <v>CAB072.07</v>
      </c>
      <c r="B95" s="551" t="str">
        <f>[1]Quickool!B103</f>
        <v>PVC SheIving 18 3/4"x221/4" 1stopper</v>
      </c>
      <c r="C95" s="551" t="str">
        <f>[1]Quickool!$C103</f>
        <v>1 glass frezzer door -4pcs</v>
      </c>
      <c r="D95" s="770">
        <f>[1]Quickool!K103</f>
        <v>19.5698924731183</v>
      </c>
      <c r="E95" s="778"/>
      <c r="F95" s="767"/>
      <c r="G95" s="754"/>
      <c r="H95" s="767"/>
      <c r="I95" s="754"/>
      <c r="J95" s="754"/>
    </row>
    <row r="96" s="388" customFormat="1" spans="1:10">
      <c r="A96" s="551" t="str">
        <f>[1]Quickool!A104</f>
        <v>CAB072.08</v>
      </c>
      <c r="B96" s="551" t="str">
        <f>[1]Quickool!B104</f>
        <v>PVC SheIving 20 3/4"x221/4" 1stopper</v>
      </c>
      <c r="C96" s="551" t="str">
        <f>[1]Quickool!$C104</f>
        <v>2 glass frezzer door -8pcs</v>
      </c>
      <c r="D96" s="770">
        <f>[1]Quickool!K104</f>
        <v>22.3655913978494</v>
      </c>
      <c r="E96" s="778"/>
      <c r="F96" s="767"/>
      <c r="G96" s="754"/>
      <c r="H96" s="767"/>
      <c r="I96" s="754"/>
      <c r="J96" s="754"/>
    </row>
    <row r="97" s="388" customFormat="1" spans="1:10">
      <c r="A97" s="551" t="str">
        <f>[1]Quickool!A105</f>
        <v>CAB072.09</v>
      </c>
      <c r="B97" s="551" t="str">
        <f>[1]Quickool!B105</f>
        <v>PVC SheIving 21"x22 1/4" 1 stopper</v>
      </c>
      <c r="C97" s="551" t="str">
        <f>[1]Quickool!$C105</f>
        <v>3 glass frezzer door -8pcs</v>
      </c>
      <c r="D97" s="770">
        <f>[1]Quickool!K105</f>
        <v>22.3655913978494</v>
      </c>
      <c r="E97" s="778"/>
      <c r="F97" s="767"/>
      <c r="G97" s="754"/>
      <c r="H97" s="767"/>
      <c r="I97" s="754"/>
      <c r="J97" s="754"/>
    </row>
    <row r="98" s="388" customFormat="1" spans="1:10">
      <c r="A98" s="551" t="str">
        <f>[1]Quickool!A106</f>
        <v>CAB072.10</v>
      </c>
      <c r="B98" s="551" t="str">
        <f>[1]Quickool!B106</f>
        <v>PVC SheIving 21 3/4"x22 1/4" 1 stopper</v>
      </c>
      <c r="C98" s="551" t="str">
        <f>[1]Quickool!$C106</f>
        <v>3 glass frezzer door centre -4pcs</v>
      </c>
      <c r="D98" s="770">
        <f>[1]Quickool!K106</f>
        <v>23.0645161290322</v>
      </c>
      <c r="E98" s="778"/>
      <c r="F98" s="767"/>
      <c r="G98" s="754"/>
      <c r="H98" s="767"/>
      <c r="I98" s="754"/>
      <c r="J98" s="754"/>
    </row>
    <row r="99" s="388" customFormat="1" spans="1:10">
      <c r="A99" s="551" t="str">
        <f>[1]Quickool!A107</f>
        <v>CAB072.11</v>
      </c>
      <c r="B99" s="551" t="str">
        <f>[1]Quickool!B107</f>
        <v>PVC SheIving 18 3/4"x221/4" 2stopper</v>
      </c>
      <c r="C99" s="551" t="str">
        <f>[1]Quickool!$C107</f>
        <v>1 glass frezzer door -4pcs</v>
      </c>
      <c r="D99" s="770" t="str">
        <f>[1]Quickool!K107</f>
        <v>~</v>
      </c>
      <c r="E99" s="778"/>
      <c r="F99" s="767"/>
      <c r="G99" s="754"/>
      <c r="H99" s="767"/>
      <c r="I99" s="754"/>
      <c r="J99" s="754"/>
    </row>
    <row r="100" s="388" customFormat="1" spans="1:10">
      <c r="A100" s="551" t="str">
        <f>[1]Quickool!A108</f>
        <v>CAB072.12</v>
      </c>
      <c r="B100" s="551" t="str">
        <f>[1]Quickool!B108</f>
        <v>PVC SheIving 20 3/4"x221/4" 2stopper</v>
      </c>
      <c r="C100" s="551" t="str">
        <f>[1]Quickool!$C108</f>
        <v>2 glass frezzer door -8pcs</v>
      </c>
      <c r="D100" s="770" t="str">
        <f>[1]Quickool!K108</f>
        <v>~</v>
      </c>
      <c r="E100" s="778"/>
      <c r="F100" s="767"/>
      <c r="G100" s="754"/>
      <c r="H100" s="767"/>
      <c r="I100" s="754"/>
      <c r="J100" s="754"/>
    </row>
    <row r="101" s="388" customFormat="1" spans="1:10">
      <c r="A101" s="551" t="str">
        <f>[1]Quickool!A109</f>
        <v>CAB072.13</v>
      </c>
      <c r="B101" s="551" t="str">
        <f>[1]Quickool!B109</f>
        <v>PVC SheIving 21"x22 1/4" 2stopper</v>
      </c>
      <c r="C101" s="551" t="str">
        <f>[1]Quickool!$C109</f>
        <v>3 glass frezzer door -8pcs</v>
      </c>
      <c r="D101" s="770" t="str">
        <f>[1]Quickool!K109</f>
        <v>~</v>
      </c>
      <c r="E101" s="778"/>
      <c r="F101" s="767"/>
      <c r="G101" s="754"/>
      <c r="H101" s="767"/>
      <c r="I101" s="754"/>
      <c r="J101" s="754"/>
    </row>
    <row r="102" s="388" customFormat="1" spans="1:10">
      <c r="A102" s="551" t="str">
        <f>[1]Quickool!A110</f>
        <v>CAB072.14</v>
      </c>
      <c r="B102" s="551" t="str">
        <f>[1]Quickool!B110</f>
        <v>PVC SheIving 21 3/4"x22 1/4" 2stopper</v>
      </c>
      <c r="C102" s="551" t="str">
        <f>[1]Quickool!$C110</f>
        <v>3 glass frezzer door centre -4pcs</v>
      </c>
      <c r="D102" s="770" t="str">
        <f>[1]Quickool!K110</f>
        <v>~</v>
      </c>
      <c r="E102" s="778"/>
      <c r="F102" s="767"/>
      <c r="G102" s="754"/>
      <c r="H102" s="767"/>
      <c r="I102" s="754"/>
      <c r="J102" s="754"/>
    </row>
    <row r="103" s="388" customFormat="1" spans="1:10">
      <c r="A103" s="551" t="str">
        <f>[1]Quickool!A111</f>
        <v>CAB072.15</v>
      </c>
      <c r="B103" s="551" t="str">
        <f>[1]Quickool!B111</f>
        <v>PVC SheIving 24 1/2"x24 1/4" 2stopper</v>
      </c>
      <c r="C103" s="551" t="str">
        <f>[1]Quickool!$C111</f>
        <v>2&amp;3 big glass chiller door -12pcs</v>
      </c>
      <c r="D103" s="770" t="str">
        <f>[1]Quickool!K111</f>
        <v>~</v>
      </c>
      <c r="E103" s="778"/>
      <c r="F103" s="767"/>
      <c r="G103" s="754"/>
      <c r="H103" s="767"/>
      <c r="I103" s="754"/>
      <c r="J103" s="754"/>
    </row>
    <row r="104" s="388" customFormat="1" spans="1:10">
      <c r="A104" s="551" t="str">
        <f>[1]Quickool!A112</f>
        <v>CAB072.16</v>
      </c>
      <c r="B104" s="551" t="str">
        <f>[1]Quickool!B112</f>
        <v>PVC SheIving 25 3/4"x24 1/4" 2stopper</v>
      </c>
      <c r="C104" s="551" t="str">
        <f>[1]Quickool!$C112</f>
        <v>3 big glass chiller door centre -6pcs</v>
      </c>
      <c r="D104" s="770" t="str">
        <f>[1]Quickool!K112</f>
        <v>~</v>
      </c>
      <c r="E104" s="778"/>
      <c r="F104" s="767"/>
      <c r="G104" s="754"/>
      <c r="H104" s="767"/>
      <c r="I104" s="754"/>
      <c r="J104" s="754"/>
    </row>
    <row r="105" s="388" customFormat="1" spans="1:10">
      <c r="A105" s="551" t="str">
        <f>[1]Quickool!A113</f>
        <v>CAB072.17</v>
      </c>
      <c r="B105" s="551" t="str">
        <f>[1]Quickool!B113</f>
        <v>custom made shelving cost base on kgs</v>
      </c>
      <c r="C105" s="551"/>
      <c r="D105" s="770"/>
      <c r="E105" s="778"/>
      <c r="F105" s="767"/>
      <c r="G105" s="754"/>
      <c r="H105" s="767"/>
      <c r="I105" s="754"/>
      <c r="J105" s="754"/>
    </row>
    <row r="106" s="388" customFormat="1" spans="1:10">
      <c r="A106" s="551">
        <f>[1]Quickool!A114</f>
        <v>0</v>
      </c>
      <c r="B106" s="551" t="str">
        <f>[1]Quickool!B114</f>
        <v>custom made shelving base on size less than 20pcs quantity</v>
      </c>
      <c r="C106" s="551"/>
      <c r="D106" s="770"/>
      <c r="E106" s="779"/>
      <c r="F106" s="767"/>
      <c r="G106" s="754"/>
      <c r="H106" s="767"/>
      <c r="I106" s="754"/>
      <c r="J106" s="754"/>
    </row>
    <row r="107" s="388" customFormat="1" spans="1:10">
      <c r="A107" s="551" t="str">
        <f>[1]Quickool!A115</f>
        <v>CAB082</v>
      </c>
      <c r="B107" s="551" t="str">
        <f>[1]Quickool!B115</f>
        <v>578*715 magnetic gasket</v>
      </c>
      <c r="C107" s="551" t="str">
        <f>[1]Quickool!C115</f>
        <v>2door</v>
      </c>
      <c r="D107" s="770">
        <f>[1]Quickool!K115</f>
        <v>25.1960784313726</v>
      </c>
      <c r="E107" s="780"/>
      <c r="F107" s="767"/>
      <c r="G107" s="754"/>
      <c r="H107" s="767"/>
      <c r="I107" s="754"/>
      <c r="J107" s="754"/>
    </row>
    <row r="108" s="388" customFormat="1" spans="1:10">
      <c r="A108" s="551" t="str">
        <f>[1]Quickool!A116</f>
        <v>CAB083</v>
      </c>
      <c r="B108" s="551" t="str">
        <f>[1]Quickool!B116</f>
        <v>534*715 magnetic gasket</v>
      </c>
      <c r="C108" s="551" t="str">
        <f>[1]Quickool!C116</f>
        <v>4door&amp;6door</v>
      </c>
      <c r="D108" s="770">
        <f>[1]Quickool!K116</f>
        <v>24.7167755991285</v>
      </c>
      <c r="E108" s="781"/>
      <c r="F108" s="767"/>
      <c r="G108" s="754"/>
      <c r="H108" s="767"/>
      <c r="I108" s="754"/>
      <c r="J108" s="754"/>
    </row>
    <row r="109" s="388" customFormat="1" spans="1:10">
      <c r="A109" s="551" t="str">
        <f>[1]Quickool!A117</f>
        <v>CAB084</v>
      </c>
      <c r="B109" s="551" t="str">
        <f>[1]Quickool!B117</f>
        <v>383*575 magnetic gasket</v>
      </c>
      <c r="C109" s="551" t="str">
        <f>[1]Quickool!C117</f>
        <v>1.5m counter</v>
      </c>
      <c r="D109" s="770">
        <f>[1]Quickool!K117</f>
        <v>21.5468409586057</v>
      </c>
      <c r="E109" s="781"/>
      <c r="F109" s="767"/>
      <c r="G109" s="754"/>
      <c r="H109" s="767"/>
      <c r="I109" s="754"/>
      <c r="J109" s="754"/>
    </row>
    <row r="110" s="388" customFormat="1" spans="1:10">
      <c r="A110" s="551" t="str">
        <f>[1]Quickool!A118</f>
        <v>CAB085</v>
      </c>
      <c r="B110" s="551" t="str">
        <f>[1]Quickool!B118</f>
        <v>528*575 magnetic gasket</v>
      </c>
      <c r="C110" s="551" t="str">
        <f>[1]Quickool!C118</f>
        <v>1.8m counter</v>
      </c>
      <c r="D110" s="770">
        <f>[1]Quickool!K118</f>
        <v>23.1263616557734</v>
      </c>
      <c r="E110" s="781"/>
      <c r="F110" s="767"/>
      <c r="G110" s="754"/>
      <c r="H110" s="767"/>
      <c r="I110" s="754"/>
      <c r="J110" s="754"/>
    </row>
    <row r="111" s="388" customFormat="1" spans="1:10">
      <c r="A111" s="551" t="str">
        <f>[1]Quickool!A119</f>
        <v>CAB086</v>
      </c>
      <c r="B111" s="551" t="str">
        <f>[1]Quickool!B119</f>
        <v>420*575 magnetic gasket</v>
      </c>
      <c r="C111" s="551" t="str">
        <f>[1]Quickool!C119</f>
        <v>2.1m counter</v>
      </c>
      <c r="D111" s="770">
        <f>[1]Quickool!K119</f>
        <v>21.9498910675381</v>
      </c>
      <c r="E111" s="781"/>
      <c r="F111" s="767"/>
      <c r="G111" s="754"/>
      <c r="H111" s="767"/>
      <c r="I111" s="754"/>
      <c r="J111" s="754"/>
    </row>
    <row r="112" s="388" customFormat="1" spans="1:10">
      <c r="A112" s="551" t="str">
        <f>[1]Quickool!A120</f>
        <v>CAB087</v>
      </c>
      <c r="B112" s="551" t="str">
        <f>[1]Quickool!B120</f>
        <v>custom made gasket</v>
      </c>
      <c r="C112" s="551">
        <f>[1]Quickool!C120</f>
        <v>0</v>
      </c>
      <c r="D112" s="770">
        <f>[1]Quickool!K120</f>
        <v>26.6690009337068</v>
      </c>
      <c r="E112" s="782"/>
      <c r="F112" s="767"/>
      <c r="G112" s="754"/>
      <c r="H112" s="767"/>
      <c r="I112" s="754"/>
      <c r="J112" s="754"/>
    </row>
    <row r="113" s="388" customFormat="1" spans="1:10">
      <c r="A113" s="551" t="str">
        <f>[1]Quickool!A121</f>
        <v>CAB088</v>
      </c>
      <c r="B113" s="551" t="str">
        <f>[1]Quickool!B121</f>
        <v>HG-036 pvc door rail 3.4m</v>
      </c>
      <c r="C113" s="551">
        <f>[1]Quickool!C121</f>
        <v>0</v>
      </c>
      <c r="D113" s="770">
        <f>[1]Quickool!K121</f>
        <v>20.0080032012805</v>
      </c>
      <c r="E113" s="465"/>
      <c r="F113" s="767"/>
      <c r="G113" s="754"/>
      <c r="H113" s="767"/>
      <c r="I113" s="754"/>
      <c r="J113" s="754"/>
    </row>
    <row r="114" s="388" customFormat="1" spans="1:10">
      <c r="A114" s="551" t="str">
        <f>[1]Quickool!A122</f>
        <v>CAB089</v>
      </c>
      <c r="B114" s="551" t="str">
        <f>[1]Quickool!B122</f>
        <v>Gasket welding machine</v>
      </c>
      <c r="C114" s="551">
        <f>[1]Quickool!C122</f>
        <v>0</v>
      </c>
      <c r="D114" s="770" t="str">
        <f>[1]Quickool!K122</f>
        <v>~</v>
      </c>
      <c r="E114" s="465"/>
      <c r="F114" s="767"/>
      <c r="G114" s="754"/>
      <c r="H114" s="767"/>
      <c r="I114" s="754"/>
      <c r="J114" s="754"/>
    </row>
    <row r="115" s="388" customFormat="1" spans="1:10">
      <c r="A115" s="551" t="str">
        <f>[1]Quickool!A123</f>
        <v>CAB090</v>
      </c>
      <c r="B115" s="551" t="str">
        <f>[1]Quickool!B123</f>
        <v>Mould welding machine</v>
      </c>
      <c r="C115" s="551">
        <f>[1]Quickool!C123</f>
        <v>0</v>
      </c>
      <c r="D115" s="770" t="str">
        <f>[1]Quickool!K123</f>
        <v>~</v>
      </c>
      <c r="E115" s="465"/>
      <c r="F115" s="767"/>
      <c r="G115" s="754"/>
      <c r="H115" s="767"/>
      <c r="I115" s="754"/>
      <c r="J115" s="754"/>
    </row>
    <row r="116" s="388" customFormat="1" spans="1:10">
      <c r="A116" s="551" t="str">
        <f>[1]Quickool!A124</f>
        <v>CAB091</v>
      </c>
      <c r="B116" s="551" t="str">
        <f>[1]Quickool!B124</f>
        <v>3MM TEMPERED GLASS + 3MM NORMAL GLASS (595*985MM)</v>
      </c>
      <c r="C116" s="551">
        <f>[1]Quickool!C124</f>
        <v>0</v>
      </c>
      <c r="D116" s="770">
        <f>[1]Quickool!K124</f>
        <v>150.241914947797</v>
      </c>
      <c r="E116" s="465"/>
      <c r="F116" s="767"/>
      <c r="G116" s="754"/>
      <c r="H116" s="767"/>
      <c r="I116" s="754"/>
      <c r="J116" s="754"/>
    </row>
    <row r="117" s="388" customFormat="1" spans="1:10">
      <c r="A117" s="551" t="str">
        <f>[1]Quickool!A125</f>
        <v>CAB092</v>
      </c>
      <c r="B117" s="551" t="str">
        <f>[1]Quickool!B125</f>
        <v>3MM TEMPERED GLASS + 3MM TEMPER GLASS (700*865MM)</v>
      </c>
      <c r="C117" s="551">
        <f>[1]Quickool!C125</f>
        <v>0</v>
      </c>
      <c r="D117" s="770">
        <f>[1]Quickool!K125</f>
        <v>155.334861217214</v>
      </c>
      <c r="E117" s="465"/>
      <c r="F117" s="767"/>
      <c r="G117" s="754"/>
      <c r="H117" s="767"/>
      <c r="I117" s="754"/>
      <c r="J117" s="754"/>
    </row>
    <row r="118" s="388" customFormat="1" spans="1:10">
      <c r="A118" s="551" t="str">
        <f>[1]Quickool!A126</f>
        <v>CAB093</v>
      </c>
      <c r="B118" s="551" t="str">
        <f>[1]Quickool!B126</f>
        <v>4mm+3mm heater glass door (1473*584mm) chiller right (grey)</v>
      </c>
      <c r="C118" s="551" t="str">
        <f>[1]Quickool!C126</f>
        <v>2door&amp;3door glass door</v>
      </c>
      <c r="D118" s="770">
        <f>[1]Quickool!K126</f>
        <v>435.446906035141</v>
      </c>
      <c r="E118" s="465"/>
      <c r="F118" s="767"/>
      <c r="G118" s="754"/>
      <c r="H118" s="767"/>
      <c r="I118" s="754"/>
      <c r="J118" s="754"/>
    </row>
    <row r="119" s="388" customFormat="1" spans="1:10">
      <c r="A119" s="551" t="str">
        <f>[1]Quickool!A127</f>
        <v>CAB094</v>
      </c>
      <c r="B119" s="551" t="str">
        <f>[1]Quickool!B127</f>
        <v>4mm+3mm heater glass door (1473*584mm) chiller left (grey)</v>
      </c>
      <c r="C119" s="551" t="str">
        <f>[1]Quickool!C127</f>
        <v>2door&amp;3door glass door</v>
      </c>
      <c r="D119" s="770">
        <f>[1]Quickool!K127</f>
        <v>435.446906035141</v>
      </c>
      <c r="E119" s="465"/>
      <c r="F119" s="767"/>
      <c r="G119" s="754"/>
      <c r="H119" s="767"/>
      <c r="I119" s="754"/>
      <c r="J119" s="754"/>
    </row>
    <row r="120" s="388" customFormat="1" spans="1:10">
      <c r="A120" s="551" t="str">
        <f>[1]Quickool!A128</f>
        <v>CAB095</v>
      </c>
      <c r="B120" s="551" t="str">
        <f>[1]Quickool!B128</f>
        <v>4mm+3mm heater glass door (1473*584mm) chiller right (black)</v>
      </c>
      <c r="C120" s="551" t="str">
        <f>[1]Quickool!C128</f>
        <v>2door&amp;3door glass door</v>
      </c>
      <c r="D120" s="770">
        <f>[1]Quickool!K128</f>
        <v>435.446906035141</v>
      </c>
      <c r="E120" s="465"/>
      <c r="F120" s="767"/>
      <c r="G120" s="754"/>
      <c r="H120" s="767"/>
      <c r="I120" s="754"/>
      <c r="J120" s="754"/>
    </row>
    <row r="121" s="388" customFormat="1" spans="1:10">
      <c r="A121" s="551" t="str">
        <f>[1]Quickool!A129</f>
        <v>CAB096</v>
      </c>
      <c r="B121" s="551" t="str">
        <f>[1]Quickool!B129</f>
        <v>4mm+3mm heater glass door (1473*584mm) chiller left (black)</v>
      </c>
      <c r="C121" s="551" t="str">
        <f>[1]Quickool!C129</f>
        <v>2door&amp;3door glass door</v>
      </c>
      <c r="D121" s="770">
        <f>[1]Quickool!K129</f>
        <v>435.446906035141</v>
      </c>
      <c r="E121" s="465"/>
      <c r="F121" s="767"/>
      <c r="G121" s="754"/>
      <c r="H121" s="767"/>
      <c r="I121" s="754"/>
      <c r="J121" s="754"/>
    </row>
    <row r="122" s="388" customFormat="1" spans="1:10">
      <c r="A122" s="551" t="str">
        <f>[1]Quickool!A140</f>
        <v>CAB105</v>
      </c>
      <c r="B122" s="551" t="str">
        <f>[1]Quickool!B140</f>
        <v>4mm + 3mm + 3mm heater glass door (1770*670mm) frezzer right (black)</v>
      </c>
      <c r="C122" s="551">
        <f>[1]Quickool!C140</f>
        <v>0</v>
      </c>
      <c r="D122" s="770">
        <f>[1]Quickool!K140</f>
        <v>704.481792717087</v>
      </c>
      <c r="E122" s="465"/>
      <c r="F122" s="767"/>
      <c r="G122" s="754"/>
      <c r="H122" s="767"/>
      <c r="I122" s="754"/>
      <c r="J122" s="754"/>
    </row>
    <row r="123" s="388" customFormat="1" spans="1:10">
      <c r="A123" s="551" t="str">
        <f>[1]Quickool!A141</f>
        <v>CAB106</v>
      </c>
      <c r="B123" s="551" t="str">
        <f>[1]Quickool!B141</f>
        <v>4mm + 3mm + 3mm heater glass door (1770*670mm) frezzer left (black)</v>
      </c>
      <c r="C123" s="551">
        <f>[1]Quickool!C141</f>
        <v>0</v>
      </c>
      <c r="D123" s="770">
        <f>[1]Quickool!K141</f>
        <v>704.481792717087</v>
      </c>
      <c r="E123" s="465"/>
      <c r="F123" s="767"/>
      <c r="G123" s="754"/>
      <c r="H123" s="767"/>
      <c r="I123" s="754"/>
      <c r="J123" s="754"/>
    </row>
    <row r="124" s="388" customFormat="1" spans="1:10">
      <c r="A124" s="551" t="str">
        <f>[1]Quickool!A142</f>
        <v>CAB107</v>
      </c>
      <c r="B124" s="551" t="str">
        <f>[1]Quickool!B142</f>
        <v>4MM HEATED GLASS + 3MM NORMAL GLASS (1801*762MM)</v>
      </c>
      <c r="C124" s="551">
        <f>[1]Quickool!C142</f>
        <v>0</v>
      </c>
      <c r="D124" s="770">
        <f>[1]Quickool!K142</f>
        <v>547.619047619048</v>
      </c>
      <c r="E124" s="465"/>
      <c r="F124" s="767"/>
      <c r="G124" s="754"/>
      <c r="H124" s="767"/>
      <c r="I124" s="754"/>
      <c r="J124" s="754"/>
    </row>
    <row r="125" s="388" customFormat="1" spans="1:10">
      <c r="A125" s="551" t="str">
        <f>[1]Quickool!A152</f>
        <v>CAB108</v>
      </c>
      <c r="B125" s="551" t="str">
        <f>[1]Quickool!B152</f>
        <v>1500*1850mm INTEGRATED DOOR WITH FRAME (2 DOOR)</v>
      </c>
      <c r="C125" s="551" t="str">
        <f>[1]Quickool!C152</f>
        <v>723mm*1800mm(28.5"*71")</v>
      </c>
      <c r="D125" s="770">
        <f>[1]Quickool!K152</f>
        <v>3818.681908689</v>
      </c>
      <c r="E125" s="465"/>
      <c r="F125" s="767"/>
      <c r="G125" s="754"/>
      <c r="H125" s="767"/>
      <c r="I125" s="754"/>
      <c r="J125" s="754"/>
    </row>
    <row r="126" s="388" customFormat="1" spans="1:10">
      <c r="A126" s="551" t="str">
        <f>[1]Quickool!A153</f>
        <v>CAB109</v>
      </c>
      <c r="B126" s="551" t="str">
        <f>[1]Quickool!B153</f>
        <v>2250*1850mm INTEGRATED DOOR WITH FRAME (3 DOOR)</v>
      </c>
      <c r="C126" s="551" t="str">
        <f>[1]Quickool!C153</f>
        <v>723mm*1800mm(28.5"*71")</v>
      </c>
      <c r="D126" s="770">
        <f>[1]Quickool!K153</f>
        <v>5650.99205070856</v>
      </c>
      <c r="E126" s="465"/>
      <c r="F126" s="767"/>
      <c r="G126" s="754"/>
      <c r="H126" s="767"/>
      <c r="I126" s="754"/>
      <c r="J126" s="754"/>
    </row>
    <row r="127" s="388" customFormat="1" spans="1:10">
      <c r="A127" s="551" t="str">
        <f>[1]Quickool!A154</f>
        <v>CAB110</v>
      </c>
      <c r="B127" s="551" t="str">
        <f>[1]Quickool!B154</f>
        <v>720*560mm MATCHING SHELVES (LOAD 50KG)</v>
      </c>
      <c r="C127" s="551">
        <f>[1]Quickool!C154</f>
        <v>0</v>
      </c>
      <c r="D127" s="770">
        <f>[1]Quickool!K154</f>
        <v>57.2956455309397</v>
      </c>
      <c r="E127" s="177"/>
      <c r="F127" s="767"/>
      <c r="G127" s="754"/>
      <c r="H127" s="767"/>
      <c r="I127" s="754"/>
      <c r="J127" s="754"/>
    </row>
    <row r="128" s="388" customFormat="1" spans="1:10">
      <c r="A128" s="551" t="str">
        <f>[1]Quickool!A155</f>
        <v>CAB111</v>
      </c>
      <c r="B128" s="551" t="str">
        <f>[1]Quickool!B155</f>
        <v>TOP FIXING GRID  SHELVES</v>
      </c>
      <c r="C128" s="551">
        <f>[1]Quickool!C155</f>
        <v>0</v>
      </c>
      <c r="D128" s="770">
        <f>[1]Quickool!K155</f>
        <v>63.6618283677107</v>
      </c>
      <c r="E128" s="177"/>
      <c r="F128" s="767"/>
      <c r="G128" s="754"/>
      <c r="H128" s="767"/>
      <c r="I128" s="754"/>
      <c r="J128" s="754"/>
    </row>
    <row r="129" s="388" customFormat="1" spans="1:10">
      <c r="A129" s="551" t="str">
        <f>[1]Quickool!A156</f>
        <v>CAB112</v>
      </c>
      <c r="B129" s="551" t="str">
        <f>[1]Quickool!B156</f>
        <v>50*16*1900 ALUMINIUM COLUMN LIGHT (大立柱)</v>
      </c>
      <c r="C129" s="551">
        <f>[1]Quickool!C156</f>
        <v>0</v>
      </c>
      <c r="D129" s="770">
        <f>[1]Quickool!K156</f>
        <v>72.8291316526611</v>
      </c>
      <c r="E129" s="177"/>
      <c r="F129" s="767"/>
      <c r="G129" s="754"/>
      <c r="H129" s="767"/>
      <c r="I129" s="754"/>
      <c r="J129" s="754"/>
    </row>
    <row r="130" s="388" customFormat="1" ht="45" customHeight="1" spans="1:10">
      <c r="A130" s="551" t="str">
        <f>[1]Quickool!A157</f>
        <v>CAB113</v>
      </c>
      <c r="B130" s="551" t="str">
        <f>[1]Quickool!B157</f>
        <v>50*16*2150 ALUMINIUM COLUMN LIGHT (大立柱)</v>
      </c>
      <c r="C130" s="551">
        <f>[1]Quickool!C157</f>
        <v>0</v>
      </c>
      <c r="D130" s="770">
        <f>[1]Quickool!K157</f>
        <v>77.03081232493</v>
      </c>
      <c r="E130" s="465"/>
      <c r="F130" s="767"/>
      <c r="G130" s="754"/>
      <c r="H130" s="767"/>
      <c r="I130" s="754"/>
      <c r="J130" s="754"/>
    </row>
    <row r="131" s="388" customFormat="1" ht="45" customHeight="1" spans="1:10">
      <c r="A131" s="551" t="str">
        <f>[1]Quickool!A158</f>
        <v>CAB114</v>
      </c>
      <c r="B131" s="551" t="str">
        <f>[1]Quickool!B158</f>
        <v>50*16*2600 ALUMINIUM COLUMN LIGHT (大立柱)</v>
      </c>
      <c r="C131" s="551">
        <f>[1]Quickool!C158</f>
        <v>0</v>
      </c>
      <c r="D131" s="770">
        <f>[1]Quickool!K158</f>
        <v>81.2324929971989</v>
      </c>
      <c r="E131" s="465"/>
      <c r="F131" s="767"/>
      <c r="G131" s="754"/>
      <c r="H131" s="767"/>
      <c r="I131" s="754"/>
      <c r="J131" s="754"/>
    </row>
    <row r="132" s="388" customFormat="1" ht="45" customHeight="1" spans="1:10">
      <c r="A132" s="551" t="str">
        <f>[1]Quickool!A159</f>
        <v>CAB115</v>
      </c>
      <c r="B132" s="551" t="str">
        <f>[1]Quickool!B159</f>
        <v>520*30*30 LOWER BRACKET (下固定槽)</v>
      </c>
      <c r="C132" s="551">
        <f>[1]Quickool!C159</f>
        <v>0</v>
      </c>
      <c r="D132" s="770">
        <f>[1]Quickool!K159</f>
        <v>11.9047619047619</v>
      </c>
      <c r="E132" s="465"/>
      <c r="F132" s="767"/>
      <c r="G132" s="754"/>
      <c r="H132" s="767"/>
      <c r="I132" s="754"/>
      <c r="J132" s="754"/>
    </row>
    <row r="133" s="388" customFormat="1" ht="29" customHeight="1" spans="1:10">
      <c r="A133" s="551" t="str">
        <f>[1]Quickool!A160</f>
        <v>CAB116</v>
      </c>
      <c r="B133" s="551" t="str">
        <f>[1]Quickool!B160</f>
        <v>ALUMINIUM FIXING GROOVE (铝固定套)</v>
      </c>
      <c r="C133" s="551">
        <f>[1]Quickool!C160</f>
        <v>0</v>
      </c>
      <c r="D133" s="770">
        <f>[1]Quickool!K160</f>
        <v>11.9047619047619</v>
      </c>
      <c r="E133" s="783"/>
      <c r="F133" s="767"/>
      <c r="G133" s="754"/>
      <c r="H133" s="767"/>
      <c r="I133" s="754"/>
      <c r="J133" s="754"/>
    </row>
    <row r="134" s="388" customFormat="1" ht="23" customHeight="1" spans="1:10">
      <c r="A134" s="551" t="str">
        <f>[1]Quickool!A161</f>
        <v>CAB117</v>
      </c>
      <c r="B134" s="551" t="str">
        <f>[1]Quickool!B161</f>
        <v>S/STEEL HOCK (不锈钢挂钩) PILASTER CLIP</v>
      </c>
      <c r="C134" s="551">
        <f>[1]Quickool!C161</f>
        <v>0</v>
      </c>
      <c r="D134" s="770">
        <f>[1]Quickool!K161</f>
        <v>0.700280112044818</v>
      </c>
      <c r="E134" s="783"/>
      <c r="F134" s="767"/>
      <c r="G134" s="754"/>
      <c r="H134" s="767"/>
      <c r="I134" s="754"/>
      <c r="J134" s="754"/>
    </row>
    <row r="135" s="388" customFormat="1" ht="32" customHeight="1" spans="1:10">
      <c r="A135" s="551" t="str">
        <f>[1]Quickool!A163</f>
        <v>CAB119</v>
      </c>
      <c r="B135" s="551" t="str">
        <f>[1]Quickool!B163</f>
        <v>750mm pvc price tag (标价条)</v>
      </c>
      <c r="C135" s="551">
        <f>[1]Quickool!C163</f>
        <v>0</v>
      </c>
      <c r="D135" s="770">
        <f>[1]Quickool!K163</f>
        <v>2.52100840336134</v>
      </c>
      <c r="E135" s="177"/>
      <c r="F135" s="767"/>
      <c r="G135" s="754"/>
      <c r="H135" s="767"/>
      <c r="I135" s="754"/>
      <c r="J135" s="754"/>
    </row>
    <row r="136" s="388" customFormat="1" ht="31" customHeight="1" spans="1:10">
      <c r="A136" s="551" t="str">
        <f>[1]Quickool!A164</f>
        <v>CAB120</v>
      </c>
      <c r="B136" s="551" t="str">
        <f>[1]Quickool!B164</f>
        <v>Advertising board  1door frame (608*270mm) grey</v>
      </c>
      <c r="C136" s="551">
        <f>[1]Quickool!C164</f>
        <v>0</v>
      </c>
      <c r="D136" s="770">
        <f>[1]Quickool!K164</f>
        <v>45.7516339869281</v>
      </c>
      <c r="E136" s="177"/>
      <c r="F136" s="767"/>
      <c r="G136" s="754"/>
      <c r="H136" s="767"/>
      <c r="I136" s="754"/>
      <c r="J136" s="754"/>
    </row>
    <row r="137" s="388" customFormat="1" ht="45" customHeight="1" spans="1:10">
      <c r="A137" s="551" t="str">
        <f>[1]Quickool!A168</f>
        <v>CAB124</v>
      </c>
      <c r="B137" s="551" t="str">
        <f>[1]Quickool!B168</f>
        <v>Advertising board  2door frame (1210*270mm) black</v>
      </c>
      <c r="C137" s="551">
        <f>[1]Quickool!C168</f>
        <v>0</v>
      </c>
      <c r="D137" s="770">
        <f>[1]Quickool!K168</f>
        <v>71.5841892312481</v>
      </c>
      <c r="E137" s="177"/>
      <c r="F137" s="767"/>
      <c r="G137" s="754"/>
      <c r="H137" s="767"/>
      <c r="I137" s="754"/>
      <c r="J137" s="754"/>
    </row>
    <row r="138" s="388" customFormat="1" spans="1:10">
      <c r="A138" s="551" t="str">
        <f>[1]Quickool!A170</f>
        <v>CAB126</v>
      </c>
      <c r="B138" s="551" t="str">
        <f>[1]Quickool!B170</f>
        <v>PVC Ankle lock </v>
      </c>
      <c r="C138" s="551">
        <f>[1]Quickool!C170</f>
        <v>0</v>
      </c>
      <c r="D138" s="770">
        <f>[1]Quickool!K170</f>
        <v>0.350140056022409</v>
      </c>
      <c r="E138" s="177"/>
      <c r="F138" s="767"/>
      <c r="G138" s="754"/>
      <c r="H138" s="767"/>
      <c r="I138" s="754"/>
      <c r="J138" s="754"/>
    </row>
    <row r="139" s="388" customFormat="1" spans="1:10">
      <c r="A139" s="551" t="str">
        <f>[1]Quickool!A171</f>
        <v>CAB127</v>
      </c>
      <c r="B139" s="551" t="str">
        <f>[1]Quickool!B171</f>
        <v>Digital 1door channel (608*55*50mm)grey</v>
      </c>
      <c r="C139" s="551" t="str">
        <f>[1]Quickool!C171</f>
        <v>1door</v>
      </c>
      <c r="D139" s="770">
        <f>[1]Quickool!K171</f>
        <v>11.9047619047619</v>
      </c>
      <c r="E139" s="177"/>
      <c r="F139" s="767"/>
      <c r="G139" s="754"/>
      <c r="H139" s="767"/>
      <c r="I139" s="754"/>
      <c r="J139" s="754"/>
    </row>
    <row r="140" s="388" customFormat="1" spans="1:10">
      <c r="A140" s="551" t="str">
        <f>[1]Quickool!A172</f>
        <v>CAB128</v>
      </c>
      <c r="B140" s="551" t="str">
        <f>[1]Quickool!B172</f>
        <v>Digital 2door channel (1210*55*50mm)grey</v>
      </c>
      <c r="C140" s="551" t="str">
        <f>[1]Quickool!C172</f>
        <v>2door</v>
      </c>
      <c r="D140" s="770">
        <f>[1]Quickool!K172</f>
        <v>22.9341736694678</v>
      </c>
      <c r="E140" s="177"/>
      <c r="F140" s="754"/>
      <c r="G140" s="754"/>
      <c r="H140" s="754"/>
      <c r="I140" s="754"/>
      <c r="J140" s="754"/>
    </row>
    <row r="141" s="388" customFormat="1" spans="1:10">
      <c r="A141" s="551" t="str">
        <f>[1]Quickool!A174</f>
        <v>CAB130</v>
      </c>
      <c r="B141" s="551" t="str">
        <f>[1]Quickool!B174</f>
        <v>Digital aluminium channel (4150*55*50mm)grey</v>
      </c>
      <c r="C141" s="551">
        <f>[1]Quickool!C174</f>
        <v>0</v>
      </c>
      <c r="D141" s="770">
        <f>[1]Quickool!K174</f>
        <v>77.03081232493</v>
      </c>
      <c r="E141" s="177"/>
      <c r="F141" s="754"/>
      <c r="G141" s="754"/>
      <c r="H141" s="754"/>
      <c r="I141" s="754"/>
      <c r="J141" s="754"/>
    </row>
    <row r="142" s="388" customFormat="1" spans="1:10">
      <c r="A142" s="551" t="str">
        <f>[1]Quickool!A175</f>
        <v>CAB131</v>
      </c>
      <c r="B142" s="551" t="str">
        <f>[1]Quickool!B175</f>
        <v>Digital 1door channel (608*55*50mm)black</v>
      </c>
      <c r="C142" s="551" t="str">
        <f>[1]Quickool!C175</f>
        <v>1door</v>
      </c>
      <c r="D142" s="770">
        <f>[1]Quickool!K175</f>
        <v>12.9551820728291</v>
      </c>
      <c r="E142" s="177"/>
      <c r="F142" s="754"/>
      <c r="G142" s="754"/>
      <c r="H142" s="754"/>
      <c r="I142" s="754"/>
      <c r="J142" s="754"/>
    </row>
    <row r="143" s="388" customFormat="1" spans="1:10">
      <c r="A143" s="551" t="str">
        <f>[1]Quickool!A176</f>
        <v>CAB132</v>
      </c>
      <c r="B143" s="551" t="str">
        <f>[1]Quickool!B176</f>
        <v>Digital 2door channel (1210*55*50mm)black</v>
      </c>
      <c r="C143" s="551" t="str">
        <f>[1]Quickool!C176</f>
        <v>2door</v>
      </c>
      <c r="D143" s="770">
        <f>[1]Quickool!K176</f>
        <v>24.859943977591</v>
      </c>
      <c r="E143" s="177"/>
      <c r="F143" s="754"/>
      <c r="G143" s="754"/>
      <c r="H143" s="754"/>
      <c r="I143" s="754"/>
      <c r="J143" s="754"/>
    </row>
    <row r="144" s="388" customFormat="1" spans="1:10">
      <c r="A144" s="551" t="str">
        <f>[1]Quickool!A178</f>
        <v>CAB134</v>
      </c>
      <c r="B144" s="551" t="str">
        <f>[1]Quickool!B178</f>
        <v>Digital aluminium channel (4150*55*50mm)black</v>
      </c>
      <c r="C144" s="551">
        <f>[1]Quickool!C178</f>
        <v>0</v>
      </c>
      <c r="D144" s="770">
        <f>[1]Quickool!K178</f>
        <v>84.0336134453782</v>
      </c>
      <c r="E144" s="177"/>
      <c r="F144" s="754"/>
      <c r="G144" s="754"/>
      <c r="H144" s="754"/>
      <c r="I144" s="754"/>
      <c r="J144" s="754"/>
    </row>
    <row r="145" s="388" customFormat="1" spans="1:10">
      <c r="A145" s="551" t="str">
        <f>[1]Quickool!A179</f>
        <v>CAB135</v>
      </c>
      <c r="B145" s="551" t="str">
        <f>[1]Quickool!B179</f>
        <v>Bottom 1door channel (608*93*50mm)grey</v>
      </c>
      <c r="C145" s="551" t="str">
        <f>[1]Quickool!C179</f>
        <v>1door</v>
      </c>
      <c r="D145" s="770">
        <f>[1]Quickool!K179</f>
        <v>14.1806722689076</v>
      </c>
      <c r="E145" s="177"/>
      <c r="F145" s="754"/>
      <c r="G145" s="754"/>
      <c r="H145" s="754"/>
      <c r="I145" s="754"/>
      <c r="J145" s="754"/>
    </row>
    <row r="146" s="388" customFormat="1" spans="1:10">
      <c r="A146" s="551" t="str">
        <f>[1]Quickool!A180</f>
        <v>CAB136</v>
      </c>
      <c r="B146" s="551" t="str">
        <f>[1]Quickool!B180</f>
        <v>Bottom 2door channel (1210*93*50mm)grey</v>
      </c>
      <c r="C146" s="551" t="str">
        <f>[1]Quickool!C180</f>
        <v>2door</v>
      </c>
      <c r="D146" s="770">
        <f>[1]Quickool!K180</f>
        <v>27.4859943977591</v>
      </c>
      <c r="E146" s="177"/>
      <c r="F146" s="754"/>
      <c r="G146" s="754"/>
      <c r="H146" s="754"/>
      <c r="I146" s="754"/>
      <c r="J146" s="754"/>
    </row>
    <row r="147" s="388" customFormat="1" spans="1:10">
      <c r="A147" s="551" t="str">
        <f>[1]Quickool!A182</f>
        <v>CAB138</v>
      </c>
      <c r="B147" s="551" t="str">
        <f>[1]Quickool!B182</f>
        <v>Bottom aluminium channel (4150*93*50mm)grey</v>
      </c>
      <c r="C147" s="551">
        <f>[1]Quickool!C182</f>
        <v>0</v>
      </c>
      <c r="D147" s="770">
        <f>[1]Quickool!K182</f>
        <v>92.7871148459384</v>
      </c>
      <c r="E147" s="177"/>
      <c r="F147" s="754"/>
      <c r="G147" s="754"/>
      <c r="H147" s="754"/>
      <c r="I147" s="754"/>
      <c r="J147" s="754"/>
    </row>
    <row r="148" s="388" customFormat="1" spans="1:10">
      <c r="A148" s="551" t="str">
        <f>[1]Quickool!A183</f>
        <v>CAB139</v>
      </c>
      <c r="B148" s="551" t="str">
        <f>[1]Quickool!B183</f>
        <v>Bottom 1door channel (608*93*50mm)black</v>
      </c>
      <c r="C148" s="551" t="str">
        <f>[1]Quickool!C183</f>
        <v>1door</v>
      </c>
      <c r="D148" s="770">
        <f>[1]Quickool!K183</f>
        <v>15.406162464986</v>
      </c>
      <c r="E148" s="177"/>
      <c r="F148" s="754"/>
      <c r="G148" s="754"/>
      <c r="H148" s="754"/>
      <c r="I148" s="754"/>
      <c r="J148" s="754"/>
    </row>
    <row r="149" s="388" customFormat="1" spans="1:10">
      <c r="A149" s="551" t="str">
        <f>[1]Quickool!A184</f>
        <v>CAB140</v>
      </c>
      <c r="B149" s="551" t="str">
        <f>[1]Quickool!B184</f>
        <v>Bottom 2door channel (1210*93*50mm)black</v>
      </c>
      <c r="C149" s="551" t="str">
        <f>[1]Quickool!C184</f>
        <v>2door</v>
      </c>
      <c r="D149" s="770">
        <f>[1]Quickool!K184</f>
        <v>29.7619047619048</v>
      </c>
      <c r="E149" s="177"/>
      <c r="F149" s="754"/>
      <c r="G149" s="754"/>
      <c r="H149" s="754"/>
      <c r="I149" s="754"/>
      <c r="J149" s="754"/>
    </row>
    <row r="150" s="388" customFormat="1" spans="1:10">
      <c r="A150" s="551" t="str">
        <f>[1]Quickool!A185</f>
        <v>CAB141</v>
      </c>
      <c r="B150" s="551" t="str">
        <f>[1]Quickool!B185</f>
        <v>Bottom 3door channel (1806*93*50mm)black</v>
      </c>
      <c r="C150" s="551" t="str">
        <f>[1]Quickool!C185</f>
        <v>3door</v>
      </c>
      <c r="D150" s="770">
        <f>[1]Quickool!K185</f>
        <v>44.1176470588235</v>
      </c>
      <c r="E150" s="177"/>
      <c r="F150" s="754"/>
      <c r="G150" s="754"/>
      <c r="H150" s="754"/>
      <c r="I150" s="754"/>
      <c r="J150" s="754"/>
    </row>
    <row r="151" s="388" customFormat="1" spans="1:10">
      <c r="A151" s="551" t="str">
        <f>[1]Quickool!A186</f>
        <v>CAB142</v>
      </c>
      <c r="B151" s="551" t="str">
        <f>[1]Quickool!B186</f>
        <v>Bottom aluminium channel (4150*93*50mm)black</v>
      </c>
      <c r="C151" s="551">
        <f>[1]Quickool!C186</f>
        <v>0</v>
      </c>
      <c r="D151" s="770">
        <f>[1]Quickool!K186</f>
        <v>101.540616246499</v>
      </c>
      <c r="E151" s="177"/>
      <c r="F151" s="754"/>
      <c r="G151" s="754"/>
      <c r="H151" s="754"/>
      <c r="I151" s="754"/>
      <c r="J151" s="754"/>
    </row>
    <row r="152" s="388" customFormat="1" spans="1:10">
      <c r="A152" s="551" t="str">
        <f>[1]Quickool!A191</f>
        <v>CAB143</v>
      </c>
      <c r="B152" s="551" t="str">
        <f>[1]Quickool!B191</f>
        <v>Digital aluminium pvc plug 55mm grey</v>
      </c>
      <c r="C152" s="551">
        <f>[1]Quickool!C191</f>
        <v>0</v>
      </c>
      <c r="D152" s="770">
        <f>[1]Quickool!K191</f>
        <v>0.962885154061625</v>
      </c>
      <c r="E152" s="177"/>
      <c r="F152" s="754"/>
      <c r="G152" s="754"/>
      <c r="H152" s="754"/>
      <c r="I152" s="754"/>
      <c r="J152" s="754"/>
    </row>
    <row r="153" s="388" customFormat="1" spans="1:10">
      <c r="A153" s="551" t="str">
        <f>[1]Quickool!A192</f>
        <v>CAB144</v>
      </c>
      <c r="B153" s="551" t="str">
        <f>[1]Quickool!B192</f>
        <v>Digital aluminium pvc plug 55mm black</v>
      </c>
      <c r="C153" s="551">
        <f>[1]Quickool!C192</f>
        <v>0</v>
      </c>
      <c r="D153" s="770">
        <f>[1]Quickool!K192</f>
        <v>0.962885154061625</v>
      </c>
      <c r="E153" s="177"/>
      <c r="F153" s="754"/>
      <c r="G153" s="754"/>
      <c r="H153" s="754"/>
      <c r="I153" s="754"/>
      <c r="J153" s="754"/>
    </row>
    <row r="154" s="388" customFormat="1" spans="1:10">
      <c r="A154" s="551" t="str">
        <f>[1]Quickool!A194</f>
        <v>CAB146</v>
      </c>
      <c r="B154" s="551" t="str">
        <f>[1]Quickool!B194</f>
        <v>Bottom aluminium pvc plug 93mm black</v>
      </c>
      <c r="C154" s="551">
        <f>[1]Quickool!C194</f>
        <v>0</v>
      </c>
      <c r="D154" s="770">
        <f>[1]Quickool!K194</f>
        <v>1.57563025210084</v>
      </c>
      <c r="E154" s="177"/>
      <c r="F154" s="754"/>
      <c r="G154" s="754"/>
      <c r="H154" s="754"/>
      <c r="I154" s="754"/>
      <c r="J154" s="754"/>
    </row>
    <row r="155" s="388" customFormat="1" spans="1:10">
      <c r="A155" s="551" t="str">
        <f>[1]Quickool!A195</f>
        <v>CAB147</v>
      </c>
      <c r="B155" s="551" t="str">
        <f>[1]Quickool!B195</f>
        <v>advertising board 1door (603*265) white</v>
      </c>
      <c r="C155" s="551">
        <f>[1]Quickool!C195</f>
        <v>0</v>
      </c>
      <c r="D155" s="770">
        <f>[1]Quickool!K195</f>
        <v>14.9393090569561</v>
      </c>
      <c r="E155" s="177"/>
      <c r="F155" s="754"/>
      <c r="G155" s="754"/>
      <c r="H155" s="754"/>
      <c r="I155" s="754"/>
      <c r="J155" s="754"/>
    </row>
    <row r="156" s="388" customFormat="1" spans="1:10">
      <c r="A156" s="551" t="str">
        <f>[1]Quickool!A197</f>
        <v>CAB149</v>
      </c>
      <c r="B156" s="551" t="str">
        <f>[1]Quickool!B197</f>
        <v>advertising board 3door (1801*265) white</v>
      </c>
      <c r="C156" s="551">
        <f>[1]Quickool!C197</f>
        <v>0</v>
      </c>
      <c r="D156" s="770">
        <f>[1]Quickool!K197</f>
        <v>44.5066915655151</v>
      </c>
      <c r="E156" s="177"/>
      <c r="F156" s="754"/>
      <c r="G156" s="754"/>
      <c r="H156" s="754"/>
      <c r="I156" s="754"/>
      <c r="J156" s="754"/>
    </row>
    <row r="157" s="388" customFormat="1" spans="1:10">
      <c r="A157" s="551" t="str">
        <f>[1]Quickool!A198</f>
        <v>CAB150</v>
      </c>
      <c r="B157" s="551" t="str">
        <f>[1]Quickool!B198</f>
        <v>advertising board 4door (1801*265) white</v>
      </c>
      <c r="C157" s="551">
        <f>[1]Quickool!C198</f>
        <v>0</v>
      </c>
      <c r="D157" s="770">
        <f>[1]Quickool!K198</f>
        <v>0</v>
      </c>
      <c r="E157" s="177"/>
      <c r="F157" s="754"/>
      <c r="G157" s="754"/>
      <c r="H157" s="754"/>
      <c r="I157" s="754"/>
      <c r="J157" s="754"/>
    </row>
    <row r="158" s="388" customFormat="1" spans="1:10">
      <c r="A158" s="551" t="str">
        <f>[1]Quickool!A199</f>
        <v>CAB151</v>
      </c>
      <c r="B158" s="551" t="str">
        <f>[1]Quickool!B199</f>
        <v>HM40-15w led light 1.236m </v>
      </c>
      <c r="C158" s="551" t="str">
        <f>[1]Quickool!C199</f>
        <v>1door-1pc,2door-1pcs,3door-2pcs</v>
      </c>
      <c r="D158" s="770">
        <f>[1]Quickool!K199</f>
        <v>18.4619302266361</v>
      </c>
      <c r="E158" s="177"/>
      <c r="F158" s="754"/>
      <c r="G158" s="754"/>
      <c r="H158" s="754"/>
      <c r="I158" s="754"/>
      <c r="J158" s="754"/>
    </row>
    <row r="159" s="388" customFormat="1" spans="1:10">
      <c r="A159" s="551" t="str">
        <f>[1]Quickool!A200</f>
        <v>CAB152</v>
      </c>
      <c r="B159" s="551" t="str">
        <f>[1]Quickool!B200</f>
        <v>HM40-17w led light 1.436m </v>
      </c>
      <c r="C159" s="551" t="str">
        <f>[1]Quickool!C200</f>
        <v>1door-1pc,2door-1pcs,3door-2pcs</v>
      </c>
      <c r="D159" s="770">
        <f>[1]Quickool!K200</f>
        <v>22.2816399286988</v>
      </c>
      <c r="E159" s="177"/>
      <c r="F159" s="754"/>
      <c r="G159" s="754"/>
      <c r="H159" s="754"/>
      <c r="I159" s="754"/>
      <c r="J159" s="754"/>
    </row>
    <row r="160" s="388" customFormat="1" spans="1:10">
      <c r="A160" s="551" t="str">
        <f>[1]Quickool!A201</f>
        <v>CAB153</v>
      </c>
      <c r="B160" s="551" t="str">
        <f>[1]Quickool!B201</f>
        <v>1m wire cw clip</v>
      </c>
      <c r="C160" s="551">
        <f>[1]Quickool!C201</f>
        <v>0</v>
      </c>
      <c r="D160" s="770" t="str">
        <f>[1]Quickool!K201</f>
        <v>~</v>
      </c>
      <c r="E160" s="177"/>
      <c r="F160" s="754"/>
      <c r="G160" s="754"/>
      <c r="H160" s="754"/>
      <c r="I160" s="754"/>
      <c r="J160" s="754"/>
    </row>
    <row r="161" s="388" customFormat="1" spans="1:10">
      <c r="A161" s="551" t="str">
        <f>[1]Quickool!A202</f>
        <v>CAB154</v>
      </c>
      <c r="B161" s="551" t="str">
        <f>[1]Quickool!B202</f>
        <v>PVC internal door frame 500mm</v>
      </c>
      <c r="C161" s="551" t="str">
        <f>[1]Quickool!C202</f>
        <v>2,3 glass door</v>
      </c>
      <c r="D161" s="770">
        <f>[1]Quickool!K202</f>
        <v>1.85714285714286</v>
      </c>
      <c r="E161" s="177"/>
      <c r="F161" s="754"/>
      <c r="G161" s="754"/>
      <c r="H161" s="754"/>
      <c r="I161" s="754"/>
      <c r="J161" s="754"/>
    </row>
    <row r="162" s="388" customFormat="1" ht="12" spans="1:10">
      <c r="A162" s="551" t="str">
        <f>[1]Quickool!A203</f>
        <v>CAB155</v>
      </c>
      <c r="B162" s="551" t="str">
        <f>[1]Quickool!B203</f>
        <v>PVC internal door frame 1397mm</v>
      </c>
      <c r="C162" s="551" t="str">
        <f>[1]Quickool!C203</f>
        <v>2,3 glass door</v>
      </c>
      <c r="D162" s="770">
        <f>[1]Quickool!K203</f>
        <v>5.18181818181818</v>
      </c>
      <c r="E162" s="177"/>
      <c r="F162" s="784"/>
      <c r="G162" s="785"/>
      <c r="H162" s="786"/>
      <c r="I162" s="754"/>
      <c r="J162" s="789"/>
    </row>
    <row r="163" spans="1:10">
      <c r="A163" s="551" t="str">
        <f>[1]Quickool!A204</f>
        <v>CAB156</v>
      </c>
      <c r="B163" s="551" t="str">
        <f>[1]Quickool!B204</f>
        <v>PVC internal door frame 510mm</v>
      </c>
      <c r="C163" s="551" t="str">
        <f>[1]Quickool!C204</f>
        <v>4d,6d upright</v>
      </c>
      <c r="D163" s="770">
        <f>[1]Quickool!K204</f>
        <v>1.89428571428571</v>
      </c>
      <c r="E163" s="177"/>
      <c r="F163" s="754"/>
      <c r="G163" s="754"/>
      <c r="H163" s="787"/>
      <c r="I163" s="754"/>
      <c r="J163" s="754"/>
    </row>
    <row r="164" spans="1:10">
      <c r="A164" s="551" t="str">
        <f>[1]Quickool!A205</f>
        <v>CAB157</v>
      </c>
      <c r="B164" s="551" t="str">
        <f>[1]Quickool!B205</f>
        <v>PVC internal door frame 692mm</v>
      </c>
      <c r="C164" s="551" t="str">
        <f>[1]Quickool!C205</f>
        <v>4d,6d upright</v>
      </c>
      <c r="D164" s="770">
        <f>[1]Quickool!K205</f>
        <v>2.57028571428571</v>
      </c>
      <c r="E164" s="177"/>
      <c r="F164" s="754"/>
      <c r="G164" s="754"/>
      <c r="H164" s="787"/>
      <c r="I164" s="754"/>
      <c r="J164" s="754"/>
    </row>
    <row r="165" spans="1:10">
      <c r="A165" s="551" t="str">
        <f>[1]Quickool!A206</f>
        <v>CAB158</v>
      </c>
      <c r="B165" s="551" t="str">
        <f>[1]Quickool!B206</f>
        <v>PVC internal door frame 293mm</v>
      </c>
      <c r="C165" s="551" t="str">
        <f>[1]Quickool!C206</f>
        <v>1.2m counter</v>
      </c>
      <c r="D165" s="770">
        <f>[1]Quickool!K206</f>
        <v>1.08828571428571</v>
      </c>
      <c r="E165" s="177"/>
      <c r="F165" s="754"/>
      <c r="G165" s="754"/>
      <c r="H165" s="787"/>
      <c r="I165" s="754"/>
      <c r="J165" s="754"/>
    </row>
    <row r="166" spans="1:10">
      <c r="A166" s="551" t="str">
        <f>[1]Quickool!A207</f>
        <v>CAB159</v>
      </c>
      <c r="B166" s="551" t="str">
        <f>[1]Quickool!B207</f>
        <v>PVC internal door frame 442mm </v>
      </c>
      <c r="C166" s="551" t="str">
        <f>[1]Quickool!C207</f>
        <v>1.5m counter</v>
      </c>
      <c r="D166" s="770">
        <f>[1]Quickool!K207</f>
        <v>1.64171428571429</v>
      </c>
      <c r="E166" s="177"/>
      <c r="F166" s="754"/>
      <c r="G166" s="754"/>
      <c r="H166" s="787"/>
      <c r="I166" s="754"/>
      <c r="J166" s="754"/>
    </row>
    <row r="167" spans="1:10">
      <c r="A167" s="551" t="e">
        <f>[1]Quickool!#REF!</f>
        <v>#REF!</v>
      </c>
      <c r="B167" s="551" t="e">
        <f>[1]Quickool!#REF!</f>
        <v>#REF!</v>
      </c>
      <c r="C167" s="551" t="e">
        <f>[1]Quickool!#REF!</f>
        <v>#REF!</v>
      </c>
      <c r="D167" s="770" t="e">
        <f>[1]Quickool!#REF!</f>
        <v>#REF!</v>
      </c>
      <c r="E167" s="177"/>
      <c r="F167" s="754"/>
      <c r="G167" s="754"/>
      <c r="H167" s="787"/>
      <c r="I167" s="754"/>
      <c r="J167" s="754"/>
    </row>
    <row r="168" spans="1:10">
      <c r="A168" s="551" t="str">
        <f>[1]Quickool!A209</f>
        <v>CAB161</v>
      </c>
      <c r="B168" s="551" t="str">
        <f>[1]Quickool!B209</f>
        <v>PVC internal door frame 458mm</v>
      </c>
      <c r="C168" s="551" t="str">
        <f>[1]Quickool!C209</f>
        <v>2.1m counter</v>
      </c>
      <c r="D168" s="770">
        <f>[1]Quickool!K209</f>
        <v>1.70114285714286</v>
      </c>
      <c r="E168" s="177"/>
      <c r="F168" s="754"/>
      <c r="G168" s="754"/>
      <c r="H168" s="787"/>
      <c r="I168" s="754"/>
      <c r="J168" s="754"/>
    </row>
    <row r="169" spans="1:10">
      <c r="A169" s="551" t="str">
        <f>[1]Quickool!A210</f>
        <v>CAB162</v>
      </c>
      <c r="B169" s="551" t="str">
        <f>[1]Quickool!B210</f>
        <v>PVC internal door frame 550mm</v>
      </c>
      <c r="C169" s="551" t="str">
        <f>[1]Quickool!C210</f>
        <v>all counter</v>
      </c>
      <c r="D169" s="770">
        <f>[1]Quickool!K210</f>
        <v>2.04285714285714</v>
      </c>
      <c r="E169" s="465"/>
      <c r="F169" s="754"/>
      <c r="G169" s="754"/>
      <c r="H169" s="787"/>
      <c r="I169" s="754"/>
      <c r="J169" s="754"/>
    </row>
    <row r="170" spans="1:10">
      <c r="A170" s="551" t="str">
        <f>[1]Quickool!A211</f>
        <v>CAB163</v>
      </c>
      <c r="B170" s="551" t="str">
        <f>[1]Quickool!B211</f>
        <v>PVC internal door frame 3.1m</v>
      </c>
      <c r="C170" s="551">
        <f>[1]Quickool!C211</f>
        <v>0</v>
      </c>
      <c r="D170" s="770">
        <f>[1]Quickool!K211</f>
        <v>11.5584415584416</v>
      </c>
      <c r="E170" s="465"/>
      <c r="F170" s="754"/>
      <c r="G170" s="754"/>
      <c r="H170" s="787"/>
      <c r="I170" s="754"/>
      <c r="J170" s="754"/>
    </row>
    <row r="171" spans="1:10">
      <c r="A171" s="551" t="str">
        <f>[1]Quickool!A212</f>
        <v>CAB164</v>
      </c>
      <c r="B171" s="551" t="str">
        <f>[1]Quickool!B212</f>
        <v>BLOWER COVER 500mm</v>
      </c>
      <c r="C171" s="551" t="str">
        <f>[1]Quickool!C212</f>
        <v>1door</v>
      </c>
      <c r="D171" s="770" t="str">
        <f>[1]Quickool!K212</f>
        <v>~</v>
      </c>
      <c r="E171" s="465"/>
      <c r="F171" s="754"/>
      <c r="G171" s="754"/>
      <c r="H171" s="787"/>
      <c r="I171" s="754"/>
      <c r="J171" s="754"/>
    </row>
    <row r="172" spans="1:10">
      <c r="A172" s="551" t="str">
        <f>[1]Quickool!A213</f>
        <v>CAB165</v>
      </c>
      <c r="B172" s="551" t="str">
        <f>[1]Quickool!B213</f>
        <v>BLOWER COVER 700mm</v>
      </c>
      <c r="C172" s="551" t="str">
        <f>[1]Quickool!C213</f>
        <v>2door</v>
      </c>
      <c r="D172" s="770" t="str">
        <f>[1]Quickool!K213</f>
        <v>~</v>
      </c>
      <c r="E172" s="465"/>
      <c r="F172" s="754"/>
      <c r="G172" s="754"/>
      <c r="H172" s="787"/>
      <c r="I172" s="754"/>
      <c r="J172" s="754"/>
    </row>
    <row r="173" spans="1:10">
      <c r="A173" s="551" t="str">
        <f>[1]Quickool!A214</f>
        <v>CAB166</v>
      </c>
      <c r="B173" s="551" t="str">
        <f>[1]Quickool!B214</f>
        <v>BLOWER COVER 1000mm</v>
      </c>
      <c r="C173" s="551" t="str">
        <f>[1]Quickool!C214</f>
        <v>3door</v>
      </c>
      <c r="D173" s="770" t="str">
        <f>[1]Quickool!K214</f>
        <v>~</v>
      </c>
      <c r="E173" s="177"/>
      <c r="F173" s="754"/>
      <c r="G173" s="754"/>
      <c r="H173" s="787"/>
      <c r="I173" s="754"/>
      <c r="J173" s="754"/>
    </row>
    <row r="174" spans="1:10">
      <c r="A174" s="551" t="str">
        <f>[1]Quickool!A215</f>
        <v>CAB167</v>
      </c>
      <c r="B174" s="551" t="str">
        <f>[1]Quickool!B215</f>
        <v>BLOWER COVER 1400mm</v>
      </c>
      <c r="C174" s="551" t="str">
        <f>[1]Quickool!C215</f>
        <v>4door</v>
      </c>
      <c r="D174" s="770" t="str">
        <f>[1]Quickool!K215</f>
        <v>~</v>
      </c>
      <c r="E174" s="177"/>
      <c r="F174" s="754"/>
      <c r="G174" s="754"/>
      <c r="H174" s="787"/>
      <c r="I174" s="754"/>
      <c r="J174" s="754"/>
    </row>
    <row r="175" spans="1:10">
      <c r="A175" s="551" t="str">
        <f>[1]Quickool!A216</f>
        <v>CAB168</v>
      </c>
      <c r="B175" s="551" t="str">
        <f>[1]Quickool!B216</f>
        <v>RH-4.2m WHITE DOOR HEATER (60°c)</v>
      </c>
      <c r="C175" s="551">
        <f>[1]Quickool!C216</f>
        <v>0</v>
      </c>
      <c r="D175" s="770">
        <f>[1]Quickool!K216</f>
        <v>21.0084033613445</v>
      </c>
      <c r="E175" s="177"/>
      <c r="F175" s="754"/>
      <c r="G175" s="754"/>
      <c r="H175" s="787"/>
      <c r="I175" s="754"/>
      <c r="J175" s="754"/>
    </row>
    <row r="176" spans="1:10">
      <c r="A176" s="551" t="str">
        <f>[1]Quickool!A217</f>
        <v>CAB169</v>
      </c>
      <c r="B176" s="551" t="str">
        <f>[1]Quickool!B217</f>
        <v>RH-4.4m WHITE DOOR HEATER (60°c)</v>
      </c>
      <c r="C176" s="551">
        <f>[1]Quickool!C217</f>
        <v>0</v>
      </c>
      <c r="D176" s="770">
        <f>[1]Quickool!K217</f>
        <v>21.8837535014006</v>
      </c>
      <c r="E176" s="177"/>
      <c r="F176" s="754"/>
      <c r="G176" s="754"/>
      <c r="H176" s="787"/>
      <c r="I176" s="754"/>
      <c r="J176" s="754"/>
    </row>
    <row r="177" spans="1:10">
      <c r="A177" s="551" t="str">
        <f>[1]Quickool!A218</f>
        <v>CAB170</v>
      </c>
      <c r="B177" s="551" t="str">
        <f>[1]Quickool!B218</f>
        <v>RH-4.5m WHITE DOOR HEATER (60°c)</v>
      </c>
      <c r="C177" s="551">
        <f>[1]Quickool!C218</f>
        <v>0</v>
      </c>
      <c r="D177" s="770">
        <f>[1]Quickool!K218</f>
        <v>22.7591036414566</v>
      </c>
      <c r="E177" s="177"/>
      <c r="F177" s="754"/>
      <c r="G177" s="754"/>
      <c r="H177" s="787"/>
      <c r="I177" s="754"/>
      <c r="J177" s="754"/>
    </row>
    <row r="178" spans="1:10">
      <c r="A178" s="551" t="str">
        <f>[1]Quickool!A219</f>
        <v>CAB171</v>
      </c>
      <c r="B178" s="551" t="str">
        <f>[1]Quickool!B219</f>
        <v>RH-4.8m WHITE DOOR HEATER (60°c)</v>
      </c>
      <c r="C178" s="551">
        <f>[1]Quickool!C219</f>
        <v>0</v>
      </c>
      <c r="D178" s="770">
        <f>[1]Quickool!K219</f>
        <v>24.5098039215686</v>
      </c>
      <c r="E178" s="177"/>
      <c r="F178" s="754"/>
      <c r="G178" s="754"/>
      <c r="H178" s="787"/>
      <c r="I178" s="754"/>
      <c r="J178" s="754"/>
    </row>
    <row r="179" spans="1:10">
      <c r="A179" s="551" t="str">
        <f>[1]Quickool!A220</f>
        <v>CAB172</v>
      </c>
      <c r="B179" s="551" t="str">
        <f>[1]Quickool!B220</f>
        <v>RH-4.9m WHITE DOOR HEATER (60°c)</v>
      </c>
      <c r="C179" s="551">
        <f>[1]Quickool!C220</f>
        <v>0</v>
      </c>
      <c r="D179" s="770">
        <f>[1]Quickool!K220</f>
        <v>24.5098039215686</v>
      </c>
      <c r="E179" s="177"/>
      <c r="F179" s="754"/>
      <c r="G179" s="754"/>
      <c r="H179" s="787"/>
      <c r="I179" s="754"/>
      <c r="J179" s="754"/>
    </row>
    <row r="180" spans="1:10">
      <c r="A180" s="551" t="str">
        <f>[1]Quickool!A221</f>
        <v>CAB173</v>
      </c>
      <c r="B180" s="551" t="str">
        <f>[1]Quickool!B221</f>
        <v>RH-5.3m WHITE DOOR HEATER (60°c)</v>
      </c>
      <c r="C180" s="551">
        <f>[1]Quickool!C221</f>
        <v>0</v>
      </c>
      <c r="D180" s="770">
        <f>[1]Quickool!K221</f>
        <v>26.2605042016807</v>
      </c>
      <c r="E180" s="177"/>
      <c r="F180" s="754"/>
      <c r="G180" s="754"/>
      <c r="H180" s="787"/>
      <c r="I180" s="754"/>
      <c r="J180" s="754"/>
    </row>
    <row r="181" spans="1:10">
      <c r="A181" s="551" t="str">
        <f>[1]Quickool!A222</f>
        <v>CAB174</v>
      </c>
      <c r="B181" s="551" t="str">
        <f>[1]Quickool!B222</f>
        <v>RH-5.5m WHITE DOOR HEATER (60°c)</v>
      </c>
      <c r="C181" s="551">
        <f>[1]Quickool!C222</f>
        <v>0</v>
      </c>
      <c r="D181" s="770">
        <f>[1]Quickool!K222</f>
        <v>28.0112044817927</v>
      </c>
      <c r="E181" s="177"/>
      <c r="F181" s="754"/>
      <c r="G181" s="754"/>
      <c r="H181" s="787"/>
      <c r="I181" s="754"/>
      <c r="J181" s="754"/>
    </row>
    <row r="182" spans="1:10">
      <c r="A182" s="551" t="str">
        <f>[1]Quickool!A223</f>
        <v>CAB175</v>
      </c>
      <c r="B182" s="551" t="str">
        <f>[1]Quickool!B223</f>
        <v>RH-6.4m WHITE DOOR HEATER (60°c)</v>
      </c>
      <c r="C182" s="551">
        <f>[1]Quickool!C223</f>
        <v>0</v>
      </c>
      <c r="D182" s="770">
        <f>[1]Quickool!K223</f>
        <v>32.3879551820728</v>
      </c>
      <c r="E182" s="177"/>
      <c r="F182" s="754"/>
      <c r="G182" s="754"/>
      <c r="H182" s="787"/>
      <c r="I182" s="754"/>
      <c r="J182" s="754"/>
    </row>
    <row r="183" spans="1:10">
      <c r="A183" s="551" t="str">
        <f>[1]Quickool!A224</f>
        <v>CAB176</v>
      </c>
      <c r="B183" s="551" t="str">
        <f>[1]Quickool!B224</f>
        <v>RH-6.8m WHITE DOOR HEATER (60°c)</v>
      </c>
      <c r="C183" s="551">
        <f>[1]Quickool!C224</f>
        <v>0</v>
      </c>
      <c r="D183" s="770">
        <f>[1]Quickool!K224</f>
        <v>35.0140056022409</v>
      </c>
      <c r="E183" s="177"/>
      <c r="F183" s="754"/>
      <c r="G183" s="754"/>
      <c r="H183" s="787"/>
      <c r="I183" s="754"/>
      <c r="J183" s="754"/>
    </row>
    <row r="184" spans="1:10">
      <c r="A184" s="551" t="str">
        <f>[1]Quickool!A225</f>
        <v>CAB177</v>
      </c>
      <c r="B184" s="551" t="str">
        <f>[1]Quickool!B225</f>
        <v>RH-7m WHITE DOOR HEATER (60°c)</v>
      </c>
      <c r="C184" s="551">
        <f>[1]Quickool!C225</f>
        <v>0</v>
      </c>
      <c r="D184" s="770">
        <f>[1]Quickool!K225</f>
        <v>35.0140056022409</v>
      </c>
      <c r="E184" s="177"/>
      <c r="F184" s="754"/>
      <c r="G184" s="754"/>
      <c r="H184" s="787"/>
      <c r="I184" s="754"/>
      <c r="J184" s="754"/>
    </row>
    <row r="185" spans="1:10">
      <c r="A185" s="551" t="str">
        <f>[1]Quickool!A226</f>
        <v>CAB178</v>
      </c>
      <c r="B185" s="551" t="str">
        <f>[1]Quickool!B226</f>
        <v>RH-8.2m WHITE DOOR HEATER (60°c)</v>
      </c>
      <c r="C185" s="551">
        <f>[1]Quickool!C226</f>
        <v>0</v>
      </c>
      <c r="D185" s="770">
        <f>[1]Quickool!K226</f>
        <v>41.1414565826331</v>
      </c>
      <c r="E185" s="177"/>
      <c r="F185" s="754"/>
      <c r="G185" s="754"/>
      <c r="H185" s="787"/>
      <c r="I185" s="754"/>
      <c r="J185" s="754"/>
    </row>
    <row r="186" spans="1:10">
      <c r="A186" s="551" t="str">
        <f>[1]Quickool!A227</f>
        <v>CAB179</v>
      </c>
      <c r="B186" s="551" t="str">
        <f>[1]Quickool!B227</f>
        <v>RH-10.3m WHITE DOOR HEATER (60°c)</v>
      </c>
      <c r="C186" s="551">
        <f>[1]Quickool!C227</f>
        <v>0</v>
      </c>
      <c r="D186" s="770">
        <f>[1]Quickool!K227</f>
        <v>51.6456582633053</v>
      </c>
      <c r="E186" s="177"/>
      <c r="F186" s="754"/>
      <c r="G186" s="754"/>
      <c r="H186" s="787"/>
      <c r="I186" s="754"/>
      <c r="J186" s="754"/>
    </row>
    <row r="187" spans="1:10">
      <c r="A187" s="551" t="str">
        <f>[1]Quickool!A228</f>
        <v>CAB180</v>
      </c>
      <c r="B187" s="551" t="str">
        <f>[1]Quickool!B228</f>
        <v>RH-10.4m WHITE DOOR HEATER (60°c)</v>
      </c>
      <c r="C187" s="551">
        <f>[1]Quickool!C228</f>
        <v>0</v>
      </c>
      <c r="D187" s="770">
        <f>[1]Quickool!K228</f>
        <v>52.5210084033613</v>
      </c>
      <c r="E187" s="177"/>
      <c r="F187" s="754"/>
      <c r="G187" s="754"/>
      <c r="H187" s="787"/>
      <c r="I187" s="754"/>
      <c r="J187" s="754"/>
    </row>
    <row r="188" spans="1:10">
      <c r="A188" s="551" t="str">
        <f>[1]Quickool!A229</f>
        <v>CAB181</v>
      </c>
      <c r="B188" s="551" t="str">
        <f>[1]Quickool!B229</f>
        <v>RH-12.2m WHITE DOOR HEATER (60°c)</v>
      </c>
      <c r="C188" s="551">
        <f>[1]Quickool!C229</f>
        <v>0</v>
      </c>
      <c r="D188" s="770">
        <f>[1]Quickool!K229</f>
        <v>61.2745098039216</v>
      </c>
      <c r="E188" s="177"/>
      <c r="F188" s="754"/>
      <c r="G188" s="754"/>
      <c r="H188" s="787"/>
      <c r="I188" s="754"/>
      <c r="J188" s="754"/>
    </row>
    <row r="189" ht="36" customHeight="1" spans="1:10">
      <c r="A189" s="551" t="str">
        <f>[1]Quickool!A230</f>
        <v>CAB182</v>
      </c>
      <c r="B189" s="551" t="str">
        <f>[1]Quickool!B230</f>
        <v>RH-15.5m WHITE DOOR HEATER (60°c)</v>
      </c>
      <c r="C189" s="551">
        <f>[1]Quickool!C230</f>
        <v>0</v>
      </c>
      <c r="D189" s="770">
        <f>[1]Quickool!K230</f>
        <v>77.03081232493</v>
      </c>
      <c r="E189" s="788"/>
      <c r="F189" s="754"/>
      <c r="G189" s="754"/>
      <c r="H189" s="787"/>
      <c r="I189" s="754"/>
      <c r="J189" s="754"/>
    </row>
    <row r="190" ht="36" customHeight="1" spans="1:10">
      <c r="A190" s="551" t="str">
        <f>[1]Quickool!A231</f>
        <v>CAB183</v>
      </c>
      <c r="B190" s="551" t="str">
        <f>[1]Quickool!B231</f>
        <v>RH-15.6m WHITE DOOR HEATER (60°c)</v>
      </c>
      <c r="C190" s="551">
        <f>[1]Quickool!C231</f>
        <v>0</v>
      </c>
      <c r="D190" s="770">
        <f>[1]Quickool!K231</f>
        <v>78.781512605042</v>
      </c>
      <c r="E190" s="788"/>
      <c r="F190" s="754"/>
      <c r="G190" s="754"/>
      <c r="H190" s="787"/>
      <c r="I190" s="754"/>
      <c r="J190" s="754"/>
    </row>
    <row r="191" ht="36" customHeight="1" spans="1:10">
      <c r="A191" s="551" t="str">
        <f>[1]Quickool!A232</f>
        <v>CAB184</v>
      </c>
      <c r="B191" s="551" t="str">
        <f>[1]Quickool!B232</f>
        <v>HAIER FRIDGE DOOR SWITCH</v>
      </c>
      <c r="C191" s="551">
        <f>[1]Quickool!C232</f>
        <v>0</v>
      </c>
      <c r="D191" s="770">
        <f>[1]Quickool!K232</f>
        <v>6.86274509803922</v>
      </c>
      <c r="E191" s="788"/>
      <c r="F191" s="754"/>
      <c r="G191" s="754"/>
      <c r="H191" s="787"/>
      <c r="I191" s="754"/>
      <c r="J191" s="754"/>
    </row>
    <row r="192" ht="36" customHeight="1" spans="1:10">
      <c r="A192" s="551" t="str">
        <f>[1]Quickool!A233</f>
        <v>CAB185</v>
      </c>
      <c r="B192" s="551" t="str">
        <f>[1]Quickool!B233</f>
        <v>LS711 ABS NYLON HIDDEN HANDLE</v>
      </c>
      <c r="C192" s="551">
        <f>[1]Quickool!C233</f>
        <v>0</v>
      </c>
      <c r="D192" s="770">
        <f>[1]Quickool!K233</f>
        <v>0.980392156862745</v>
      </c>
      <c r="E192" s="788"/>
      <c r="F192" s="754"/>
      <c r="G192" s="754"/>
      <c r="H192" s="787"/>
      <c r="I192" s="754"/>
      <c r="J192" s="754"/>
    </row>
    <row r="193" ht="36" customHeight="1" spans="1:10">
      <c r="A193" s="551" t="str">
        <f>[1]Quickool!A234</f>
        <v>CAB186</v>
      </c>
      <c r="B193" s="551" t="str">
        <f>[1]Quickool!B234</f>
        <v>SENSOR PROBE HOLDER</v>
      </c>
      <c r="C193" s="551">
        <f>[1]Quickool!C234</f>
        <v>0</v>
      </c>
      <c r="D193" s="770">
        <f>[1]Quickool!K234</f>
        <v>0.350140056022409</v>
      </c>
      <c r="E193" s="788"/>
      <c r="F193" s="754"/>
      <c r="G193" s="754"/>
      <c r="H193" s="787"/>
      <c r="I193" s="754"/>
      <c r="J193" s="754"/>
    </row>
    <row r="194" ht="36" customHeight="1" spans="1:10">
      <c r="A194" s="551" t="str">
        <f>[1]Quickool!A235</f>
        <v>CAB187</v>
      </c>
      <c r="B194" s="551" t="str">
        <f>[1]Quickool!B235</f>
        <v>PU END CAP</v>
      </c>
      <c r="C194" s="551">
        <f>[1]Quickool!C235</f>
        <v>0</v>
      </c>
      <c r="D194" s="770">
        <f>[1]Quickool!K235</f>
        <v>0.466853408029879</v>
      </c>
      <c r="E194" s="788"/>
      <c r="F194" s="754"/>
      <c r="G194" s="754"/>
      <c r="H194" s="787"/>
      <c r="I194" s="754"/>
      <c r="J194" s="754"/>
    </row>
    <row r="195" ht="36" customHeight="1" spans="1:10">
      <c r="A195" s="551" t="str">
        <f>[1]Quickool!A236</f>
        <v>CAB188</v>
      </c>
      <c r="B195" s="551" t="str">
        <f>[1]Quickool!B236</f>
        <v>PU END CAP</v>
      </c>
      <c r="C195" s="551">
        <f>[1]Quickool!C236</f>
        <v>0</v>
      </c>
      <c r="D195" s="770">
        <f>[1]Quickool!K236</f>
        <v>0.466853408029879</v>
      </c>
      <c r="E195" s="788"/>
      <c r="F195" s="754"/>
      <c r="G195" s="754"/>
      <c r="H195" s="787"/>
      <c r="I195" s="754"/>
      <c r="J195" s="754"/>
    </row>
    <row r="196" ht="36" customHeight="1" spans="1:10">
      <c r="A196" s="551" t="str">
        <f>[1]Quickool!A237</f>
        <v>CAB189</v>
      </c>
      <c r="B196" s="551" t="str">
        <f>[1]Quickool!B237</f>
        <v>WATERPROOF TRANSPARENT PROTECTIVE COVER DISPLAY</v>
      </c>
      <c r="C196" s="551">
        <f>[1]Quickool!C237</f>
        <v>0</v>
      </c>
      <c r="D196" s="770">
        <f>[1]Quickool!K237</f>
        <v>4.0016006402561</v>
      </c>
      <c r="E196" s="788"/>
      <c r="F196" s="754"/>
      <c r="G196" s="754"/>
      <c r="H196" s="787"/>
      <c r="I196" s="754"/>
      <c r="J196" s="754"/>
    </row>
    <row r="197" ht="36" customHeight="1" spans="1:10">
      <c r="A197" s="551" t="str">
        <f>[1]Quickool!A238</f>
        <v>CAB190</v>
      </c>
      <c r="B197" s="551" t="str">
        <f>[1]Quickool!B238</f>
        <v>SENSOR PROBE HOLDER</v>
      </c>
      <c r="C197" s="551">
        <f>[1]Quickool!C238</f>
        <v>0</v>
      </c>
      <c r="D197" s="770">
        <f>[1]Quickool!K238</f>
        <v>0.40016006402561</v>
      </c>
      <c r="E197" s="788"/>
      <c r="F197" s="754"/>
      <c r="G197" s="754"/>
      <c r="H197" s="787"/>
      <c r="I197" s="754"/>
      <c r="J197" s="754"/>
    </row>
    <row r="198" ht="36" customHeight="1" spans="1:10">
      <c r="A198" s="551" t="str">
        <f>[1]Quickool!A239</f>
        <v>CAB191</v>
      </c>
      <c r="B198" s="551" t="str">
        <f>[1]Quickool!B239</f>
        <v>WIRE HOLDER</v>
      </c>
      <c r="C198" s="551">
        <f>[1]Quickool!C239</f>
        <v>0</v>
      </c>
      <c r="D198" s="770">
        <f>[1]Quickool!K239</f>
        <v>1.00040016006403</v>
      </c>
      <c r="E198" s="729"/>
      <c r="F198" s="754"/>
      <c r="G198" s="754"/>
      <c r="H198" s="787"/>
      <c r="I198" s="754"/>
      <c r="J198" s="754"/>
    </row>
    <row r="199" ht="36" customHeight="1" spans="1:10">
      <c r="A199" s="551" t="str">
        <f>[1]Quickool!A240</f>
        <v>CAB192</v>
      </c>
      <c r="B199" s="551" t="str">
        <f>[1]Quickool!B240</f>
        <v>4" PLASTIC VIDEO FAN GUARD</v>
      </c>
      <c r="C199" s="551">
        <f>[1]Quickool!C240</f>
        <v>0</v>
      </c>
      <c r="D199" s="770">
        <f>[1]Quickool!K240</f>
        <v>1.60064025610244</v>
      </c>
      <c r="E199" s="788"/>
      <c r="F199" s="754"/>
      <c r="G199" s="754"/>
      <c r="H199" s="787"/>
      <c r="I199" s="754"/>
      <c r="J199" s="754"/>
    </row>
    <row r="200" ht="36" customHeight="1" spans="1:10">
      <c r="A200" s="551" t="str">
        <f>[1]Quickool!A241</f>
        <v>CAB193</v>
      </c>
      <c r="B200" s="551" t="str">
        <f>[1]Quickool!B241</f>
        <v>6" PLASTIC VIDEO FAN GUARD</v>
      </c>
      <c r="C200" s="551">
        <f>[1]Quickool!C241</f>
        <v>0</v>
      </c>
      <c r="D200" s="770">
        <f>[1]Quickool!K241</f>
        <v>2.80112044817927</v>
      </c>
      <c r="E200" s="788"/>
      <c r="F200" s="754"/>
      <c r="G200" s="754"/>
      <c r="H200" s="787"/>
      <c r="I200" s="754"/>
      <c r="J200" s="754"/>
    </row>
    <row r="201" ht="36" customHeight="1" spans="1:10">
      <c r="A201" s="551" t="str">
        <f>[1]Quickool!A242</f>
        <v>CAB194</v>
      </c>
      <c r="B201" s="551" t="str">
        <f>[1]Quickool!B242</f>
        <v>BLOWER FAN GUARD 200MM</v>
      </c>
      <c r="C201" s="551">
        <f>[1]Quickool!C242</f>
        <v>0</v>
      </c>
      <c r="D201" s="770">
        <f>[1]Quickool!K242</f>
        <v>6.22471210706505</v>
      </c>
      <c r="E201" s="788"/>
      <c r="F201" s="754"/>
      <c r="G201" s="754"/>
      <c r="H201" s="787"/>
      <c r="I201" s="754"/>
      <c r="J201" s="754"/>
    </row>
    <row r="202" ht="36" customHeight="1" spans="1:10">
      <c r="A202" s="551" t="str">
        <f>[1]Quickool!A243</f>
        <v>CAB195</v>
      </c>
      <c r="B202" s="551" t="str">
        <f>[1]Quickool!B243</f>
        <v>CONDENSER FAN GUARD 200MM</v>
      </c>
      <c r="C202" s="551">
        <f>[1]Quickool!C243</f>
        <v>0</v>
      </c>
      <c r="D202" s="770">
        <f>[1]Quickool!K243</f>
        <v>7.00280112044818</v>
      </c>
      <c r="E202" s="788"/>
      <c r="F202" s="754"/>
      <c r="G202" s="754"/>
      <c r="H202" s="787"/>
      <c r="I202" s="754"/>
      <c r="J202" s="754"/>
    </row>
    <row r="203" ht="36" customHeight="1" spans="1:10">
      <c r="A203" s="551" t="str">
        <f>[1]Quickool!A244</f>
        <v>CAB196</v>
      </c>
      <c r="B203" s="551" t="str">
        <f>[1]Quickool!B244</f>
        <v>Upper door hinges</v>
      </c>
      <c r="C203" s="551">
        <f>[1]Quickool!C244</f>
        <v>0</v>
      </c>
      <c r="D203" s="770">
        <f>[1]Quickool!K244</f>
        <v>3.11235605353252</v>
      </c>
      <c r="E203" s="788"/>
      <c r="F203" s="754"/>
      <c r="G203" s="754"/>
      <c r="H203" s="787"/>
      <c r="I203" s="754"/>
      <c r="J203" s="754"/>
    </row>
    <row r="204" ht="36" customHeight="1" spans="1:10">
      <c r="A204" s="551" t="str">
        <f>[1]Quickool!A245</f>
        <v>CAB197</v>
      </c>
      <c r="B204" s="551" t="str">
        <f>[1]Quickool!B245</f>
        <v>Middle door hinges</v>
      </c>
      <c r="C204" s="551">
        <f>[1]Quickool!C245</f>
        <v>0</v>
      </c>
      <c r="D204" s="770">
        <f>[1]Quickool!K245</f>
        <v>3.11235605353252</v>
      </c>
      <c r="E204" s="788"/>
      <c r="F204" s="754"/>
      <c r="G204" s="754"/>
      <c r="H204" s="787"/>
      <c r="I204" s="754"/>
      <c r="J204" s="754"/>
    </row>
    <row r="205" ht="36" customHeight="1" spans="1:10">
      <c r="A205" s="551" t="str">
        <f>[1]Quickool!A246</f>
        <v>CAB198</v>
      </c>
      <c r="B205" s="551" t="str">
        <f>[1]Quickool!B246</f>
        <v>Bottom door hinges</v>
      </c>
      <c r="C205" s="551">
        <f>[1]Quickool!C246</f>
        <v>0</v>
      </c>
      <c r="D205" s="770">
        <f>[1]Quickool!K246</f>
        <v>3.11235605353252</v>
      </c>
      <c r="E205" s="788"/>
      <c r="F205" s="754"/>
      <c r="G205" s="754"/>
      <c r="H205" s="787"/>
      <c r="I205" s="754"/>
      <c r="J205" s="754"/>
    </row>
    <row r="206" ht="49" customHeight="1" spans="1:10">
      <c r="A206" s="551" t="str">
        <f>[1]Quickool!A247</f>
        <v>CAB199</v>
      </c>
      <c r="B206" s="551" t="str">
        <f>[1]Quickool!B247</f>
        <v>3KG DEHUMIDIFIER </v>
      </c>
      <c r="C206" s="551">
        <f>[1]Quickool!C247</f>
        <v>0</v>
      </c>
      <c r="D206" s="770">
        <f>[1]Quickool!K247</f>
        <v>1047.17813051146</v>
      </c>
      <c r="E206" s="788"/>
      <c r="F206" s="754"/>
      <c r="G206" s="754"/>
      <c r="H206" s="787"/>
      <c r="I206" s="754"/>
      <c r="J206" s="754"/>
    </row>
    <row r="207" ht="51" customHeight="1" spans="1:10">
      <c r="A207" s="551" t="str">
        <f>[1]Quickool!A248</f>
        <v>CAB200</v>
      </c>
      <c r="B207" s="551" t="str">
        <f>[1]Quickool!B248</f>
        <v>HIGH 330 SIDEBOARD (BLACK/GREY)</v>
      </c>
      <c r="C207" s="551">
        <f>[1]Quickool!C248</f>
        <v>0</v>
      </c>
      <c r="D207" s="770">
        <f>[1]Quickool!K248</f>
        <v>7.8781512605042</v>
      </c>
      <c r="E207" s="788"/>
      <c r="F207" s="754"/>
      <c r="G207" s="754"/>
      <c r="H207" s="787"/>
      <c r="I207" s="754"/>
      <c r="J207" s="754"/>
    </row>
    <row r="208" ht="49" customHeight="1" spans="1:10">
      <c r="A208" s="551" t="str">
        <f>[1]Quickool!A249</f>
        <v>CAB201</v>
      </c>
      <c r="B208" s="551" t="str">
        <f>[1]Quickool!B249</f>
        <v>200mm FAN GUARD</v>
      </c>
      <c r="C208" s="551">
        <f>[1]Quickool!C249</f>
        <v>0</v>
      </c>
      <c r="D208" s="770">
        <f>[1]Quickool!K249</f>
        <v>7.15841892312481</v>
      </c>
      <c r="E208" s="788"/>
      <c r="F208" s="754"/>
      <c r="G208" s="754"/>
      <c r="H208" s="787"/>
      <c r="I208" s="754"/>
      <c r="J208" s="754"/>
    </row>
    <row r="209" ht="41" customHeight="1" spans="1:10">
      <c r="A209" s="551" t="str">
        <f>[1]Quickool!A250</f>
        <v>CAB202</v>
      </c>
      <c r="B209" s="551" t="str">
        <f>[1]Quickool!B250</f>
        <v>230mm FAN GUARD</v>
      </c>
      <c r="C209" s="551">
        <f>[1]Quickool!C250</f>
        <v>0</v>
      </c>
      <c r="D209" s="770">
        <f>[1]Quickool!K250</f>
        <v>9.33706816059757</v>
      </c>
      <c r="E209" s="788"/>
      <c r="F209" s="754"/>
      <c r="G209" s="754"/>
      <c r="H209" s="787"/>
      <c r="I209" s="754"/>
      <c r="J209" s="754"/>
    </row>
    <row r="210" ht="36" customHeight="1" spans="1:10">
      <c r="A210" s="551" t="str">
        <f>[1]Quickool!A251</f>
        <v>CAB203</v>
      </c>
      <c r="B210" s="551" t="str">
        <f>[1]Quickool!B251</f>
        <v>EXTRA LONG ELBOW DRAIN PIPE FITTING 加长弯头出水嘴</v>
      </c>
      <c r="C210" s="551">
        <f>[1]Quickool!C251</f>
        <v>0</v>
      </c>
      <c r="D210" s="770">
        <f>[1]Quickool!K251</f>
        <v>2.10084033613445</v>
      </c>
      <c r="E210" s="788"/>
      <c r="F210" s="754"/>
      <c r="G210" s="754"/>
      <c r="H210" s="787"/>
      <c r="I210" s="754"/>
      <c r="J210" s="754"/>
    </row>
    <row r="211" ht="36" customHeight="1" spans="1:10">
      <c r="A211" s="551" t="str">
        <f>[1]Quickool!A252</f>
        <v>CAB204</v>
      </c>
      <c r="B211" s="551" t="str">
        <f>[1]Quickool!B252</f>
        <v>POST GUARD 大直座</v>
      </c>
      <c r="C211" s="551">
        <f>[1]Quickool!C252</f>
        <v>0</v>
      </c>
      <c r="D211" s="770">
        <f>[1]Quickool!K252</f>
        <v>1.40056022408964</v>
      </c>
      <c r="E211" s="788"/>
      <c r="F211" s="754"/>
      <c r="G211" s="754"/>
      <c r="H211" s="787"/>
      <c r="I211" s="754"/>
      <c r="J211" s="754"/>
    </row>
    <row r="212" ht="36" customHeight="1" spans="1:10">
      <c r="A212" s="551" t="str">
        <f>[1]Quickool!A253</f>
        <v>CAB205</v>
      </c>
      <c r="B212" s="551" t="str">
        <f>[1]Quickool!B253</f>
        <v>UPPER LEFT DOOR HINGES</v>
      </c>
      <c r="C212" s="551">
        <f>[1]Quickool!C253</f>
        <v>0</v>
      </c>
      <c r="D212" s="770">
        <f>[1]Quickool!K253</f>
        <v>7.78089013383131</v>
      </c>
      <c r="E212" s="788"/>
      <c r="F212" s="754"/>
      <c r="G212" s="754"/>
      <c r="H212" s="787"/>
      <c r="I212" s="754"/>
      <c r="J212" s="754"/>
    </row>
    <row r="213" ht="36" customHeight="1" spans="1:10">
      <c r="A213" s="551" t="str">
        <f>[1]Quickool!A254</f>
        <v>CAB206</v>
      </c>
      <c r="B213" s="551" t="str">
        <f>[1]Quickool!B254</f>
        <v>UPPER RIGHT DOOR HINGES</v>
      </c>
      <c r="C213" s="551">
        <f>[1]Quickool!C254</f>
        <v>0</v>
      </c>
      <c r="D213" s="770">
        <f>[1]Quickool!K254</f>
        <v>7.78089013383131</v>
      </c>
      <c r="E213" s="788"/>
      <c r="F213" s="754"/>
      <c r="G213" s="754"/>
      <c r="H213" s="787"/>
      <c r="I213" s="754"/>
      <c r="J213" s="754"/>
    </row>
    <row r="214" ht="36" customHeight="1" spans="1:10">
      <c r="A214" s="551" t="str">
        <f>[1]Quickool!A255</f>
        <v>CAB207</v>
      </c>
      <c r="B214" s="551" t="str">
        <f>[1]Quickool!B255</f>
        <v>MIDDLE LEFT DOOR HINGES</v>
      </c>
      <c r="C214" s="551">
        <f>[1]Quickool!C255</f>
        <v>0</v>
      </c>
      <c r="D214" s="770">
        <f>[1]Quickool!K255</f>
        <v>7.78089013383131</v>
      </c>
      <c r="E214" s="788"/>
      <c r="F214" s="754"/>
      <c r="G214" s="754"/>
      <c r="H214" s="787"/>
      <c r="I214" s="754"/>
      <c r="J214" s="754"/>
    </row>
    <row r="215" ht="36" customHeight="1" spans="1:10">
      <c r="A215" s="551" t="str">
        <f>[1]Quickool!A256</f>
        <v>CAB208</v>
      </c>
      <c r="B215" s="551" t="str">
        <f>[1]Quickool!B256</f>
        <v>MIDDLE RIGHT DOOR HINGES</v>
      </c>
      <c r="C215" s="551">
        <f>[1]Quickool!C256</f>
        <v>0</v>
      </c>
      <c r="D215" s="770">
        <f>[1]Quickool!K256</f>
        <v>7.78089013383131</v>
      </c>
      <c r="E215" s="788"/>
      <c r="F215" s="754"/>
      <c r="G215" s="754"/>
      <c r="H215" s="787"/>
      <c r="I215" s="754"/>
      <c r="J215" s="754"/>
    </row>
    <row r="216" ht="36" customHeight="1" spans="1:10">
      <c r="A216" s="551" t="str">
        <f>[1]Quickool!A257</f>
        <v>CAB209</v>
      </c>
      <c r="B216" s="551" t="str">
        <f>[1]Quickool!B257</f>
        <v>LOWER LEFT DOOR HINGES</v>
      </c>
      <c r="C216" s="551">
        <f>[1]Quickool!C257</f>
        <v>0</v>
      </c>
      <c r="D216" s="770">
        <f>[1]Quickool!K257</f>
        <v>7.78089013383131</v>
      </c>
      <c r="E216" s="788"/>
      <c r="F216" s="754"/>
      <c r="G216" s="754"/>
      <c r="H216" s="787"/>
      <c r="I216" s="754"/>
      <c r="J216" s="754"/>
    </row>
    <row r="217" ht="47" customHeight="1" spans="1:10">
      <c r="A217" s="551" t="str">
        <f>[1]Quickool!A258</f>
        <v>CAB213</v>
      </c>
      <c r="B217" s="551" t="str">
        <f>[1]Quickool!B258</f>
        <v>LOWER RIGHT DOOR HINGES</v>
      </c>
      <c r="C217" s="551">
        <f>[1]Quickool!C258</f>
        <v>0</v>
      </c>
      <c r="D217" s="770">
        <f>[1]Quickool!K258</f>
        <v>7.78089013383131</v>
      </c>
      <c r="E217" s="790"/>
      <c r="F217" s="754"/>
      <c r="G217" s="754"/>
      <c r="H217" s="787"/>
      <c r="I217" s="754"/>
      <c r="J217" s="754"/>
    </row>
  </sheetData>
  <mergeCells count="26">
    <mergeCell ref="D10:D18"/>
    <mergeCell ref="D19:D21"/>
    <mergeCell ref="D22:D24"/>
    <mergeCell ref="D25:D27"/>
    <mergeCell ref="D28:D31"/>
    <mergeCell ref="D32:D35"/>
    <mergeCell ref="D36:D38"/>
    <mergeCell ref="D39:D41"/>
    <mergeCell ref="E74:E75"/>
    <mergeCell ref="E79:E106"/>
    <mergeCell ref="E107:E112"/>
    <mergeCell ref="E127:E129"/>
    <mergeCell ref="E133:E134"/>
    <mergeCell ref="E135:E136"/>
    <mergeCell ref="E138:E149"/>
    <mergeCell ref="E150:E153"/>
    <mergeCell ref="E154:E155"/>
    <mergeCell ref="E156:E158"/>
    <mergeCell ref="E159:E168"/>
    <mergeCell ref="E173:E188"/>
    <mergeCell ref="E202:E204"/>
    <mergeCell ref="J10:J14"/>
    <mergeCell ref="J15:J18"/>
    <mergeCell ref="J19:J27"/>
    <mergeCell ref="J28:J35"/>
    <mergeCell ref="J36:J41"/>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30" sqref="I30"/>
    </sheetView>
  </sheetViews>
  <sheetFormatPr defaultColWidth="9.14285714285714" defaultRowHeight="1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zoomScale="130" zoomScaleNormal="130" topLeftCell="A13" workbookViewId="0">
      <selection activeCell="G7" sqref="G7"/>
    </sheetView>
  </sheetViews>
  <sheetFormatPr defaultColWidth="9" defaultRowHeight="11.25"/>
  <cols>
    <col min="1" max="1" width="9" style="725"/>
    <col min="2" max="2" width="17.0285714285714" style="725" customWidth="1"/>
    <col min="3" max="3" width="18.2857142857143" style="725" customWidth="1"/>
    <col min="4" max="4" width="11.7333333333333" style="725" customWidth="1"/>
    <col min="5" max="7" width="12.5714285714286" style="725" customWidth="1"/>
    <col min="8" max="9" width="9" style="726"/>
    <col min="10" max="10" width="29.1142857142857" style="725" customWidth="1"/>
    <col min="11" max="11" width="12" style="725" customWidth="1"/>
    <col min="12" max="12" width="11.4285714285714" style="725" customWidth="1"/>
    <col min="13" max="13" width="10.5714285714286" style="725" customWidth="1"/>
    <col min="14" max="14" width="10.4285714285714" style="725" customWidth="1"/>
    <col min="15" max="15" width="9.57142857142857" style="725" customWidth="1"/>
    <col min="16" max="16382" width="9" style="725"/>
    <col min="16383" max="16384" width="9" style="187"/>
  </cols>
  <sheetData>
    <row r="1" s="725" customFormat="1" spans="1:9">
      <c r="A1" s="727" t="s">
        <v>0</v>
      </c>
      <c r="H1" s="726"/>
      <c r="I1" s="726"/>
    </row>
    <row r="2" s="725" customFormat="1" spans="1:9">
      <c r="A2" s="725" t="str">
        <f>'[1]CU '!A6</f>
        <v>DATE :15.1.26</v>
      </c>
      <c r="H2" s="726"/>
      <c r="I2" s="726"/>
    </row>
    <row r="3" s="725" customFormat="1" spans="1:9">
      <c r="A3" s="725" t="str">
        <f>'[1]CU '!A7</f>
        <v>USD RATE :</v>
      </c>
      <c r="B3" s="728">
        <f>'[1]CU '!B7</f>
        <v>4.1</v>
      </c>
      <c r="H3" s="726"/>
      <c r="I3" s="726"/>
    </row>
    <row r="5" s="725" customFormat="1" ht="27" customHeight="1" spans="1:14">
      <c r="A5" s="729" t="s">
        <v>39</v>
      </c>
      <c r="B5" s="730" t="s">
        <v>40</v>
      </c>
      <c r="C5" s="730" t="s">
        <v>31</v>
      </c>
      <c r="D5" s="730" t="s">
        <v>41</v>
      </c>
      <c r="E5" s="731" t="s">
        <v>42</v>
      </c>
      <c r="F5" s="731" t="s">
        <v>43</v>
      </c>
      <c r="G5" s="731" t="s">
        <v>44</v>
      </c>
      <c r="H5" s="732" t="s">
        <v>45</v>
      </c>
      <c r="I5" s="732" t="s">
        <v>46</v>
      </c>
      <c r="J5" s="745" t="s">
        <v>47</v>
      </c>
      <c r="K5" s="746" t="s">
        <v>48</v>
      </c>
      <c r="L5" s="746" t="s">
        <v>49</v>
      </c>
      <c r="M5" s="747" t="s">
        <v>50</v>
      </c>
      <c r="N5" s="747" t="s">
        <v>51</v>
      </c>
    </row>
    <row r="6" s="725" customFormat="1" ht="68" customHeight="1" spans="1:14">
      <c r="A6" s="729" t="s">
        <v>52</v>
      </c>
      <c r="B6" s="733" t="s">
        <v>53</v>
      </c>
      <c r="C6" s="730" t="s">
        <v>54</v>
      </c>
      <c r="D6" s="730">
        <v>45.1</v>
      </c>
      <c r="E6" s="731">
        <f>D6/11</f>
        <v>4.1</v>
      </c>
      <c r="F6" s="731"/>
      <c r="G6" s="731"/>
      <c r="H6" s="734">
        <f>[1]Rack!J6</f>
        <v>331.963333333333</v>
      </c>
      <c r="I6" s="734"/>
      <c r="J6" s="745" t="str">
        <f>_xlfn.DISPIMG("ID_4F4D5FD4221844B3BAC4C5FCB86F69E3",1)</f>
        <v>=DISPIMG("ID_4F4D5FD4221844B3BAC4C5FCB86F69E3",1)</v>
      </c>
      <c r="K6" s="730">
        <v>450</v>
      </c>
      <c r="L6" s="730">
        <f t="shared" ref="L6:L9" si="0">D6*K6</f>
        <v>20295</v>
      </c>
      <c r="M6" s="729"/>
      <c r="N6" s="729"/>
    </row>
    <row r="7" s="725" customFormat="1" ht="68" customHeight="1" spans="1:14">
      <c r="A7" s="729" t="s">
        <v>55</v>
      </c>
      <c r="B7" s="730" t="s">
        <v>56</v>
      </c>
      <c r="C7" s="730" t="s">
        <v>57</v>
      </c>
      <c r="D7" s="730"/>
      <c r="E7" s="731"/>
      <c r="F7" s="731"/>
      <c r="G7" s="731"/>
      <c r="H7" s="734">
        <f>[1]Rack!J7</f>
        <v>7.83777777777778</v>
      </c>
      <c r="I7" s="748"/>
      <c r="J7" s="730"/>
      <c r="K7" s="729"/>
      <c r="L7" s="729"/>
      <c r="M7" s="729"/>
      <c r="N7" s="729"/>
    </row>
    <row r="8" s="725" customFormat="1" ht="31" customHeight="1" spans="1:14">
      <c r="A8" s="729" t="s">
        <v>58</v>
      </c>
      <c r="B8" s="735" t="s">
        <v>59</v>
      </c>
      <c r="C8" s="736" t="s">
        <v>60</v>
      </c>
      <c r="D8" s="730">
        <v>0.9</v>
      </c>
      <c r="E8" s="737">
        <f>ROUNDUP((D8*1000-150)/600,0)</f>
        <v>2</v>
      </c>
      <c r="F8" s="731"/>
      <c r="G8" s="731"/>
      <c r="H8" s="734">
        <f>[1]Rack!J8</f>
        <v>6.625</v>
      </c>
      <c r="I8" s="748"/>
      <c r="J8" s="749" t="str">
        <f>_xlfn.DISPIMG("ID_26C9986488344784A3A12DBC0C0B5F4D",1)</f>
        <v>=DISPIMG("ID_26C9986488344784A3A12DBC0C0B5F4D",1)</v>
      </c>
      <c r="K8" s="730">
        <v>750</v>
      </c>
      <c r="L8" s="730">
        <f t="shared" si="0"/>
        <v>675</v>
      </c>
      <c r="M8" s="729"/>
      <c r="N8" s="729"/>
    </row>
    <row r="9" s="725" customFormat="1" ht="33" customHeight="1" spans="1:14">
      <c r="A9" s="729" t="s">
        <v>61</v>
      </c>
      <c r="B9" s="735" t="s">
        <v>62</v>
      </c>
      <c r="C9" s="736" t="s">
        <v>63</v>
      </c>
      <c r="D9" s="730">
        <v>1.13</v>
      </c>
      <c r="E9" s="737">
        <f>ROUNDUP((D10*1000-150)/600,0)</f>
        <v>10</v>
      </c>
      <c r="F9" s="738"/>
      <c r="G9" s="738"/>
      <c r="H9" s="734">
        <f>[1]Rack!J9</f>
        <v>8.30666666666667</v>
      </c>
      <c r="I9" s="748"/>
      <c r="J9" s="750"/>
      <c r="K9" s="730">
        <v>5000</v>
      </c>
      <c r="L9" s="730">
        <f t="shared" si="0"/>
        <v>5650</v>
      </c>
      <c r="M9" s="729"/>
      <c r="N9" s="729"/>
    </row>
    <row r="10" s="725" customFormat="1" ht="33" customHeight="1" spans="1:14">
      <c r="A10" s="729" t="s">
        <v>64</v>
      </c>
      <c r="B10" s="733" t="s">
        <v>65</v>
      </c>
      <c r="C10" s="736" t="s">
        <v>66</v>
      </c>
      <c r="D10" s="739">
        <v>6</v>
      </c>
      <c r="E10" s="740">
        <f>D10*E6*2+(2*D8)+(E9*D9)</f>
        <v>62.3</v>
      </c>
      <c r="F10" s="741">
        <v>10</v>
      </c>
      <c r="G10" s="740">
        <f>F10*E10</f>
        <v>623</v>
      </c>
      <c r="H10" s="742">
        <f>[1]Rack!J10</f>
        <v>302.612282131661</v>
      </c>
      <c r="I10" s="748">
        <f>H10*F10</f>
        <v>3026.12282131661</v>
      </c>
      <c r="J10" s="751"/>
      <c r="K10" s="730"/>
      <c r="L10" s="730"/>
      <c r="M10" s="729"/>
      <c r="N10" s="729"/>
    </row>
    <row r="11" s="725" customFormat="1" ht="34" customHeight="1" spans="1:14">
      <c r="A11" s="729" t="s">
        <v>67</v>
      </c>
      <c r="B11" s="733" t="s">
        <v>68</v>
      </c>
      <c r="C11" s="730" t="s">
        <v>69</v>
      </c>
      <c r="D11" s="730">
        <v>13.7</v>
      </c>
      <c r="E11" s="731">
        <f>ROUNDDOWN(D10/1.5,0)*2</f>
        <v>8</v>
      </c>
      <c r="F11" s="731">
        <v>9</v>
      </c>
      <c r="G11" s="731">
        <f>E11*F11*D11</f>
        <v>986.4</v>
      </c>
      <c r="H11" s="742">
        <f>[1]Rack!J11</f>
        <v>100.87</v>
      </c>
      <c r="I11" s="748">
        <f t="shared" ref="I11:I13" si="1">H11*F11*E11</f>
        <v>7262.64</v>
      </c>
      <c r="J11" s="745" t="str">
        <f>_xlfn.DISPIMG("ID_5B50BE1DB98C4567993D6A5F26792F33",1)</f>
        <v>=DISPIMG("ID_5B50BE1DB98C4567993D6A5F26792F33",1)</v>
      </c>
      <c r="K11" s="730">
        <v>2000</v>
      </c>
      <c r="L11" s="730">
        <f t="shared" ref="L11:L17" si="2">D11*K11</f>
        <v>27400</v>
      </c>
      <c r="M11" s="729"/>
      <c r="N11" s="729"/>
    </row>
    <row r="12" s="725" customFormat="1" ht="35" customHeight="1" spans="1:14">
      <c r="A12" s="729" t="s">
        <v>70</v>
      </c>
      <c r="B12" s="733" t="s">
        <v>68</v>
      </c>
      <c r="C12" s="730" t="s">
        <v>71</v>
      </c>
      <c r="D12" s="730">
        <v>12.6</v>
      </c>
      <c r="E12" s="731">
        <f>ROUNDDOWN(D10/1.5,0)*2</f>
        <v>8</v>
      </c>
      <c r="F12" s="731"/>
      <c r="G12" s="731">
        <f>E12*F12*D12</f>
        <v>0</v>
      </c>
      <c r="H12" s="742">
        <f>[1]Rack!J12</f>
        <v>92.75</v>
      </c>
      <c r="I12" s="748">
        <f t="shared" si="1"/>
        <v>0</v>
      </c>
      <c r="J12" s="745"/>
      <c r="K12" s="730">
        <v>2000</v>
      </c>
      <c r="L12" s="730">
        <f t="shared" si="2"/>
        <v>25200</v>
      </c>
      <c r="M12" s="729"/>
      <c r="N12" s="729"/>
    </row>
    <row r="13" s="725" customFormat="1" ht="73" customHeight="1" spans="1:15">
      <c r="A13" s="729" t="s">
        <v>72</v>
      </c>
      <c r="B13" s="733" t="s">
        <v>73</v>
      </c>
      <c r="C13" s="730" t="s">
        <v>74</v>
      </c>
      <c r="D13" s="730">
        <v>1.1</v>
      </c>
      <c r="E13" s="731">
        <f>ROUNDDOWN(D10/2,0)*2</f>
        <v>6</v>
      </c>
      <c r="F13" s="741">
        <f>F10</f>
        <v>10</v>
      </c>
      <c r="G13" s="731">
        <f>F13*D13*E13</f>
        <v>66</v>
      </c>
      <c r="H13" s="742">
        <f>[1]Rack!J13</f>
        <v>9.744</v>
      </c>
      <c r="I13" s="748">
        <f t="shared" si="1"/>
        <v>584.64</v>
      </c>
      <c r="J13" s="745" t="str">
        <f>_xlfn.DISPIMG("ID_0E87DF8BB7EC46E5880226BA3CE7A3E0",1)</f>
        <v>=DISPIMG("ID_0E87DF8BB7EC46E5880226BA3CE7A3E0",1)</v>
      </c>
      <c r="K13" s="730">
        <v>600</v>
      </c>
      <c r="L13" s="730">
        <f t="shared" si="2"/>
        <v>660</v>
      </c>
      <c r="M13" s="729"/>
      <c r="N13" s="729"/>
      <c r="O13" s="752" t="s">
        <v>75</v>
      </c>
    </row>
    <row r="14" s="725" customFormat="1" ht="83" customHeight="1" spans="1:14">
      <c r="A14" s="729" t="s">
        <v>76</v>
      </c>
      <c r="B14" s="733" t="s">
        <v>77</v>
      </c>
      <c r="C14" s="730" t="s">
        <v>78</v>
      </c>
      <c r="D14" s="730">
        <v>3.5</v>
      </c>
      <c r="E14" s="731"/>
      <c r="F14" s="741">
        <f>F10</f>
        <v>10</v>
      </c>
      <c r="G14" s="731">
        <f>F14*D14</f>
        <v>35</v>
      </c>
      <c r="H14" s="742">
        <f>[1]Rack!J14</f>
        <v>30.698</v>
      </c>
      <c r="I14" s="748">
        <f>H14*F14</f>
        <v>306.98</v>
      </c>
      <c r="J14" s="745"/>
      <c r="K14" s="730">
        <v>125</v>
      </c>
      <c r="L14" s="730">
        <f t="shared" si="2"/>
        <v>437.5</v>
      </c>
      <c r="M14" s="729"/>
      <c r="N14" s="729"/>
    </row>
    <row r="15" s="725" customFormat="1" ht="72" customHeight="1" spans="1:15">
      <c r="A15" s="729" t="s">
        <v>79</v>
      </c>
      <c r="B15" s="733" t="s">
        <v>80</v>
      </c>
      <c r="C15" s="730" t="s">
        <v>81</v>
      </c>
      <c r="D15" s="730">
        <v>2.3</v>
      </c>
      <c r="E15" s="731">
        <v>4</v>
      </c>
      <c r="F15" s="731">
        <v>36</v>
      </c>
      <c r="G15" s="731">
        <f>F15*E15*D15</f>
        <v>331.2</v>
      </c>
      <c r="H15" s="742">
        <f>[1]Rack!J15</f>
        <v>18.4945454545455</v>
      </c>
      <c r="I15" s="748">
        <f>H15*E15*F15</f>
        <v>2663.21454545455</v>
      </c>
      <c r="J15" s="745" t="str">
        <f>_xlfn.DISPIMG("ID_6FC152D1CE6B42CB8D590A2DA910557B",1)</f>
        <v>=DISPIMG("ID_6FC152D1CE6B42CB8D590A2DA910557B",1)</v>
      </c>
      <c r="K15" s="730">
        <v>8000</v>
      </c>
      <c r="L15" s="730">
        <f t="shared" si="2"/>
        <v>18400</v>
      </c>
      <c r="M15" s="729"/>
      <c r="N15" s="729"/>
      <c r="O15" s="725" t="s">
        <v>82</v>
      </c>
    </row>
    <row r="16" s="725" customFormat="1" ht="28" customHeight="1" spans="1:14">
      <c r="A16" s="729" t="s">
        <v>83</v>
      </c>
      <c r="B16" s="733" t="s">
        <v>84</v>
      </c>
      <c r="C16" s="730" t="s">
        <v>85</v>
      </c>
      <c r="D16" s="730">
        <v>18.3</v>
      </c>
      <c r="E16" s="731"/>
      <c r="F16" s="731"/>
      <c r="G16" s="731"/>
      <c r="H16" s="742">
        <f>[1]Rack!J16</f>
        <v>146.88</v>
      </c>
      <c r="I16" s="748">
        <f>H16*E16*F16</f>
        <v>0</v>
      </c>
      <c r="J16" s="745" t="str">
        <f>_xlfn.DISPIMG("ID_65FA1E08635043859F11F6AEACBF64C9",1)</f>
        <v>=DISPIMG("ID_65FA1E08635043859F11F6AEACBF64C9",1)</v>
      </c>
      <c r="K16" s="730">
        <v>50</v>
      </c>
      <c r="L16" s="730">
        <f t="shared" si="2"/>
        <v>915</v>
      </c>
      <c r="M16" s="729"/>
      <c r="N16" s="729"/>
    </row>
    <row r="17" s="725" customFormat="1" ht="28" customHeight="1" spans="1:14">
      <c r="A17" s="729" t="s">
        <v>86</v>
      </c>
      <c r="B17" s="733" t="s">
        <v>84</v>
      </c>
      <c r="C17" s="730" t="s">
        <v>87</v>
      </c>
      <c r="D17" s="730">
        <v>10.8</v>
      </c>
      <c r="E17" s="731"/>
      <c r="F17" s="731"/>
      <c r="G17" s="731"/>
      <c r="H17" s="742">
        <f>[1]Rack!J17</f>
        <v>86.7272727272727</v>
      </c>
      <c r="I17" s="748">
        <f>H17*F17*E17</f>
        <v>0</v>
      </c>
      <c r="J17" s="745"/>
      <c r="K17" s="730">
        <v>10</v>
      </c>
      <c r="L17" s="730">
        <f t="shared" si="2"/>
        <v>108</v>
      </c>
      <c r="M17" s="729"/>
      <c r="N17" s="729"/>
    </row>
    <row r="18" s="725" customFormat="1" spans="1:14">
      <c r="A18" s="729"/>
      <c r="B18" s="729" t="s">
        <v>88</v>
      </c>
      <c r="C18" s="729"/>
      <c r="D18" s="729"/>
      <c r="E18" s="729"/>
      <c r="F18" s="729"/>
      <c r="G18" s="743">
        <f>SUM(G10:G17)</f>
        <v>2041.6</v>
      </c>
      <c r="H18" s="744"/>
      <c r="I18" s="753">
        <f>SUM(I10:I17)</f>
        <v>13843.5973667712</v>
      </c>
      <c r="J18" s="729"/>
      <c r="K18" s="730" t="s">
        <v>89</v>
      </c>
      <c r="L18" s="730">
        <f>SUM(L6:L17)</f>
        <v>99740.5</v>
      </c>
      <c r="M18" s="729"/>
      <c r="N18" s="729"/>
    </row>
    <row r="19" s="725" customFormat="1" spans="1:14">
      <c r="A19" s="729"/>
      <c r="B19" s="729" t="s">
        <v>90</v>
      </c>
      <c r="C19" s="729"/>
      <c r="D19" s="729"/>
      <c r="E19" s="729"/>
      <c r="F19" s="729"/>
      <c r="G19" s="729"/>
      <c r="H19" s="744"/>
      <c r="I19" s="744"/>
      <c r="J19" s="729"/>
      <c r="K19" s="729"/>
      <c r="L19" s="729"/>
      <c r="M19" s="729"/>
      <c r="N19" s="729"/>
    </row>
  </sheetData>
  <mergeCells count="3">
    <mergeCell ref="J8:J10"/>
    <mergeCell ref="J11:J12"/>
    <mergeCell ref="J16:J17"/>
  </mergeCell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F117"/>
  <sheetViews>
    <sheetView zoomScale="115" zoomScaleNormal="115" workbookViewId="0">
      <pane xSplit="2" ySplit="8" topLeftCell="C9" activePane="bottomRight" state="frozen"/>
      <selection/>
      <selection pane="topRight"/>
      <selection pane="bottomLeft"/>
      <selection pane="bottomRight" activeCell="J24" sqref="J24"/>
    </sheetView>
  </sheetViews>
  <sheetFormatPr defaultColWidth="7.14285714285714" defaultRowHeight="11.25" outlineLevelCol="5"/>
  <cols>
    <col min="1" max="1" width="10.1428571428571" style="613" customWidth="1"/>
    <col min="2" max="2" width="40.4285714285714" style="613" customWidth="1"/>
    <col min="3" max="3" width="16.7142857142857" style="613" customWidth="1"/>
    <col min="4" max="4" width="12" style="245" customWidth="1"/>
    <col min="5" max="5" width="12.5714285714286" style="613" customWidth="1"/>
    <col min="6" max="6" width="21.1428571428571" style="613" customWidth="1"/>
    <col min="7" max="7" width="9" style="613" customWidth="1"/>
    <col min="8" max="16384" width="7.14285714285714" style="613"/>
  </cols>
  <sheetData>
    <row r="1" ht="16.5" customHeight="1" spans="1:5">
      <c r="A1" s="7" t="s">
        <v>0</v>
      </c>
      <c r="B1" s="715"/>
      <c r="E1" s="716"/>
    </row>
    <row r="2" hidden="1" spans="2:5">
      <c r="B2" s="245"/>
      <c r="E2" s="716"/>
    </row>
    <row r="3" spans="1:5">
      <c r="A3" s="453" t="str">
        <f>'CU '!A3</f>
        <v>DATE :15.1.26</v>
      </c>
      <c r="E3" s="716"/>
    </row>
    <row r="4" hidden="1"/>
    <row r="5" hidden="1" spans="2:2">
      <c r="B5" s="715"/>
    </row>
    <row r="6" hidden="1" spans="2:2">
      <c r="B6" s="715"/>
    </row>
    <row r="7" spans="1:2">
      <c r="A7" s="394" t="s">
        <v>91</v>
      </c>
      <c r="B7" s="717"/>
    </row>
    <row r="8" s="564" customFormat="1" spans="1:6">
      <c r="A8" s="86" t="str">
        <f>[1]Weiguang!A8</f>
        <v>ITEM</v>
      </c>
      <c r="B8" s="71" t="str">
        <f>[1]Weiguang!B8</f>
        <v>MODEL</v>
      </c>
      <c r="C8" s="95" t="s">
        <v>92</v>
      </c>
      <c r="D8" s="71" t="str">
        <f>[1]Weiguang!D8</f>
        <v>WATTS</v>
      </c>
      <c r="E8" s="615" t="str">
        <f>[1]Weiguang!$I$8</f>
        <v>RM</v>
      </c>
      <c r="F8" s="95" t="s">
        <v>47</v>
      </c>
    </row>
    <row r="9" ht="15" customHeight="1" spans="1:6">
      <c r="A9" s="86" t="str">
        <f>[1]Weiguang!A9</f>
        <v>WEI001</v>
      </c>
      <c r="B9" s="86" t="str">
        <f>[1]Weiguang!B9</f>
        <v>YWF4E-200-G (8") (1PH) (230V) </v>
      </c>
      <c r="C9" s="136" t="s">
        <v>93</v>
      </c>
      <c r="D9" s="71">
        <f>[1]Weiguang!D9</f>
        <v>40</v>
      </c>
      <c r="E9" s="718">
        <f>[1]Weiguang!I9</f>
        <v>125.217422979901</v>
      </c>
      <c r="F9" s="719"/>
    </row>
    <row r="10" spans="1:6">
      <c r="A10" s="86" t="str">
        <f>[1]Weiguang!A10</f>
        <v>WEI002</v>
      </c>
      <c r="B10" s="86" t="str">
        <f>[1]Weiguang!B10</f>
        <v>YWF4E-250-G (10") (1PH) (230V)</v>
      </c>
      <c r="C10" s="137"/>
      <c r="D10" s="71">
        <f>[1]Weiguang!D10</f>
        <v>50</v>
      </c>
      <c r="E10" s="718">
        <f>[1]Weiguang!I10</f>
        <v>128.632443606626</v>
      </c>
      <c r="F10" s="249"/>
    </row>
    <row r="11" spans="1:6">
      <c r="A11" s="86" t="str">
        <f>[1]Weiguang!A11</f>
        <v>WEI002.1</v>
      </c>
      <c r="B11" s="86" t="str">
        <f>[1]Weiguang!B11</f>
        <v>YWF2E-250-G (10") (1PH) (230V) 2500rpm</v>
      </c>
      <c r="C11" s="137"/>
      <c r="D11" s="71">
        <f>[1]Weiguang!D11</f>
        <v>50</v>
      </c>
      <c r="E11" s="718">
        <f>[1]Weiguang!I11</f>
        <v>135.064065786957</v>
      </c>
      <c r="F11" s="249"/>
    </row>
    <row r="12" spans="1:6">
      <c r="A12" s="86" t="str">
        <f>[1]Weiguang!A12</f>
        <v>WEI003</v>
      </c>
      <c r="B12" s="86" t="str">
        <f>[1]Weiguang!B12</f>
        <v>YWF4E-250B (10") (1PH) (230V)</v>
      </c>
      <c r="C12" s="137"/>
      <c r="D12" s="71">
        <f>[1]Weiguang!D12</f>
        <v>50</v>
      </c>
      <c r="E12" s="718">
        <f>[1]Weiguang!I12</f>
        <v>128.632443606626</v>
      </c>
      <c r="F12" s="249"/>
    </row>
    <row r="13" spans="1:6">
      <c r="A13" s="86" t="str">
        <f>[1]Weiguang!A13</f>
        <v>WEI004</v>
      </c>
      <c r="B13" s="86" t="str">
        <f>[1]Weiguang!B13</f>
        <v>YWF4E-300-G (12") (1PH) (230V)</v>
      </c>
      <c r="C13" s="137"/>
      <c r="D13" s="71">
        <f>[1]Weiguang!D13</f>
        <v>85</v>
      </c>
      <c r="E13" s="718">
        <f>[1]Weiguang!I13</f>
        <v>140.015845695708</v>
      </c>
      <c r="F13" s="249"/>
    </row>
    <row r="14" spans="1:6">
      <c r="A14" s="86" t="str">
        <f>[1]Weiguang!A14</f>
        <v>WEI004.1</v>
      </c>
      <c r="B14" s="86" t="str">
        <f>[1]Weiguang!B14</f>
        <v>YWF4D-300-G (12") (3PH) (415V)</v>
      </c>
      <c r="C14" s="137"/>
      <c r="D14" s="71">
        <f>[1]Weiguang!D14</f>
        <v>85</v>
      </c>
      <c r="E14" s="718">
        <f>[1]Weiguang!I14</f>
        <v>140.015845695708</v>
      </c>
      <c r="F14" s="249"/>
    </row>
    <row r="15" spans="1:6">
      <c r="A15" s="86" t="str">
        <f>[1]Weiguang!A15</f>
        <v>WEI005</v>
      </c>
      <c r="B15" s="86" t="str">
        <f>[1]Weiguang!B15</f>
        <v>YWF4E-300B (12") (1PH) (230V)</v>
      </c>
      <c r="C15" s="137"/>
      <c r="D15" s="71">
        <f>[1]Weiguang!D15</f>
        <v>85</v>
      </c>
      <c r="E15" s="718">
        <f>[1]Weiguang!I15</f>
        <v>140.015845695708</v>
      </c>
      <c r="F15" s="249"/>
    </row>
    <row r="16" spans="1:6">
      <c r="A16" s="86" t="str">
        <f>[1]Weiguang!A16</f>
        <v>WEI005.1</v>
      </c>
      <c r="B16" s="86" t="str">
        <f>[1]Weiguang!B16</f>
        <v>YWF2E-300-S (12") 7BLADE (230V) heavy 2m wire</v>
      </c>
      <c r="C16" s="137"/>
      <c r="D16" s="71">
        <f>[1]Weiguang!D16</f>
        <v>85</v>
      </c>
      <c r="E16" s="718">
        <f>[1]Weiguang!I16</f>
        <v>152.0861772212</v>
      </c>
      <c r="F16" s="249"/>
    </row>
    <row r="17" spans="1:6">
      <c r="A17" s="86" t="str">
        <f>[1]Weiguang!A17</f>
        <v>WEI005.2</v>
      </c>
      <c r="B17" s="86" t="str">
        <f>[1]Weiguang!B17</f>
        <v>YWF2D-300-S (12") 7BLADE (415V) heavy 2m wire</v>
      </c>
      <c r="C17" s="137"/>
      <c r="D17" s="71">
        <f>[1]Weiguang!D17</f>
        <v>85</v>
      </c>
      <c r="E17" s="718">
        <f>[1]Weiguang!I17</f>
        <v>152.0861772212</v>
      </c>
      <c r="F17" s="249"/>
    </row>
    <row r="18" spans="1:6">
      <c r="A18" s="86" t="str">
        <f>[1]Weiguang!A18</f>
        <v>WEI005.3</v>
      </c>
      <c r="B18" s="86" t="str">
        <f>[1]Weiguang!B18</f>
        <v>YWF2D-300-B (12") 7BLADE (415V) heavy</v>
      </c>
      <c r="C18" s="137"/>
      <c r="D18" s="71">
        <f>[1]Weiguang!D18</f>
        <v>85</v>
      </c>
      <c r="E18" s="718">
        <f>[1]Weiguang!I18</f>
        <v>152.0861772212</v>
      </c>
      <c r="F18" s="249"/>
    </row>
    <row r="19" spans="1:6">
      <c r="A19" s="86" t="str">
        <f>[1]Weiguang!A19</f>
        <v>WEI006</v>
      </c>
      <c r="B19" s="86" t="str">
        <f>[1]Weiguang!B19</f>
        <v>YWF4E-330-G (13") (1PH) (230V)</v>
      </c>
      <c r="C19" s="137"/>
      <c r="D19" s="71">
        <f>[1]Weiguang!D19</f>
        <v>95</v>
      </c>
      <c r="E19" s="718">
        <f>[1]Weiguang!I19</f>
        <v>155.952608620423</v>
      </c>
      <c r="F19" s="249"/>
    </row>
    <row r="20" spans="1:6">
      <c r="A20" s="86" t="str">
        <f>[1]Weiguang!A20</f>
        <v>WEI007</v>
      </c>
      <c r="B20" s="86" t="str">
        <f>[1]Weiguang!B20</f>
        <v>YWF4E-350-G (14") (1PH) (230V)</v>
      </c>
      <c r="C20" s="137"/>
      <c r="D20" s="71">
        <f>[1]Weiguang!D20</f>
        <v>140</v>
      </c>
      <c r="E20" s="718">
        <f>[1]Weiguang!I20</f>
        <v>179.857753007495</v>
      </c>
      <c r="F20" s="249"/>
    </row>
    <row r="21" spans="1:6">
      <c r="A21" s="86" t="str">
        <f>[1]Weiguang!A21</f>
        <v>WEI008</v>
      </c>
      <c r="B21" s="86" t="str">
        <f>[1]Weiguang!B21</f>
        <v>YWF4D-350-G (14") (3PH ) (415V)</v>
      </c>
      <c r="C21" s="137"/>
      <c r="D21" s="71">
        <f>[1]Weiguang!D21</f>
        <v>140</v>
      </c>
      <c r="E21" s="718">
        <f>[1]Weiguang!I21</f>
        <v>179.857753007495</v>
      </c>
      <c r="F21" s="249"/>
    </row>
    <row r="22" spans="1:6">
      <c r="A22" s="86" t="str">
        <f>[1]Weiguang!A22</f>
        <v>WEI009</v>
      </c>
      <c r="B22" s="86" t="str">
        <f>[1]Weiguang!B22</f>
        <v>YWF4E-400-G (16") (1PH) (230V)</v>
      </c>
      <c r="C22" s="137"/>
      <c r="D22" s="71">
        <f>[1]Weiguang!D22</f>
        <v>180</v>
      </c>
      <c r="E22" s="718">
        <f>[1]Weiguang!I22</f>
        <v>199.209536558935</v>
      </c>
      <c r="F22" s="249"/>
    </row>
    <row r="23" spans="1:6">
      <c r="A23" s="86" t="str">
        <f>[1]Weiguang!A23</f>
        <v>WEI010</v>
      </c>
      <c r="B23" s="86" t="str">
        <f>[1]Weiguang!B23</f>
        <v>YWF4D-400-G (16") (3PH ) (415V)</v>
      </c>
      <c r="C23" s="137"/>
      <c r="D23" s="71">
        <f>[1]Weiguang!D23</f>
        <v>180</v>
      </c>
      <c r="E23" s="718">
        <f>[1]Weiguang!I23</f>
        <v>199.209536558935</v>
      </c>
      <c r="F23" s="249"/>
    </row>
    <row r="24" spans="1:6">
      <c r="A24" s="86" t="str">
        <f>[1]Weiguang!A24</f>
        <v>WEI011</v>
      </c>
      <c r="B24" s="86" t="str">
        <f>[1]Weiguang!B24</f>
        <v>YWF6E-400-G (16") (1PH) (230V) 6poles</v>
      </c>
      <c r="C24" s="137"/>
      <c r="D24" s="71">
        <f>[1]Weiguang!D24</f>
        <v>108</v>
      </c>
      <c r="E24" s="718">
        <f>[1]Weiguang!I24</f>
        <v>199.209536558935</v>
      </c>
      <c r="F24" s="249"/>
    </row>
    <row r="25" spans="1:6">
      <c r="A25" s="86" t="str">
        <f>[1]Weiguang!A25</f>
        <v>WEI012</v>
      </c>
      <c r="B25" s="86" t="str">
        <f>[1]Weiguang!B25</f>
        <v>YWF6D-400-G (16") (3PH ) (415V) 6poles</v>
      </c>
      <c r="C25" s="137"/>
      <c r="D25" s="71">
        <f>[1]Weiguang!D25</f>
        <v>108</v>
      </c>
      <c r="E25" s="718">
        <f>[1]Weiguang!I25</f>
        <v>199.209536558935</v>
      </c>
      <c r="F25" s="249"/>
    </row>
    <row r="26" spans="1:6">
      <c r="A26" s="86" t="str">
        <f>[1]Weiguang!A26</f>
        <v>WEI013</v>
      </c>
      <c r="B26" s="86" t="str">
        <f>[1]Weiguang!B26</f>
        <v>YWF4E-450-G (18") (1PH) (230V)</v>
      </c>
      <c r="C26" s="137"/>
      <c r="D26" s="71">
        <f>[1]Weiguang!D26</f>
        <v>250</v>
      </c>
      <c r="E26" s="718">
        <f>[1]Weiguang!I26</f>
        <v>226.52970157273</v>
      </c>
      <c r="F26" s="249"/>
    </row>
    <row r="27" spans="1:6">
      <c r="A27" s="86" t="str">
        <f>[1]Weiguang!A27</f>
        <v>WEI014</v>
      </c>
      <c r="B27" s="86" t="str">
        <f>[1]Weiguang!B27</f>
        <v>YWF4D-450-G (18") (3PH ) (415V)</v>
      </c>
      <c r="C27" s="137"/>
      <c r="D27" s="71">
        <f>[1]Weiguang!D27</f>
        <v>250</v>
      </c>
      <c r="E27" s="718">
        <f>[1]Weiguang!I27</f>
        <v>226.52970157273</v>
      </c>
      <c r="F27" s="249"/>
    </row>
    <row r="28" spans="1:6">
      <c r="A28" s="86" t="str">
        <f>[1]Weiguang!A28</f>
        <v>WEI015</v>
      </c>
      <c r="B28" s="86" t="str">
        <f>[1]Weiguang!B28</f>
        <v>YWF6D-450-G (18") (3PH ) (415V) 6poles</v>
      </c>
      <c r="C28" s="137"/>
      <c r="D28" s="71">
        <f>[1]Weiguang!D28</f>
        <v>150</v>
      </c>
      <c r="E28" s="718">
        <f>[1]Weiguang!I28</f>
        <v>226.52970157273</v>
      </c>
      <c r="F28" s="249"/>
    </row>
    <row r="29" spans="1:6">
      <c r="A29" s="86" t="str">
        <f>[1]Weiguang!A29</f>
        <v>WEI016</v>
      </c>
      <c r="B29" s="86" t="str">
        <f>[1]Weiguang!B29</f>
        <v>YWF4E-500-G (20") (1PH) (230V)</v>
      </c>
      <c r="C29" s="137"/>
      <c r="D29" s="71">
        <f>[1]Weiguang!D29</f>
        <v>420</v>
      </c>
      <c r="E29" s="718">
        <f>[1]Weiguang!I29</f>
        <v>288.512325947783</v>
      </c>
      <c r="F29" s="249"/>
    </row>
    <row r="30" spans="1:6">
      <c r="A30" s="86" t="str">
        <f>[1]Weiguang!A30</f>
        <v>WEI017</v>
      </c>
      <c r="B30" s="86" t="str">
        <f>[1]Weiguang!B30</f>
        <v>YWF4D-500-G (20") (3PH ) (415V)</v>
      </c>
      <c r="C30" s="137"/>
      <c r="D30" s="71">
        <f>[1]Weiguang!D30</f>
        <v>450</v>
      </c>
      <c r="E30" s="718">
        <f>[1]Weiguang!I30</f>
        <v>288.512325947783</v>
      </c>
      <c r="F30" s="249"/>
    </row>
    <row r="31" spans="1:6">
      <c r="A31" s="86" t="str">
        <f>[1]Weiguang!A31</f>
        <v>WEI018</v>
      </c>
      <c r="B31" s="86" t="str">
        <f>[1]Weiguang!B31</f>
        <v>YWF6D-500-G (20") (3PH ) (415V) 6poles</v>
      </c>
      <c r="C31" s="137"/>
      <c r="D31" s="71">
        <f>[1]Weiguang!D31</f>
        <v>230</v>
      </c>
      <c r="E31" s="718">
        <f>[1]Weiguang!I31</f>
        <v>288.512325947783</v>
      </c>
      <c r="F31" s="249"/>
    </row>
    <row r="32" spans="1:6">
      <c r="A32" s="86" t="str">
        <f>[1]Weiguang!A32</f>
        <v>WEI019</v>
      </c>
      <c r="B32" s="86" t="str">
        <f>[1]Weiguang!B32</f>
        <v>YWF4D-550-G (22") (3PH ) (415V)</v>
      </c>
      <c r="C32" s="137"/>
      <c r="D32" s="71">
        <f>[1]Weiguang!D32</f>
        <v>600</v>
      </c>
      <c r="E32" s="718">
        <f>[1]Weiguang!I32</f>
        <v>342.640402881367</v>
      </c>
      <c r="F32" s="249"/>
    </row>
    <row r="33" spans="1:6">
      <c r="A33" s="86" t="str">
        <f>[1]Weiguang!A33</f>
        <v>WEI020</v>
      </c>
      <c r="B33" s="86" t="str">
        <f>[1]Weiguang!B33</f>
        <v>YWF4D-600-G (24") (3PH ) (415V)</v>
      </c>
      <c r="C33" s="137"/>
      <c r="D33" s="71">
        <f>[1]Weiguang!D33</f>
        <v>780</v>
      </c>
      <c r="E33" s="718">
        <f>[1]Weiguang!I33</f>
        <v>421.185877296032</v>
      </c>
      <c r="F33" s="249"/>
    </row>
    <row r="34" spans="1:6">
      <c r="A34" s="86" t="str">
        <f>[1]Weiguang!A34</f>
        <v>WEI021</v>
      </c>
      <c r="B34" s="86" t="str">
        <f>[1]Weiguang!B34</f>
        <v>YWF4D-630-G (26") (3PH ) (415V)</v>
      </c>
      <c r="C34" s="137"/>
      <c r="D34" s="71">
        <f>[1]Weiguang!D34</f>
        <v>800</v>
      </c>
      <c r="E34" s="718">
        <f>[1]Weiguang!I34</f>
        <v>459.889444398911</v>
      </c>
      <c r="F34" s="249"/>
    </row>
    <row r="35" spans="1:6">
      <c r="A35" s="86" t="str">
        <f>[1]Weiguang!A35</f>
        <v>WEI022</v>
      </c>
      <c r="B35" s="86" t="str">
        <f>[1]Weiguang!B35</f>
        <v>YWF6D-710-G (28") (3PH ) (415V)</v>
      </c>
      <c r="C35" s="137"/>
      <c r="D35" s="71">
        <f>[1]Weiguang!D35</f>
        <v>900</v>
      </c>
      <c r="E35" s="718">
        <f>[1]Weiguang!I35</f>
        <v>1024.50618801738</v>
      </c>
      <c r="F35" s="249"/>
    </row>
    <row r="36" spans="1:6">
      <c r="A36" s="86" t="str">
        <f>[1]Weiguang!A36</f>
        <v>WEI023</v>
      </c>
      <c r="B36" s="86" t="str">
        <f>[1]Weiguang!B36</f>
        <v>YWF6D-800-G (32") (3PH ) (415V)</v>
      </c>
      <c r="C36" s="137"/>
      <c r="D36" s="71">
        <f>[1]Weiguang!D36</f>
        <v>1200</v>
      </c>
      <c r="E36" s="718">
        <f>[1]Weiguang!I36</f>
        <v>1325.28638362976</v>
      </c>
      <c r="F36" s="249"/>
    </row>
    <row r="37" spans="1:6">
      <c r="A37" s="86" t="str">
        <f>[1]Weiguang!A37</f>
        <v>WEI023.01</v>
      </c>
      <c r="B37" s="86" t="str">
        <f>[1]Weiguang!B37</f>
        <v>YWF4D-350-G (14") (3PH ) (415V) cw 1.5m wire</v>
      </c>
      <c r="C37" s="137"/>
      <c r="D37" s="71">
        <f>[1]Weiguang!D37</f>
        <v>140</v>
      </c>
      <c r="E37" s="718">
        <f>[1]Weiguang!I37</f>
        <v>179.857753007495</v>
      </c>
      <c r="F37" s="249"/>
    </row>
    <row r="38" spans="1:6">
      <c r="A38" s="86" t="str">
        <f>[1]Weiguang!A38</f>
        <v>WEI023.1</v>
      </c>
      <c r="B38" s="86" t="str">
        <f>[1]Weiguang!B38</f>
        <v>YWF4D-400-G (16") (3PH ) (415V) cw 1.5m wire</v>
      </c>
      <c r="C38" s="137"/>
      <c r="D38" s="71">
        <f>[1]Weiguang!D38</f>
        <v>180</v>
      </c>
      <c r="E38" s="718">
        <f>[1]Weiguang!I38</f>
        <v>199.209536558935</v>
      </c>
      <c r="F38" s="249"/>
    </row>
    <row r="39" spans="1:6">
      <c r="A39" s="86" t="str">
        <f>[1]Weiguang!A39</f>
        <v>WEI023.2</v>
      </c>
      <c r="B39" s="86" t="str">
        <f>[1]Weiguang!B39</f>
        <v>YWF4D-450-G (18") (3PH ) (415V) cw 1.5m wire</v>
      </c>
      <c r="C39" s="137"/>
      <c r="D39" s="71">
        <f>[1]Weiguang!D39</f>
        <v>250</v>
      </c>
      <c r="E39" s="718">
        <f>[1]Weiguang!I39</f>
        <v>226.52970157273</v>
      </c>
      <c r="F39" s="249"/>
    </row>
    <row r="40" ht="15.75" customHeight="1" spans="1:6">
      <c r="A40" s="86" t="str">
        <f>[1]Weiguang!A40</f>
        <v>WEI023.3</v>
      </c>
      <c r="B40" s="86" t="str">
        <f>[1]Weiguang!B40</f>
        <v>YWF4D-500-G (20") (3PH ) (415V) cw 1.5m wire</v>
      </c>
      <c r="C40" s="138"/>
      <c r="D40" s="71">
        <f>[1]Weiguang!D40</f>
        <v>450</v>
      </c>
      <c r="E40" s="718">
        <f>[1]Weiguang!I40</f>
        <v>288.512325947783</v>
      </c>
      <c r="F40" s="246"/>
    </row>
    <row r="41" customHeight="1" spans="1:6">
      <c r="A41" s="86" t="str">
        <f>[1]Weiguang!A41</f>
        <v>WEI023.4</v>
      </c>
      <c r="B41" s="86" t="str">
        <f>[1]Weiguang!B41</f>
        <v>YWF4E-350-S-102/47 (14") (1PH) heavy duty</v>
      </c>
      <c r="C41" s="136" t="s">
        <v>94</v>
      </c>
      <c r="D41" s="71">
        <f>[1]Weiguang!D41</f>
        <v>165</v>
      </c>
      <c r="E41" s="718" t="str">
        <f>[1]Weiguang!I41</f>
        <v>~</v>
      </c>
      <c r="F41" s="719"/>
    </row>
    <row r="42" spans="1:6">
      <c r="A42" s="86" t="str">
        <f>[1]Weiguang!A42</f>
        <v>WEI023.5</v>
      </c>
      <c r="B42" s="86" t="str">
        <f>[1]Weiguang!B42</f>
        <v>YWF4D-350-S-102/47 (14") (3PH ) heavy duty</v>
      </c>
      <c r="C42" s="137"/>
      <c r="D42" s="71">
        <f>[1]Weiguang!D42</f>
        <v>165</v>
      </c>
      <c r="E42" s="718" t="str">
        <f>[1]Weiguang!I42</f>
        <v>~</v>
      </c>
      <c r="F42" s="249"/>
    </row>
    <row r="43" spans="1:6">
      <c r="A43" s="86" t="str">
        <f>[1]Weiguang!A43</f>
        <v>WEI024</v>
      </c>
      <c r="B43" s="86" t="str">
        <f>[1]Weiguang!B43</f>
        <v>YWF4E-400-J (16") (1PH) (230V)</v>
      </c>
      <c r="C43" s="137"/>
      <c r="D43" s="71">
        <f>[1]Weiguang!D43</f>
        <v>200</v>
      </c>
      <c r="E43" s="718">
        <f>[1]Weiguang!I43</f>
        <v>228.185469149325</v>
      </c>
      <c r="F43" s="249"/>
    </row>
    <row r="44" spans="1:6">
      <c r="A44" s="86" t="str">
        <f>[1]Weiguang!A44</f>
        <v>WEI025</v>
      </c>
      <c r="B44" s="86" t="str">
        <f>[1]Weiguang!B44</f>
        <v>YWF4D-400-J (16") (3PH ) (415V)</v>
      </c>
      <c r="C44" s="137"/>
      <c r="D44" s="71">
        <f>[1]Weiguang!D44</f>
        <v>200</v>
      </c>
      <c r="E44" s="718">
        <f>[1]Weiguang!I44</f>
        <v>228.185469149325</v>
      </c>
      <c r="F44" s="249"/>
    </row>
    <row r="45" spans="1:6">
      <c r="A45" s="86" t="str">
        <f>[1]Weiguang!A45</f>
        <v>WEI025.1</v>
      </c>
      <c r="B45" s="86" t="str">
        <f>[1]Weiguang!B45</f>
        <v>YWF4E-400S-102/60 (16") (1PH) heavy duty</v>
      </c>
      <c r="C45" s="137"/>
      <c r="D45" s="71">
        <f>[1]Weiguang!D45</f>
        <v>205</v>
      </c>
      <c r="E45" s="718">
        <f>[1]Weiguang!I45</f>
        <v>276.778291347207</v>
      </c>
      <c r="F45" s="249"/>
    </row>
    <row r="46" ht="16.15" customHeight="1" spans="1:6">
      <c r="A46" s="86" t="str">
        <f>[1]Weiguang!A46</f>
        <v>WEI025.2</v>
      </c>
      <c r="B46" s="86" t="str">
        <f>[1]Weiguang!B46</f>
        <v>YWF4D-400S-102/60 (16") (3PH ) heavy duty</v>
      </c>
      <c r="C46" s="137"/>
      <c r="D46" s="71">
        <f>[1]Weiguang!D46</f>
        <v>205</v>
      </c>
      <c r="E46" s="718">
        <f>[1]Weiguang!I46</f>
        <v>276.778291347207</v>
      </c>
      <c r="F46" s="249"/>
    </row>
    <row r="47" ht="15.6" customHeight="1" spans="1:6">
      <c r="A47" s="86" t="str">
        <f>[1]Weiguang!A47</f>
        <v>WEI025.3</v>
      </c>
      <c r="B47" s="86" t="str">
        <f>[1]Weiguang!B47</f>
        <v>YWF4D-450S-137/35 (18") (3PH ) heavy duty 7 blade</v>
      </c>
      <c r="C47" s="137"/>
      <c r="D47" s="71">
        <f>[1]Weiguang!D47</f>
        <v>370</v>
      </c>
      <c r="E47" s="718">
        <f>[1]Weiguang!I47</f>
        <v>367.295334063527</v>
      </c>
      <c r="F47" s="249"/>
    </row>
    <row r="48" ht="15.6" customHeight="1" spans="1:6">
      <c r="A48" s="86" t="str">
        <f>[1]Weiguang!A48</f>
        <v>WEI026</v>
      </c>
      <c r="B48" s="86" t="str">
        <f>[1]Weiguang!B48</f>
        <v>YWF4D-500S-145/6SA2-G (aluminum die cast)</v>
      </c>
      <c r="C48" s="137"/>
      <c r="D48" s="71">
        <f>[1]Weiguang!D48</f>
        <v>800</v>
      </c>
      <c r="E48" s="718">
        <f>[1]Weiguang!I48</f>
        <v>671.517237782298</v>
      </c>
      <c r="F48" s="249"/>
    </row>
    <row r="49" ht="15.6" customHeight="1" spans="1:6">
      <c r="A49" s="86" t="str">
        <f>[1]Weiguang!A49</f>
        <v>WEI026.1</v>
      </c>
      <c r="B49" s="86" t="str">
        <f>[1]Weiguang!B49</f>
        <v>YWF4D-500S 137/60-G (20") (3PH ) (415V) 7blade</v>
      </c>
      <c r="C49" s="137"/>
      <c r="D49" s="71">
        <f>[1]Weiguang!D49</f>
        <v>750</v>
      </c>
      <c r="E49" s="718">
        <f>[1]Weiguang!I49</f>
        <v>410.733844468784</v>
      </c>
      <c r="F49" s="249"/>
    </row>
    <row r="50" ht="15.6" customHeight="1" spans="1:6">
      <c r="A50" s="86" t="str">
        <f>[1]Weiguang!A50</f>
        <v>WEI026.2</v>
      </c>
      <c r="B50" s="86" t="str">
        <f>[1]Weiguang!B50</f>
        <v>YWF4D-630S-168/80G (26") (3PH ) Heavy duty</v>
      </c>
      <c r="C50" s="137"/>
      <c r="D50" s="71">
        <f>[1]Weiguang!D50</f>
        <v>1900</v>
      </c>
      <c r="E50" s="718">
        <f>[1]Weiguang!I50</f>
        <v>893.183122098785</v>
      </c>
      <c r="F50" s="249"/>
    </row>
    <row r="51" ht="15.6" customHeight="1" spans="1:6">
      <c r="A51" s="86" t="str">
        <f>[1]Weiguang!A51</f>
        <v>WEI026.3</v>
      </c>
      <c r="B51" s="86" t="str">
        <f>[1]Weiguang!B51</f>
        <v>YWF4D-630S-180/105A2-G (aluminium die cast)</v>
      </c>
      <c r="C51" s="138"/>
      <c r="D51" s="71">
        <f>[1]Weiguang!D51</f>
        <v>2700</v>
      </c>
      <c r="E51" s="718">
        <f>[1]Weiguang!I51</f>
        <v>1476.03400615449</v>
      </c>
      <c r="F51" s="246"/>
    </row>
    <row r="52" ht="15.6" customHeight="1" spans="1:6">
      <c r="A52" s="86" t="str">
        <f>[1]Weiguang!A52</f>
        <v>WEI026.4</v>
      </c>
      <c r="B52" s="86" t="str">
        <f>[1]Weiguang!B52</f>
        <v>YWF4E-300-G (12") (1PH) (230V)S/S</v>
      </c>
      <c r="C52" s="217" t="s">
        <v>95</v>
      </c>
      <c r="D52" s="71">
        <f>[1]Weiguang!D52</f>
        <v>85</v>
      </c>
      <c r="E52" s="718">
        <f>[1]Weiguang!I52</f>
        <v>228.185469149325</v>
      </c>
      <c r="F52" s="469"/>
    </row>
    <row r="53" ht="15.6" customHeight="1" spans="1:6">
      <c r="A53" s="86" t="str">
        <f>[1]Weiguang!A53</f>
        <v>WEI026.5</v>
      </c>
      <c r="B53" s="86" t="str">
        <f>[1]Weiguang!B53</f>
        <v>YWF2D-300-S (12") 7BLADE (415V)S/S heavy 2m wire</v>
      </c>
      <c r="C53" s="398"/>
      <c r="D53" s="71">
        <f>[1]Weiguang!D53</f>
        <v>85</v>
      </c>
      <c r="E53" s="718">
        <f>[1]Weiguang!I53</f>
        <v>229.489386115893</v>
      </c>
      <c r="F53" s="469"/>
    </row>
    <row r="54" ht="15.6" customHeight="1" spans="1:6">
      <c r="A54" s="86" t="str">
        <f>[1]Weiguang!A54</f>
        <v>WEI026.6</v>
      </c>
      <c r="B54" s="86" t="str">
        <f>[1]Weiguang!B54</f>
        <v>YWF4E-350-G (14") (1PH) (230V)S/S</v>
      </c>
      <c r="C54" s="398"/>
      <c r="D54" s="71">
        <f>[1]Weiguang!D54</f>
        <v>165</v>
      </c>
      <c r="E54" s="718">
        <f>[1]Weiguang!I54</f>
        <v>273.822562979189</v>
      </c>
      <c r="F54" s="469"/>
    </row>
    <row r="55" ht="15.6" customHeight="1" spans="1:6">
      <c r="A55" s="86" t="str">
        <f>[1]Weiguang!A55</f>
        <v>WEI026.7</v>
      </c>
      <c r="B55" s="86" t="str">
        <f>[1]Weiguang!B55</f>
        <v>YWF4E-400-J (16") (1PH) (230V)S/S</v>
      </c>
      <c r="C55" s="398"/>
      <c r="D55" s="71">
        <f>[1]Weiguang!D55</f>
        <v>205</v>
      </c>
      <c r="E55" s="718">
        <f>[1]Weiguang!I55</f>
        <v>339.018411307567</v>
      </c>
      <c r="F55" s="469"/>
    </row>
    <row r="56" ht="15.6" customHeight="1" spans="1:6">
      <c r="A56" s="86" t="str">
        <f>[1]Weiguang!A56</f>
        <v>WEI026.8</v>
      </c>
      <c r="B56" s="86" t="str">
        <f>[1]Weiguang!B56</f>
        <v>YWF4D-400-J (16") (3PH ) (415V)S/S</v>
      </c>
      <c r="C56" s="398"/>
      <c r="D56" s="71">
        <f>[1]Weiguang!D56</f>
        <v>205</v>
      </c>
      <c r="E56" s="718">
        <f>[1]Weiguang!I56</f>
        <v>339.018411307567</v>
      </c>
      <c r="F56" s="469"/>
    </row>
    <row r="57" ht="15.6" customHeight="1" spans="1:6">
      <c r="A57" s="86" t="str">
        <f>[1]Weiguang!A57</f>
        <v>WEI026.9</v>
      </c>
      <c r="B57" s="86" t="str">
        <f>[1]Weiguang!B57</f>
        <v>YWF4D-500S 137/60-G (20") (3PH ) (415V)S/S 7blade</v>
      </c>
      <c r="C57" s="398"/>
      <c r="D57" s="71">
        <f>[1]Weiguang!D57</f>
        <v>750</v>
      </c>
      <c r="E57" s="718">
        <f>[1]Weiguang!I57</f>
        <v>495.488447295676</v>
      </c>
      <c r="F57" s="469"/>
    </row>
    <row r="58" ht="15.6" customHeight="1" spans="1:6">
      <c r="A58" s="86" t="str">
        <f>[1]Weiguang!A58</f>
        <v>WEI026.10</v>
      </c>
      <c r="B58" s="86" t="str">
        <f>[1]Weiguang!B58</f>
        <v>YWF4D-630S 168/80G (26") (3PH )S/S Heavy duty</v>
      </c>
      <c r="C58" s="398"/>
      <c r="D58" s="71">
        <f>[1]Weiguang!D58</f>
        <v>1900</v>
      </c>
      <c r="E58" s="718" t="str">
        <f>[1]Weiguang!I58</f>
        <v>~</v>
      </c>
      <c r="F58" s="469"/>
    </row>
    <row r="59" spans="1:6">
      <c r="A59" s="86" t="str">
        <f>[1]Weiguang!A59</f>
        <v>WEI027</v>
      </c>
      <c r="B59" s="86" t="str">
        <f>[1]Weiguang!B59</f>
        <v>YWF4D-500-S 137/35-G (20") (3PH ) (415V)</v>
      </c>
      <c r="C59" s="137" t="s">
        <v>96</v>
      </c>
      <c r="D59" s="71">
        <f>[1]Weiguang!D59</f>
        <v>750</v>
      </c>
      <c r="E59" s="718">
        <f>[1]Weiguang!I59</f>
        <v>530.027088353414</v>
      </c>
      <c r="F59" s="469"/>
    </row>
    <row r="60" spans="1:6">
      <c r="A60" s="86" t="str">
        <f>[1]Weiguang!A60</f>
        <v>WEI027.1</v>
      </c>
      <c r="B60" s="86" t="str">
        <f>[1]Weiguang!B60</f>
        <v>YWF4D-550-BS(22") (3PH ) (415V)</v>
      </c>
      <c r="C60" s="137"/>
      <c r="D60" s="71">
        <f>[1]Weiguang!D60</f>
        <v>600</v>
      </c>
      <c r="E60" s="718" t="str">
        <f>[1]Weiguang!I60</f>
        <v>~</v>
      </c>
      <c r="F60" s="469"/>
    </row>
    <row r="61" spans="1:6">
      <c r="A61" s="86" t="str">
        <f>[1]Weiguang!A61</f>
        <v>WEI028</v>
      </c>
      <c r="B61" s="86" t="str">
        <f>[1]Weiguang!B61</f>
        <v>YWF4D-630S-180/100-B1 (26") (3PH )heavy duty plate</v>
      </c>
      <c r="C61" s="137"/>
      <c r="D61" s="71">
        <f>[1]Weiguang!D61</f>
        <v>2600</v>
      </c>
      <c r="E61" s="718">
        <f>[1]Weiguang!I61</f>
        <v>1454.73472939377</v>
      </c>
      <c r="F61" s="469"/>
    </row>
    <row r="62" spans="1:6">
      <c r="A62" s="86" t="str">
        <f>[1]Weiguang!A62</f>
        <v>WEI028.1</v>
      </c>
      <c r="B62" s="86" t="str">
        <f>[1]Weiguang!B62</f>
        <v>YWF4D-630S-180/75-B1 (26") (3PH )heavy duty plate</v>
      </c>
      <c r="C62" s="137"/>
      <c r="D62" s="71">
        <f>[1]Weiguang!D62</f>
        <v>1900</v>
      </c>
      <c r="E62" s="718">
        <f>[1]Weiguang!I62</f>
        <v>1027.9212086441</v>
      </c>
      <c r="F62" s="469"/>
    </row>
    <row r="63" spans="1:6">
      <c r="A63" s="86" t="str">
        <f>[1]Weiguang!A63</f>
        <v>WEI060</v>
      </c>
      <c r="B63" s="86" t="str">
        <f>[1]Weiguang!B63</f>
        <v>YWF.A6T-710S-7FIS01(28")(3PH 415V) dunli</v>
      </c>
      <c r="C63" s="137"/>
      <c r="D63" s="71" t="str">
        <f>[1]Weiguang!D63</f>
        <v>1100 c/w plate</v>
      </c>
      <c r="E63" s="718">
        <f>[1]Weiguang!I63</f>
        <v>1156.45247657296</v>
      </c>
      <c r="F63" s="469"/>
    </row>
    <row r="64" spans="1:6">
      <c r="A64" s="86" t="str">
        <f>[1]Weiguang!A64</f>
        <v>WEI028.2</v>
      </c>
      <c r="B64" s="86" t="str">
        <f>[1]Weiguang!B64</f>
        <v>YWF6D-800-180/75-B1 (32") (3PH ) end plate</v>
      </c>
      <c r="C64" s="137"/>
      <c r="D64" s="71">
        <f>[1]Weiguang!D64</f>
        <v>1200</v>
      </c>
      <c r="E64" s="718">
        <f>[1]Weiguang!I64</f>
        <v>1721.38919487474</v>
      </c>
      <c r="F64" s="469"/>
    </row>
    <row r="65" spans="1:6">
      <c r="A65" s="86" t="str">
        <f>[1]Weiguang!A65</f>
        <v>WEI029</v>
      </c>
      <c r="B65" s="86" t="str">
        <f>[1]Weiguang!B65</f>
        <v>YWF6D-800-180/105-B1 (32") (3PH ) heavy duty plate</v>
      </c>
      <c r="C65" s="137"/>
      <c r="D65" s="71">
        <f>[1]Weiguang!D65</f>
        <v>1900</v>
      </c>
      <c r="E65" s="718">
        <f>[1]Weiguang!I65</f>
        <v>2276.68041781639</v>
      </c>
      <c r="F65" s="469"/>
    </row>
    <row r="66" spans="1:6">
      <c r="A66" s="86" t="str">
        <f>[1]Weiguang!A66</f>
        <v>WEI029.1</v>
      </c>
      <c r="B66" s="86" t="str">
        <f>[1]Weiguang!B66</f>
        <v>YWF6D-910S-180/120-B1 (36") (3PH) heavy duty plate</v>
      </c>
      <c r="C66" s="138"/>
      <c r="D66" s="71">
        <f>[1]Weiguang!D66</f>
        <v>2500</v>
      </c>
      <c r="E66" s="718">
        <f>[1]Weiguang!I66</f>
        <v>2504.34845959803</v>
      </c>
      <c r="F66" s="469"/>
    </row>
    <row r="67" ht="19.5" customHeight="1" spans="1:6">
      <c r="A67" s="86" t="str">
        <f>[1]Weiguang!A67</f>
        <v>WEI029.2</v>
      </c>
      <c r="B67" s="86" t="str">
        <f>[1]Weiguang!B67</f>
        <v>16" AIR DIRECTOR</v>
      </c>
      <c r="C67" s="136" t="s">
        <v>97</v>
      </c>
      <c r="D67" s="71">
        <f>[1]Weiguang!D67</f>
        <v>0</v>
      </c>
      <c r="E67" s="718">
        <f>[1]Weiguang!I67</f>
        <v>72.9515963855422</v>
      </c>
      <c r="F67" s="719"/>
    </row>
    <row r="68" ht="15.75" customHeight="1" spans="1:6">
      <c r="A68" s="86" t="str">
        <f>[1]Weiguang!A68</f>
        <v>WEI029.3</v>
      </c>
      <c r="B68" s="86" t="str">
        <f>[1]Weiguang!B68</f>
        <v>20" AIR DIRECTOR</v>
      </c>
      <c r="C68" s="138"/>
      <c r="D68" s="71">
        <f>[1]Weiguang!D68</f>
        <v>0</v>
      </c>
      <c r="E68" s="718">
        <f>[1]Weiguang!I68</f>
        <v>83.6176228915663</v>
      </c>
      <c r="F68" s="246"/>
    </row>
    <row r="69" ht="15.75" customHeight="1" spans="1:6">
      <c r="A69" s="86" t="str">
        <f>[1]Weiguang!A69</f>
        <v>WEI029.4</v>
      </c>
      <c r="B69" s="86" t="str">
        <f>[1]Weiguang!B69</f>
        <v>YZF5-13B (5WATTS) 200MM  c/w 1.2m wire</v>
      </c>
      <c r="C69" s="136" t="s">
        <v>98</v>
      </c>
      <c r="D69" s="71" t="str">
        <f>[1]Weiguang!D69</f>
        <v>200 28°</v>
      </c>
      <c r="E69" s="718">
        <f>[1]Weiguang!I69</f>
        <v>32.0512820512821</v>
      </c>
      <c r="F69" s="719"/>
    </row>
    <row r="70" ht="15.75" customHeight="1" spans="1:6">
      <c r="A70" s="86" t="str">
        <f>[1]Weiguang!A70</f>
        <v>WEI029.5</v>
      </c>
      <c r="B70" s="86" t="str">
        <f>[1]Weiguang!B70</f>
        <v>YZF10-20B (10WATTS) 230MM c/w 1.2m wire</v>
      </c>
      <c r="C70" s="137"/>
      <c r="D70" s="71" t="str">
        <f>[1]Weiguang!D70</f>
        <v>230 28°,250 22°</v>
      </c>
      <c r="E70" s="718">
        <f>[1]Weiguang!I70</f>
        <v>38.3597883597884</v>
      </c>
      <c r="F70" s="249"/>
    </row>
    <row r="71" ht="15.75" customHeight="1" spans="1:6">
      <c r="A71" s="86" t="str">
        <f>[1]Weiguang!A71</f>
        <v>WEI029.7</v>
      </c>
      <c r="B71" s="86" t="str">
        <f>[1]Weiguang!B71</f>
        <v>YZF18-30B (18WATTS) 300MM</v>
      </c>
      <c r="C71" s="137"/>
      <c r="D71" s="71" t="str">
        <f>[1]Weiguang!D71</f>
        <v>300 22°</v>
      </c>
      <c r="E71" s="718">
        <f>[1]Weiguang!I71</f>
        <v>47.3137973137973</v>
      </c>
      <c r="F71" s="249"/>
    </row>
    <row r="72" ht="15.75" customHeight="1" spans="1:6">
      <c r="A72" s="86" t="str">
        <f>[1]Weiguang!A72</f>
        <v>WEI029.8</v>
      </c>
      <c r="B72" s="86" t="str">
        <f>[1]Weiguang!B72</f>
        <v>YZF25-40B (25WATTS) 300MM</v>
      </c>
      <c r="C72" s="138"/>
      <c r="D72" s="71" t="str">
        <f>[1]Weiguang!D72</f>
        <v>300 25°</v>
      </c>
      <c r="E72" s="718">
        <f>[1]Weiguang!I72</f>
        <v>60.7641025641026</v>
      </c>
      <c r="F72" s="246"/>
    </row>
    <row r="73" ht="15.75" customHeight="1" spans="1:6">
      <c r="A73" s="86">
        <f>[1]Weiguang!A73</f>
        <v>0</v>
      </c>
      <c r="B73" s="86" t="str">
        <f>[1]Weiguang!B73</f>
        <v>H72 10WATTS FAN STAND</v>
      </c>
      <c r="C73" s="137"/>
      <c r="D73" s="71">
        <f>[1]Weiguang!D73</f>
        <v>0</v>
      </c>
      <c r="E73" s="718">
        <f>[1]Weiguang!I73</f>
        <v>1.68437647058824</v>
      </c>
      <c r="F73" s="719"/>
    </row>
    <row r="74" ht="15.75" customHeight="1" spans="1:6">
      <c r="A74" s="86">
        <f>[1]Weiguang!A74</f>
        <v>0</v>
      </c>
      <c r="B74" s="86" t="str">
        <f>[1]Weiguang!B74</f>
        <v>H109 18WATTS FAN STAND</v>
      </c>
      <c r="C74" s="137"/>
      <c r="D74" s="71">
        <f>[1]Weiguang!D74</f>
        <v>0</v>
      </c>
      <c r="E74" s="718">
        <f>[1]Weiguang!I74</f>
        <v>2.98594010695187</v>
      </c>
      <c r="F74" s="246"/>
    </row>
    <row r="75" spans="1:6">
      <c r="A75" s="86" t="str">
        <f>[1]Weiguang!A75</f>
        <v>WEI030</v>
      </c>
      <c r="B75" s="86" t="str">
        <f>[1]Weiguang!B75</f>
        <v>YZF5-13 (5WATTS) 200MM</v>
      </c>
      <c r="C75" s="56" t="s">
        <v>99</v>
      </c>
      <c r="D75" s="71" t="str">
        <f>[1]Weiguang!D75</f>
        <v>200 28°</v>
      </c>
      <c r="E75" s="718">
        <f>[1]Weiguang!I75</f>
        <v>28.5917785917786</v>
      </c>
      <c r="F75" s="719"/>
    </row>
    <row r="76" spans="1:6">
      <c r="A76" s="86" t="str">
        <f>[1]Weiguang!A76</f>
        <v>WEI031</v>
      </c>
      <c r="B76" s="86" t="str">
        <f>[1]Weiguang!B76</f>
        <v>YZF10-20 (10WATTS) 230MM</v>
      </c>
      <c r="C76" s="57"/>
      <c r="D76" s="71" t="str">
        <f>[1]Weiguang!D76</f>
        <v>230 28°,250 22°</v>
      </c>
      <c r="E76" s="718">
        <f>[1]Weiguang!I76</f>
        <v>34.3915343915345</v>
      </c>
      <c r="F76" s="249"/>
    </row>
    <row r="77" spans="1:6">
      <c r="A77" s="86" t="str">
        <f>[1]Weiguang!A77</f>
        <v>WEI032</v>
      </c>
      <c r="B77" s="86" t="str">
        <f>[1]Weiguang!B77</f>
        <v>YZF16-25 (16WATTS) 254MM</v>
      </c>
      <c r="C77" s="57"/>
      <c r="D77" s="71" t="str">
        <f>[1]Weiguang!D77</f>
        <v>250 28°</v>
      </c>
      <c r="E77" s="718">
        <f>[1]Weiguang!I77</f>
        <v>40.4965404965405</v>
      </c>
      <c r="F77" s="249"/>
    </row>
    <row r="78" spans="1:6">
      <c r="A78" s="86" t="str">
        <f>[1]Weiguang!A78</f>
        <v>WEI033</v>
      </c>
      <c r="B78" s="86" t="str">
        <f>[1]Weiguang!B78</f>
        <v>YZF18-30 (18WATTS) 300MM</v>
      </c>
      <c r="C78" s="57"/>
      <c r="D78" s="71" t="str">
        <f>[1]Weiguang!D78</f>
        <v>300 22°</v>
      </c>
      <c r="E78" s="718">
        <f>[1]Weiguang!I78</f>
        <v>43.4472934472934</v>
      </c>
      <c r="F78" s="249"/>
    </row>
    <row r="79" spans="1:6">
      <c r="A79" s="86" t="str">
        <f>[1]Weiguang!A79</f>
        <v>WEI034</v>
      </c>
      <c r="B79" s="86" t="str">
        <f>[1]Weiguang!B79</f>
        <v>YZF25-40 (25WATTS) 300MM</v>
      </c>
      <c r="C79" s="57"/>
      <c r="D79" s="71" t="str">
        <f>[1]Weiguang!D79</f>
        <v>300 25°</v>
      </c>
      <c r="E79" s="718">
        <f>[1]Weiguang!I79</f>
        <v>52.5030525030525</v>
      </c>
      <c r="F79" s="249"/>
    </row>
    <row r="80" spans="1:6">
      <c r="A80" s="86" t="str">
        <f>[1]Weiguang!A80</f>
        <v>WEI034.1</v>
      </c>
      <c r="B80" s="86" t="str">
        <f>[1]Weiguang!B80</f>
        <v>YZF34-45 (34WATTS) 300MM</v>
      </c>
      <c r="C80" s="58"/>
      <c r="D80" s="71" t="str">
        <f>[1]Weiguang!D80</f>
        <v>300 28°</v>
      </c>
      <c r="E80" s="718">
        <f>[1]Weiguang!I80</f>
        <v>57.1835571835572</v>
      </c>
      <c r="F80" s="246"/>
    </row>
    <row r="81" ht="47" customHeight="1" spans="1:6">
      <c r="A81" s="86" t="str">
        <f>[1]Weiguang!A81</f>
        <v>WEI034.01</v>
      </c>
      <c r="B81" s="86" t="str">
        <f>[1]Weiguang!B81</f>
        <v>ECM5310H (ec fan) 7/11w</v>
      </c>
      <c r="C81" s="55"/>
      <c r="D81" s="71"/>
      <c r="E81" s="718">
        <f>[1]Weiguang!I81</f>
        <v>54.1125541125541</v>
      </c>
      <c r="F81" s="469"/>
    </row>
    <row r="82" ht="43" customHeight="1" spans="1:6">
      <c r="A82" s="86" t="str">
        <f>[1]Weiguang!A82</f>
        <v>WEI034.02</v>
      </c>
      <c r="B82" s="86" t="str">
        <f>[1]Weiguang!B82</f>
        <v>200mm PLASTIC RING</v>
      </c>
      <c r="C82" s="55"/>
      <c r="D82" s="71"/>
      <c r="E82" s="718">
        <f>[1]Weiguang!I82</f>
        <v>11.6041366041366</v>
      </c>
      <c r="F82" s="469"/>
    </row>
    <row r="83" ht="44" customHeight="1" spans="1:6">
      <c r="A83" s="86" t="str">
        <f>[1]Weiguang!A83</f>
        <v>WEI034.03</v>
      </c>
      <c r="B83" s="86" t="str">
        <f>[1]Weiguang!B83</f>
        <v>8W EC Q FAN (Replacement 10w motor)</v>
      </c>
      <c r="C83" s="55"/>
      <c r="D83" s="71"/>
      <c r="E83" s="718">
        <f>[1]Weiguang!I83</f>
        <v>34.8725348725349</v>
      </c>
      <c r="F83" s="469"/>
    </row>
    <row r="84" ht="44" customHeight="1" spans="1:6">
      <c r="A84" s="86" t="str">
        <f>[1]Weiguang!A84</f>
        <v>WEI034.04</v>
      </c>
      <c r="B84" s="86" t="str">
        <f>[1]Weiguang!B84</f>
        <v>Fan motor bracket</v>
      </c>
      <c r="C84" s="55"/>
      <c r="D84" s="71"/>
      <c r="E84" s="718">
        <f>[1]Weiguang!I84</f>
        <v>0.601250601250601</v>
      </c>
      <c r="F84" s="719"/>
    </row>
    <row r="85" spans="1:6">
      <c r="A85" s="86" t="str">
        <f>[1]Weiguang!A85</f>
        <v>WEI034.2</v>
      </c>
      <c r="B85" s="86" t="str">
        <f>[1]Weiguang!B85</f>
        <v>φ154 RING</v>
      </c>
      <c r="C85" s="720" t="s">
        <v>100</v>
      </c>
      <c r="D85" s="71"/>
      <c r="E85" s="718">
        <f>[1]Weiguang!I85</f>
        <v>7.37749091604513</v>
      </c>
      <c r="F85" s="719"/>
    </row>
    <row r="86" spans="1:6">
      <c r="A86" s="86" t="str">
        <f>[1]Weiguang!A86</f>
        <v>WEI034.3</v>
      </c>
      <c r="B86" s="86" t="str">
        <f>[1]Weiguang!B86</f>
        <v>φ172 RING</v>
      </c>
      <c r="C86" s="721"/>
      <c r="D86" s="722"/>
      <c r="E86" s="718">
        <f>[1]Weiguang!I86</f>
        <v>8.8225664563014</v>
      </c>
      <c r="F86" s="249"/>
    </row>
    <row r="87" spans="1:6">
      <c r="A87" s="86" t="str">
        <f>[1]Weiguang!A87</f>
        <v>WEI035</v>
      </c>
      <c r="B87" s="86" t="str">
        <f>[1]Weiguang!B87</f>
        <v>φ200 RING</v>
      </c>
      <c r="C87" s="721"/>
      <c r="D87" s="722"/>
      <c r="E87" s="718">
        <f>[1]Weiguang!I87</f>
        <v>9.58313253012048</v>
      </c>
      <c r="F87" s="249"/>
    </row>
    <row r="88" spans="1:6">
      <c r="A88" s="86" t="str">
        <f>[1]Weiguang!A88</f>
        <v>WEI035.1</v>
      </c>
      <c r="B88" s="86" t="str">
        <f>[1]Weiguang!B88</f>
        <v>φ230 RING</v>
      </c>
      <c r="C88" s="721"/>
      <c r="D88" s="722"/>
      <c r="E88" s="718">
        <f>[1]Weiguang!I88</f>
        <v>11.4084911072863</v>
      </c>
      <c r="F88" s="249"/>
    </row>
    <row r="89" spans="1:6">
      <c r="A89" s="86" t="str">
        <f>[1]Weiguang!A89</f>
        <v>WEI035.2</v>
      </c>
      <c r="B89" s="86" t="str">
        <f>[1]Weiguang!B89</f>
        <v>φ254 RING</v>
      </c>
      <c r="C89" s="721"/>
      <c r="D89" s="722"/>
      <c r="E89" s="718">
        <f>[1]Weiguang!I89</f>
        <v>12.0930005737235</v>
      </c>
      <c r="F89" s="249"/>
    </row>
    <row r="90" spans="1:6">
      <c r="A90" s="86" t="str">
        <f>[1]Weiguang!A90</f>
        <v>WEI035.3</v>
      </c>
      <c r="B90" s="86" t="str">
        <f>[1]Weiguang!B90</f>
        <v>φ300 RING</v>
      </c>
      <c r="C90" s="723"/>
      <c r="D90" s="722"/>
      <c r="E90" s="718">
        <f>[1]Weiguang!I90</f>
        <v>13.9944157582712</v>
      </c>
      <c r="F90" s="246"/>
    </row>
    <row r="91" spans="1:6">
      <c r="A91" s="86" t="str">
        <f>[1]Weiguang!A91</f>
        <v>WEI035.4</v>
      </c>
      <c r="B91" s="86" t="str">
        <f>[1]Weiguang!B91</f>
        <v>φ154/H11 GUARD</v>
      </c>
      <c r="C91" s="720" t="s">
        <v>101</v>
      </c>
      <c r="D91" s="142"/>
      <c r="E91" s="718">
        <f>[1]Weiguang!I91</f>
        <v>4.27555143651529</v>
      </c>
      <c r="F91" s="719"/>
    </row>
    <row r="92" spans="1:6">
      <c r="A92" s="86" t="str">
        <f>[1]Weiguang!A92</f>
        <v>WEI035.5</v>
      </c>
      <c r="B92" s="86" t="str">
        <f>[1]Weiguang!B92</f>
        <v>φ172/H11 GUARD</v>
      </c>
      <c r="C92" s="721"/>
      <c r="D92" s="142"/>
      <c r="E92" s="718">
        <f>[1]Weiguang!I92</f>
        <v>5.01271547729379</v>
      </c>
      <c r="F92" s="249"/>
    </row>
    <row r="93" spans="1:6">
      <c r="A93" s="86" t="str">
        <f>[1]Weiguang!A93</f>
        <v>WEI036</v>
      </c>
      <c r="B93" s="86" t="str">
        <f>[1]Weiguang!B93</f>
        <v>φ200/H50 GUARD</v>
      </c>
      <c r="C93" s="721"/>
      <c r="D93" s="142"/>
      <c r="E93" s="718">
        <f>[1]Weiguang!I93</f>
        <v>8.8019823313941</v>
      </c>
      <c r="F93" s="249"/>
    </row>
    <row r="94" spans="1:6">
      <c r="A94" s="86" t="str">
        <f>[1]Weiguang!A94</f>
        <v>WEI036.1</v>
      </c>
      <c r="B94" s="86" t="str">
        <f>[1]Weiguang!B94</f>
        <v>φ230/H50 GUARD</v>
      </c>
      <c r="C94" s="721"/>
      <c r="D94" s="142"/>
      <c r="E94" s="718">
        <f>[1]Weiguang!I94</f>
        <v>9.28826691380908</v>
      </c>
      <c r="F94" s="249"/>
    </row>
    <row r="95" spans="1:6">
      <c r="A95" s="86" t="str">
        <f>[1]Weiguang!A95</f>
        <v>WEI037</v>
      </c>
      <c r="B95" s="86" t="str">
        <f>[1]Weiguang!B95</f>
        <v>φ254/H50 GUARD</v>
      </c>
      <c r="C95" s="721"/>
      <c r="D95" s="142"/>
      <c r="E95" s="718">
        <f>[1]Weiguang!I95</f>
        <v>12.0986856280974</v>
      </c>
      <c r="F95" s="249"/>
    </row>
    <row r="96" spans="1:6">
      <c r="A96" s="86" t="str">
        <f>[1]Weiguang!A96</f>
        <v>WEI038</v>
      </c>
      <c r="B96" s="86" t="str">
        <f>[1]Weiguang!B96</f>
        <v>φ300/H50 GUARD</v>
      </c>
      <c r="C96" s="723"/>
      <c r="D96" s="142"/>
      <c r="E96" s="718">
        <f>[1]Weiguang!I96</f>
        <v>13.143719026072</v>
      </c>
      <c r="F96" s="246"/>
    </row>
    <row r="97" spans="1:6">
      <c r="A97" s="86" t="str">
        <f>[1]Weiguang!A97</f>
        <v>WEI038.1</v>
      </c>
      <c r="B97" s="86" t="str">
        <f>[1]Weiguang!B97</f>
        <v>φ154 BLADE</v>
      </c>
      <c r="C97" s="56" t="s">
        <v>102</v>
      </c>
      <c r="D97" s="142"/>
      <c r="E97" s="718">
        <f>[1]Weiguang!I97</f>
        <v>1.81577681577682</v>
      </c>
      <c r="F97" s="719"/>
    </row>
    <row r="98" spans="1:6">
      <c r="A98" s="86" t="str">
        <f>[1]Weiguang!A98</f>
        <v>WEI038.2</v>
      </c>
      <c r="B98" s="86" t="str">
        <f>[1]Weiguang!B98</f>
        <v>φ172 BLADE</v>
      </c>
      <c r="C98" s="57"/>
      <c r="D98" s="142"/>
      <c r="E98" s="718">
        <f>[1]Weiguang!I98</f>
        <v>2.22462722462722</v>
      </c>
      <c r="F98" s="249"/>
    </row>
    <row r="99" ht="15.75" customHeight="1" spans="1:6">
      <c r="A99" s="86" t="str">
        <f>[1]Weiguang!A99</f>
        <v>WEI039</v>
      </c>
      <c r="B99" s="86" t="str">
        <f>[1]Weiguang!B99</f>
        <v>φ200 BLADE 28°</v>
      </c>
      <c r="C99" s="57"/>
      <c r="D99" s="142"/>
      <c r="E99" s="718">
        <f>[1]Weiguang!I99</f>
        <v>3.29485329485329</v>
      </c>
      <c r="F99" s="249"/>
    </row>
    <row r="100" ht="15.75" customHeight="1" spans="1:6">
      <c r="A100" s="86" t="str">
        <f>[1]Weiguang!A100</f>
        <v>WEI039.01</v>
      </c>
      <c r="B100" s="86" t="str">
        <f>[1]Weiguang!B100</f>
        <v>φ200 BLADE 28°(B)</v>
      </c>
      <c r="C100" s="57"/>
      <c r="D100" s="142"/>
      <c r="E100" s="718">
        <f>[1]Weiguang!I100</f>
        <v>3.29485329485329</v>
      </c>
      <c r="F100" s="249"/>
    </row>
    <row r="101" spans="1:6">
      <c r="A101" s="86" t="str">
        <f>[1]Weiguang!A101</f>
        <v>WEI039.1</v>
      </c>
      <c r="B101" s="86" t="str">
        <f>[1]Weiguang!B101</f>
        <v>φ230 BLADE 28°</v>
      </c>
      <c r="C101" s="57"/>
      <c r="D101" s="142"/>
      <c r="E101" s="718">
        <f>[1]Weiguang!I101</f>
        <v>4.04040404040404</v>
      </c>
      <c r="F101" s="249"/>
    </row>
    <row r="102" spans="1:6">
      <c r="A102" s="86" t="str">
        <f>[1]Weiguang!A102</f>
        <v>WEI040</v>
      </c>
      <c r="B102" s="86" t="str">
        <f>[1]Weiguang!B102</f>
        <v>φ250 BLADE 22°</v>
      </c>
      <c r="C102" s="57"/>
      <c r="D102" s="142"/>
      <c r="E102" s="718">
        <f>[1]Weiguang!I102</f>
        <v>5.77200577200577</v>
      </c>
      <c r="F102" s="249"/>
    </row>
    <row r="103" customFormat="1" ht="15" spans="1:6">
      <c r="A103" s="86" t="str">
        <f>[1]Weiguang!A103</f>
        <v>WEI040.0</v>
      </c>
      <c r="B103" s="86" t="str">
        <f>[1]Weiguang!B103</f>
        <v>φ250 BLADE 28°</v>
      </c>
      <c r="C103" s="57"/>
      <c r="D103" s="142"/>
      <c r="E103" s="718">
        <f>[1]Weiguang!I103</f>
        <v>5.77200577200577</v>
      </c>
      <c r="F103" s="249"/>
    </row>
    <row r="104" customFormat="1" ht="15" spans="1:6">
      <c r="A104" s="86" t="str">
        <f>[1]Weiguang!A104</f>
        <v>WEI040.1</v>
      </c>
      <c r="B104" s="86" t="str">
        <f>[1]Weiguang!B104</f>
        <v>φ250 BLADE 28°(B)</v>
      </c>
      <c r="C104" s="57"/>
      <c r="D104" s="142"/>
      <c r="E104" s="718">
        <f>[1]Weiguang!I104</f>
        <v>5.77200577200577</v>
      </c>
      <c r="F104" s="249"/>
    </row>
    <row r="105" s="564" customFormat="1" spans="1:6">
      <c r="A105" s="86" t="str">
        <f>[1]Weiguang!A105</f>
        <v>WEI041</v>
      </c>
      <c r="B105" s="86" t="str">
        <f>[1]Weiguang!B105</f>
        <v>φ300 BLADE 22°</v>
      </c>
      <c r="C105" s="58"/>
      <c r="D105" s="142"/>
      <c r="E105" s="718">
        <f>[1]Weiguang!I105</f>
        <v>8.53174603174603</v>
      </c>
      <c r="F105" s="246"/>
    </row>
    <row r="106" s="564" customFormat="1" spans="1:6">
      <c r="A106" s="86" t="str">
        <f>[1]Weiguang!A106</f>
        <v>WEI041.0</v>
      </c>
      <c r="B106" s="86" t="str">
        <f>[1]Weiguang!B106</f>
        <v>φ300 BLADE 25°</v>
      </c>
      <c r="C106" s="58"/>
      <c r="D106" s="142"/>
      <c r="E106" s="718">
        <f>[1]Weiguang!I106</f>
        <v>8.53174603174603</v>
      </c>
      <c r="F106" s="249"/>
    </row>
    <row r="107" s="564" customFormat="1" ht="31.5" customHeight="1" spans="1:6">
      <c r="A107" s="86" t="str">
        <f>[1]Weiguang!A107</f>
        <v>WEI041.1</v>
      </c>
      <c r="B107" s="86" t="str">
        <f>[1]Weiguang!B107</f>
        <v>YJF-12038HS 4" (sleeve bearing)</v>
      </c>
      <c r="C107" s="196" t="s">
        <v>103</v>
      </c>
      <c r="D107" s="142"/>
      <c r="E107" s="718">
        <f>[1]Weiguang!I107</f>
        <v>22.3036223036223</v>
      </c>
      <c r="F107" s="719"/>
    </row>
    <row r="108" s="564" customFormat="1" ht="36.75" customHeight="1" spans="1:6">
      <c r="A108" s="86" t="str">
        <f>[1]Weiguang!A108</f>
        <v>WEI042</v>
      </c>
      <c r="B108" s="86" t="str">
        <f>[1]Weiguang!B108</f>
        <v>YJF-12038HB 4" (Bearing type)</v>
      </c>
      <c r="C108" s="196" t="s">
        <v>104</v>
      </c>
      <c r="D108" s="95"/>
      <c r="E108" s="718">
        <f>[1]Weiguang!I108</f>
        <v>27.981277981278</v>
      </c>
      <c r="F108" s="246"/>
    </row>
    <row r="109" s="564" customFormat="1" ht="36" customHeight="1" spans="1:6">
      <c r="A109" s="86" t="str">
        <f>[1]Weiguang!A109</f>
        <v>WEI042.1</v>
      </c>
      <c r="B109" s="86" t="str">
        <f>[1]Weiguang!B109</f>
        <v>VIDEO FAN GUARD 4"</v>
      </c>
      <c r="C109" s="196"/>
      <c r="D109" s="95"/>
      <c r="E109" s="718">
        <f>[1]Weiguang!I109</f>
        <v>1.24007936507937</v>
      </c>
      <c r="F109" s="724"/>
    </row>
    <row r="110" s="564" customFormat="1" ht="64.5" customHeight="1" spans="1:6">
      <c r="A110" s="86" t="str">
        <f>[1]Weiguang!A110</f>
        <v>WEI042.2</v>
      </c>
      <c r="B110" s="86" t="str">
        <f>[1]Weiguang!B110</f>
        <v>VIDEO FAN GUARD 6"</v>
      </c>
      <c r="C110" s="196" t="s">
        <v>104</v>
      </c>
      <c r="D110" s="95"/>
      <c r="E110" s="718">
        <f>[1]Weiguang!I110</f>
        <v>2.31481481481481</v>
      </c>
      <c r="F110" s="724"/>
    </row>
    <row r="111" ht="70.5" customHeight="1" spans="1:6">
      <c r="A111" s="86" t="str">
        <f>[1]Weiguang!A111</f>
        <v>WEI043</v>
      </c>
      <c r="B111" s="86" t="str">
        <f>[1]Weiguang!B111</f>
        <v>YJF15050HB 6" (Bearing type)</v>
      </c>
      <c r="C111" s="196" t="s">
        <v>105</v>
      </c>
      <c r="D111" s="95"/>
      <c r="E111" s="718">
        <f>[1]Weiguang!I111</f>
        <v>53.2990974167445</v>
      </c>
      <c r="F111" s="242"/>
    </row>
    <row r="113" spans="1:1">
      <c r="A113" s="7" t="s">
        <v>106</v>
      </c>
    </row>
    <row r="114" spans="1:1">
      <c r="A114" s="7" t="s">
        <v>107</v>
      </c>
    </row>
    <row r="115" spans="1:1">
      <c r="A115" s="7" t="s">
        <v>108</v>
      </c>
    </row>
    <row r="116" spans="1:1">
      <c r="A116" s="7" t="s">
        <v>109</v>
      </c>
    </row>
    <row r="117" spans="1:1">
      <c r="A117" s="313" t="s">
        <v>110</v>
      </c>
    </row>
  </sheetData>
  <mergeCells count="22">
    <mergeCell ref="C9:C40"/>
    <mergeCell ref="C41:C51"/>
    <mergeCell ref="C52:C58"/>
    <mergeCell ref="C59:C66"/>
    <mergeCell ref="C67:C68"/>
    <mergeCell ref="C69:C72"/>
    <mergeCell ref="C75:C80"/>
    <mergeCell ref="C85:C90"/>
    <mergeCell ref="C91:C96"/>
    <mergeCell ref="C97:C105"/>
    <mergeCell ref="F9:F40"/>
    <mergeCell ref="F41:F51"/>
    <mergeCell ref="F52:F58"/>
    <mergeCell ref="F59:F66"/>
    <mergeCell ref="F67:F68"/>
    <mergeCell ref="F69:F72"/>
    <mergeCell ref="F73:F74"/>
    <mergeCell ref="F75:F80"/>
    <mergeCell ref="F85:F90"/>
    <mergeCell ref="F91:F96"/>
    <mergeCell ref="F97:F105"/>
    <mergeCell ref="F107:F108"/>
  </mergeCells>
  <pageMargins left="0.708661417322835" right="0.708661417322835" top="0.748031496062992" bottom="0.748031496062992" header="0.31496062992126" footer="0.31496062992126"/>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xSplit="2" ySplit="8" topLeftCell="C9" activePane="bottomRight" state="frozen"/>
      <selection/>
      <selection pane="topRight"/>
      <selection pane="bottomLeft"/>
      <selection pane="bottomRight" activeCell="F9" sqref="F9"/>
    </sheetView>
  </sheetViews>
  <sheetFormatPr defaultColWidth="9" defaultRowHeight="12" outlineLevelCol="7"/>
  <cols>
    <col min="1" max="1" width="9.57142857142857" style="37" customWidth="1"/>
    <col min="2" max="2" width="36" style="37" customWidth="1"/>
    <col min="3" max="3" width="11.5714285714286" style="37" customWidth="1"/>
    <col min="4" max="4" width="12.8571428571429" style="37" customWidth="1"/>
    <col min="5" max="5" width="10.1428571428571" style="37" customWidth="1"/>
    <col min="6" max="6" width="12.5714285714286" style="37" customWidth="1"/>
    <col min="7" max="7" width="30.4285714285714" style="37" customWidth="1"/>
    <col min="8" max="8" width="9.14285714285714" style="37"/>
    <col min="9" max="9" width="9.28571428571429" style="37" customWidth="1"/>
    <col min="10" max="16384" width="9.14285714285714" style="37"/>
  </cols>
  <sheetData>
    <row r="1" ht="11.25" customHeight="1" spans="1:8">
      <c r="A1" s="7" t="s">
        <v>0</v>
      </c>
      <c r="B1" s="521"/>
      <c r="H1" s="495"/>
    </row>
    <row r="2" hidden="1" spans="2:8">
      <c r="B2" s="521"/>
      <c r="H2" s="495"/>
    </row>
    <row r="3" spans="1:8">
      <c r="A3" s="159" t="str">
        <f>Weiguang!A3</f>
        <v>DATE :15.1.26</v>
      </c>
      <c r="B3" s="521"/>
      <c r="H3" s="495"/>
    </row>
    <row r="4" hidden="1" spans="2:8">
      <c r="B4" s="521"/>
      <c r="H4" s="495"/>
    </row>
    <row r="5" hidden="1" spans="8:8">
      <c r="H5" s="495"/>
    </row>
    <row r="6" hidden="1" spans="2:8">
      <c r="B6" s="521"/>
      <c r="H6" s="495"/>
    </row>
    <row r="7" spans="2:8">
      <c r="B7" s="521"/>
      <c r="H7" s="495"/>
    </row>
    <row r="8" ht="24" spans="1:8">
      <c r="A8" s="668" t="s">
        <v>111</v>
      </c>
      <c r="B8" s="705" t="s">
        <v>112</v>
      </c>
      <c r="C8" s="14" t="s">
        <v>113</v>
      </c>
      <c r="D8" s="289" t="s">
        <v>114</v>
      </c>
      <c r="E8" s="706" t="s">
        <v>115</v>
      </c>
      <c r="F8" s="41" t="str">
        <f>[1]ZIEHL!K8</f>
        <v>RM</v>
      </c>
      <c r="G8" s="289" t="s">
        <v>47</v>
      </c>
      <c r="H8" s="495"/>
    </row>
    <row r="9" s="176" customFormat="1" ht="21" customHeight="1" spans="1:8">
      <c r="A9" s="707" t="str">
        <f>[1]ZIEHL!A9</f>
        <v>ZI 001.1</v>
      </c>
      <c r="B9" s="707" t="str">
        <f>[1]ZIEHL!B9</f>
        <v>(16") FN040-VDK Ziehhlabegg fan (1PH)</v>
      </c>
      <c r="C9" s="707" t="str">
        <f>[1]ZIEHL!C9</f>
        <v>1PH (230V)</v>
      </c>
      <c r="D9" s="57" t="s">
        <v>116</v>
      </c>
      <c r="E9" s="708">
        <v>28</v>
      </c>
      <c r="F9" s="277">
        <f>[1]ZIEHL!K9</f>
        <v>501.111111111111</v>
      </c>
      <c r="G9" s="709"/>
      <c r="H9" s="495"/>
    </row>
    <row r="10" s="176" customFormat="1" ht="19.5" customHeight="1" spans="1:8">
      <c r="A10" s="707" t="str">
        <f>[1]ZIEHL!A10</f>
        <v>ZI001</v>
      </c>
      <c r="B10" s="707" t="str">
        <f>[1]ZIEHL!B10</f>
        <v>(16") FN040-VDK Ziehhlabegg fan (3ph)</v>
      </c>
      <c r="C10" s="707" t="str">
        <f>[1]ZIEHL!C10</f>
        <v>3PH (415V)</v>
      </c>
      <c r="D10" s="57"/>
      <c r="E10" s="708">
        <v>28</v>
      </c>
      <c r="F10" s="277" t="str">
        <f>[1]ZIEHL!K10</f>
        <v>~</v>
      </c>
      <c r="G10" s="709"/>
      <c r="H10" s="453"/>
    </row>
    <row r="11" s="176" customFormat="1" ht="20.25" customHeight="1" spans="1:7">
      <c r="A11" s="707" t="str">
        <f>[1]ZIEHL!A11</f>
        <v>ZI002</v>
      </c>
      <c r="B11" s="707" t="str">
        <f>[1]ZIEHL!B11</f>
        <v>(20") FN050-VDK Ziehhlabegg fan</v>
      </c>
      <c r="C11" s="707" t="str">
        <f>[1]ZIEHL!C11</f>
        <v>3PH (415V)</v>
      </c>
      <c r="D11" s="57"/>
      <c r="E11" s="708">
        <v>28</v>
      </c>
      <c r="F11" s="277" t="str">
        <f>[1]ZIEHL!K11</f>
        <v>~</v>
      </c>
      <c r="G11" s="709"/>
    </row>
    <row r="12" s="176" customFormat="1" ht="20.25" customHeight="1" spans="1:7">
      <c r="A12" s="707" t="str">
        <f>[1]ZIEHL!A12</f>
        <v>ZI003</v>
      </c>
      <c r="B12" s="707" t="str">
        <f>[1]ZIEHL!B12</f>
        <v>(26") FN063-VDK Ziehhlabegg fan</v>
      </c>
      <c r="C12" s="707" t="str">
        <f>[1]ZIEHL!C12</f>
        <v>3PH (415V)</v>
      </c>
      <c r="D12" s="57"/>
      <c r="E12" s="708">
        <v>6</v>
      </c>
      <c r="F12" s="277" t="str">
        <f>[1]ZIEHL!K12</f>
        <v>~</v>
      </c>
      <c r="G12" s="709"/>
    </row>
    <row r="13" s="176" customFormat="1" ht="33" customHeight="1" spans="1:7">
      <c r="A13" s="707" t="str">
        <f>[1]ZIEHL!A13</f>
        <v>ZI005</v>
      </c>
      <c r="B13" s="707" t="str">
        <f>[1]ZIEHL!B13</f>
        <v>(32") FN080-sDQ Ziehhlabegg fan (6poles)</v>
      </c>
      <c r="C13" s="707" t="str">
        <f>[1]ZIEHL!C13</f>
        <v>3PH (415V)</v>
      </c>
      <c r="D13" s="57"/>
      <c r="E13" s="708">
        <v>6</v>
      </c>
      <c r="F13" s="277" t="str">
        <f>[1]ZIEHL!K13</f>
        <v>~</v>
      </c>
      <c r="G13" s="710"/>
    </row>
    <row r="14" s="176" customFormat="1" ht="30" customHeight="1" spans="1:7">
      <c r="A14" s="707" t="str">
        <f>[1]ZIEHL!A14</f>
        <v>ZI 8</v>
      </c>
      <c r="B14" s="707" t="str">
        <f>[1]ZIEHL!B14</f>
        <v>(26") FB063-VDK Ziehhlabegg fan</v>
      </c>
      <c r="C14" s="707" t="str">
        <f>[1]ZIEHL!C14</f>
        <v>3PH (415V)</v>
      </c>
      <c r="D14" s="58"/>
      <c r="E14" s="711"/>
      <c r="F14" s="277">
        <f>[1]ZIEHL!K14</f>
        <v>1454.30153846154</v>
      </c>
      <c r="G14" s="710"/>
    </row>
    <row r="15" s="176" customFormat="1" spans="1:7">
      <c r="A15" s="707" t="str">
        <f>[1]ZIEHL!A15</f>
        <v>ZI005.1</v>
      </c>
      <c r="B15" s="707" t="str">
        <f>[1]ZIEHL!B15</f>
        <v>12" EBM FAN SET (1PH)</v>
      </c>
      <c r="C15" s="707" t="str">
        <f>[1]ZIEHL!C15</f>
        <v>1PH (230V)</v>
      </c>
      <c r="D15" s="20" t="s">
        <v>117</v>
      </c>
      <c r="E15" s="706"/>
      <c r="F15" s="277" t="str">
        <f>[1]ZIEHL!K15</f>
        <v>~</v>
      </c>
      <c r="G15" s="712"/>
    </row>
    <row r="16" s="176" customFormat="1" spans="1:7">
      <c r="A16" s="707" t="str">
        <f>[1]ZIEHL!A16</f>
        <v>ZI005.2</v>
      </c>
      <c r="B16" s="707" t="str">
        <f>[1]ZIEHL!B16</f>
        <v>14" EBM FAN SET (1PH)</v>
      </c>
      <c r="C16" s="707" t="str">
        <f>[1]ZIEHL!C16</f>
        <v>1PH (230V)</v>
      </c>
      <c r="D16" s="17"/>
      <c r="E16" s="706"/>
      <c r="F16" s="277" t="str">
        <f>[1]ZIEHL!K16</f>
        <v>~</v>
      </c>
      <c r="G16" s="709"/>
    </row>
    <row r="17" s="176" customFormat="1" spans="1:7">
      <c r="A17" s="707" t="str">
        <f>[1]ZIEHL!A17</f>
        <v>ZI005.3</v>
      </c>
      <c r="B17" s="707" t="str">
        <f>[1]ZIEHL!B17</f>
        <v>14" EBM FAN SET (3PH)</v>
      </c>
      <c r="C17" s="707" t="str">
        <f>[1]ZIEHL!C17</f>
        <v>3PH (415V)</v>
      </c>
      <c r="D17" s="17"/>
      <c r="E17" s="706"/>
      <c r="F17" s="277">
        <f>[1]ZIEHL!K17</f>
        <v>363.18918229366</v>
      </c>
      <c r="G17" s="709"/>
    </row>
    <row r="18" s="176" customFormat="1" spans="1:7">
      <c r="A18" s="707" t="str">
        <f>[1]ZIEHL!A18</f>
        <v>ZI006</v>
      </c>
      <c r="B18" s="707" t="str">
        <f>[1]ZIEHL!B18</f>
        <v>16" EBM FAN SET (1PH)</v>
      </c>
      <c r="C18" s="707" t="str">
        <f>[1]ZIEHL!C18</f>
        <v>1PH (230V)</v>
      </c>
      <c r="D18" s="17"/>
      <c r="E18" s="713">
        <v>45</v>
      </c>
      <c r="F18" s="277">
        <f>[1]ZIEHL!K18</f>
        <v>470.723306544202</v>
      </c>
      <c r="G18" s="709"/>
    </row>
    <row r="19" s="176" customFormat="1" spans="1:7">
      <c r="A19" s="707" t="str">
        <f>[1]ZIEHL!A19</f>
        <v>ZI007</v>
      </c>
      <c r="B19" s="707" t="str">
        <f>[1]ZIEHL!B19</f>
        <v>16" EBM FAN SET (3PH)</v>
      </c>
      <c r="C19" s="707" t="str">
        <f>[1]ZIEHL!C19</f>
        <v>3PH (415V)</v>
      </c>
      <c r="D19" s="17"/>
      <c r="E19" s="713">
        <v>46</v>
      </c>
      <c r="F19" s="277" t="str">
        <f>[1]ZIEHL!K19</f>
        <v>~</v>
      </c>
      <c r="G19" s="709"/>
    </row>
    <row r="20" s="176" customFormat="1" spans="1:7">
      <c r="A20" s="707" t="str">
        <f>[1]ZIEHL!A20</f>
        <v>ZI007.1</v>
      </c>
      <c r="B20" s="707" t="str">
        <f>[1]ZIEHL!B20</f>
        <v>18" EBM FAN SET (3PH)</v>
      </c>
      <c r="C20" s="707" t="str">
        <f>[1]ZIEHL!C20</f>
        <v>3PH (415V)</v>
      </c>
      <c r="D20" s="17"/>
      <c r="E20" s="713"/>
      <c r="F20" s="277" t="str">
        <f>[1]ZIEHL!K20</f>
        <v>~</v>
      </c>
      <c r="G20" s="709"/>
    </row>
    <row r="21" s="176" customFormat="1" spans="1:7">
      <c r="A21" s="707" t="str">
        <f>[1]ZIEHL!A21</f>
        <v>ZI008</v>
      </c>
      <c r="B21" s="707" t="str">
        <f>[1]ZIEHL!B21</f>
        <v>20" EBM FAN SET (3PH)</v>
      </c>
      <c r="C21" s="707" t="str">
        <f>[1]ZIEHL!C21</f>
        <v>3PH (415V)</v>
      </c>
      <c r="D21" s="17"/>
      <c r="E21" s="713">
        <v>47</v>
      </c>
      <c r="F21" s="277" t="str">
        <f>[1]ZIEHL!K21</f>
        <v>~</v>
      </c>
      <c r="G21" s="709"/>
    </row>
    <row r="22" s="176" customFormat="1" spans="1:7">
      <c r="A22" s="707" t="str">
        <f>[1]ZIEHL!A22</f>
        <v>ZI009</v>
      </c>
      <c r="B22" s="707" t="str">
        <f>[1]ZIEHL!B22</f>
        <v>26" EBM FAN SET (3PH)</v>
      </c>
      <c r="C22" s="707" t="str">
        <f>[1]ZIEHL!C22</f>
        <v>3PH (415V)</v>
      </c>
      <c r="D22" s="17"/>
      <c r="E22" s="713">
        <v>48</v>
      </c>
      <c r="F22" s="277">
        <f>[1]ZIEHL!K22</f>
        <v>1922.76625920173</v>
      </c>
      <c r="G22" s="709"/>
    </row>
    <row r="23" s="176" customFormat="1" ht="24" spans="1:7">
      <c r="A23" s="707" t="str">
        <f>[1]ZIEHL!A23</f>
        <v>ZI010</v>
      </c>
      <c r="B23" s="707" t="str">
        <f>[1]ZIEHL!B23</f>
        <v>32" EBM FAN SET (3PH) c/w end plate(800mm)</v>
      </c>
      <c r="C23" s="707" t="str">
        <f>[1]ZIEHL!C23</f>
        <v>3PH (415V)</v>
      </c>
      <c r="D23" s="17"/>
      <c r="E23" s="713"/>
      <c r="F23" s="277">
        <f>[1]ZIEHL!K23</f>
        <v>2766.30242452894</v>
      </c>
      <c r="G23" s="710"/>
    </row>
    <row r="24" s="176" customFormat="1" ht="24" spans="1:7">
      <c r="A24" s="707" t="str">
        <f>[1]ZIEHL!A24</f>
        <v>ZI010.1</v>
      </c>
      <c r="B24" s="707" t="str">
        <f>[1]ZIEHL!B24</f>
        <v>36" EBM FAN SET (3PH) c/w end plate(910mm)</v>
      </c>
      <c r="C24" s="707" t="str">
        <f>[1]ZIEHL!C24</f>
        <v>3PH (415V)</v>
      </c>
      <c r="D24" s="17"/>
      <c r="E24" s="713"/>
      <c r="F24" s="277" t="str">
        <f>[1]ZIEHL!K24</f>
        <v>~</v>
      </c>
      <c r="G24" s="710"/>
    </row>
    <row r="25" s="176" customFormat="1" ht="24" spans="1:7">
      <c r="A25" s="707" t="str">
        <f>[1]ZIEHL!A25</f>
        <v>ZI011</v>
      </c>
      <c r="B25" s="707" t="str">
        <f>[1]ZIEHL!B25</f>
        <v>10watts ebm fan motor (M4Q045CA03A4/C01)</v>
      </c>
      <c r="C25" s="707">
        <f>[1]ZIEHL!C25</f>
        <v>0</v>
      </c>
      <c r="D25" s="17"/>
      <c r="E25" s="713"/>
      <c r="F25" s="277" t="str">
        <f>[1]ZIEHL!K25</f>
        <v>~</v>
      </c>
      <c r="G25" s="714"/>
    </row>
    <row r="26" s="176" customFormat="1" ht="24" spans="1:7">
      <c r="A26" s="705" t="str">
        <f>[1]ZIEHL!A26</f>
        <v>ZI012</v>
      </c>
      <c r="B26" s="705" t="str">
        <f>[1]ZIEHL!B26</f>
        <v>18watts ebm fan motor (M4Q045DA13A4/C01)</v>
      </c>
      <c r="C26" s="705">
        <f>[1]ZIEHL!C26</f>
        <v>0</v>
      </c>
      <c r="D26" s="19"/>
      <c r="E26" s="713"/>
      <c r="F26" s="277" t="str">
        <f>[1]ZIEHL!K26</f>
        <v>~</v>
      </c>
      <c r="G26" s="714"/>
    </row>
    <row r="27" spans="1:1">
      <c r="A27" s="103" t="s">
        <v>118</v>
      </c>
    </row>
    <row r="28" spans="1:1">
      <c r="A28" s="35" t="s">
        <v>107</v>
      </c>
    </row>
    <row r="29" spans="1:1">
      <c r="A29" s="35" t="s">
        <v>108</v>
      </c>
    </row>
    <row r="30" spans="1:1">
      <c r="A30" s="35" t="s">
        <v>109</v>
      </c>
    </row>
    <row r="31" spans="1:1">
      <c r="A31" s="36" t="s">
        <v>110</v>
      </c>
    </row>
    <row r="32" spans="1:1">
      <c r="A32" s="35" t="s">
        <v>119</v>
      </c>
    </row>
    <row r="34" spans="3:3">
      <c r="C34" s="473"/>
    </row>
  </sheetData>
  <mergeCells count="4">
    <mergeCell ref="D9:D14"/>
    <mergeCell ref="D15:D26"/>
    <mergeCell ref="G9:G13"/>
    <mergeCell ref="G15:G23"/>
  </mergeCells>
  <pageMargins left="0.708661417322835" right="0.708661417322835" top="0.748031496062992" bottom="0.748031496062992" header="0.31496062992126" footer="0.31496062992126"/>
  <pageSetup paperSize="9" orientation="landscape"/>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117"/>
  <sheetViews>
    <sheetView zoomScale="115" zoomScaleNormal="115" workbookViewId="0">
      <pane xSplit="2" ySplit="8" topLeftCell="H9" activePane="bottomRight" state="frozen"/>
      <selection/>
      <selection pane="topRight"/>
      <selection pane="bottomLeft"/>
      <selection pane="bottomRight" activeCell="E75" sqref="E75"/>
    </sheetView>
  </sheetViews>
  <sheetFormatPr defaultColWidth="9.14285714285714" defaultRowHeight="12"/>
  <cols>
    <col min="1" max="1" width="8.71428571428571" style="159" customWidth="1"/>
    <col min="2" max="2" width="21.7142857142857" style="661" customWidth="1"/>
    <col min="3" max="3" width="20.7142857142857" style="159" customWidth="1"/>
    <col min="4" max="4" width="23.8571428571429" style="662" customWidth="1"/>
    <col min="5" max="6" width="12.1428571428571" style="663" customWidth="1"/>
    <col min="7" max="7" width="8.14285714285714" style="663" customWidth="1"/>
    <col min="8" max="8" width="10.1428571428571" style="663" customWidth="1"/>
    <col min="9" max="10" width="7.57142857142857" style="663" customWidth="1"/>
    <col min="11" max="11" width="10.1428571428571" style="663" customWidth="1"/>
    <col min="12" max="12" width="10.7142857142857" style="663" customWidth="1"/>
    <col min="13" max="13" width="28.2857142857143" style="474" customWidth="1"/>
    <col min="14" max="14" width="31.1428571428571" style="474" customWidth="1"/>
    <col min="15" max="15" width="9.92380952380952" style="663" customWidth="1"/>
    <col min="16" max="18" width="12.5333333333333" style="663" customWidth="1"/>
    <col min="19" max="19" width="29.5714285714286" style="471" customWidth="1"/>
    <col min="20" max="16384" width="9.14285714285714" style="471"/>
  </cols>
  <sheetData>
    <row r="1" ht="14.25" customHeight="1" spans="1:1">
      <c r="A1" s="7" t="s">
        <v>0</v>
      </c>
    </row>
    <row r="2" hidden="1"/>
    <row r="3" spans="1:1">
      <c r="A3" s="159" t="str">
        <f>ZIEHL!A3</f>
        <v>DATE :15.1.26</v>
      </c>
    </row>
    <row r="4" hidden="1"/>
    <row r="5" hidden="1"/>
    <row r="6" hidden="1"/>
    <row r="7" spans="1:3">
      <c r="A7" s="394" t="s">
        <v>91</v>
      </c>
      <c r="B7" s="664"/>
      <c r="C7" s="665"/>
    </row>
    <row r="8" s="660" customFormat="1" ht="51.75" customHeight="1" spans="1:19">
      <c r="A8" s="666" t="s">
        <v>111</v>
      </c>
      <c r="B8" s="667" t="s">
        <v>120</v>
      </c>
      <c r="C8" s="668" t="s">
        <v>92</v>
      </c>
      <c r="D8" s="669" t="s">
        <v>121</v>
      </c>
      <c r="E8" s="670" t="str">
        <f>[1]QC!E8</f>
        <v>BTU/HR td7 </v>
      </c>
      <c r="F8" s="670" t="str">
        <f>[1]QC!F8</f>
        <v>kW td7</v>
      </c>
      <c r="G8" s="670" t="str">
        <f>[1]QC!G8</f>
        <v>Flowrate meter</v>
      </c>
      <c r="H8" s="670" t="str">
        <f>[1]QC!H8</f>
        <v>Dimension (mm)</v>
      </c>
      <c r="I8" s="670" t="str">
        <f>[1]QC!I8</f>
        <v>Voltage</v>
      </c>
      <c r="J8" s="670" t="str">
        <f>[1]QC!J8</f>
        <v>Heater pcs</v>
      </c>
      <c r="K8" s="670" t="str">
        <f>[1]QC!K8</f>
        <v>Heater KW</v>
      </c>
      <c r="L8" s="670" t="str">
        <f>[1]QC!L8</f>
        <v>Size  outlet copper p-trap</v>
      </c>
      <c r="M8" s="678" t="str">
        <f>[1]QC!M8</f>
        <v>(Frezzer) TEX (R22) -25c orifice no</v>
      </c>
      <c r="N8" s="679" t="str">
        <f>[1]QC!N8</f>
        <v>(Frezzer) TES (R404) -25c orifice no</v>
      </c>
      <c r="O8" s="680" t="str">
        <f>[1]QC!Z8</f>
        <v>(RM) axial fan</v>
      </c>
      <c r="P8" s="680" t="str">
        <f>[1]QC!AA8</f>
        <v>Axial fan c/w exp valve ,p trap</v>
      </c>
      <c r="Q8" s="680" t="str">
        <f>[1]QC!AI8</f>
        <v>(RM)aluminium heavy duty fan</v>
      </c>
      <c r="R8" s="680" t="str">
        <f>[1]QC!AJ8</f>
        <v>heavy fan c/w p trap and exp valve</v>
      </c>
      <c r="S8" s="309" t="s">
        <v>47</v>
      </c>
    </row>
    <row r="9" ht="14.25" customHeight="1" spans="1:19">
      <c r="A9" s="671" t="str">
        <f>[1]QC!A9</f>
        <v>QC001</v>
      </c>
      <c r="B9" s="671" t="str">
        <f>[1]QC!B9</f>
        <v>CL301C4</v>
      </c>
      <c r="C9" s="672" t="s">
        <v>122</v>
      </c>
      <c r="D9" s="253" t="str">
        <f>[1]QC!D9</f>
        <v>MT22,CS11,zb15</v>
      </c>
      <c r="E9" s="516">
        <f>[1]QC!E9</f>
        <v>4778.2</v>
      </c>
      <c r="F9" s="128">
        <f>[1]QC!F9</f>
        <v>1.4</v>
      </c>
      <c r="G9" s="128">
        <f>[1]QC!G9</f>
        <v>9</v>
      </c>
      <c r="H9" s="128" t="str">
        <f>[1]QC!H9</f>
        <v>1x300</v>
      </c>
      <c r="I9" s="128">
        <f>[1]QC!I9</f>
        <v>230</v>
      </c>
      <c r="J9" s="670">
        <f>[1]QC!J9</f>
        <v>3</v>
      </c>
      <c r="K9" s="128">
        <f>[1]QC!K9</f>
        <v>1.5</v>
      </c>
      <c r="L9" s="681">
        <f>[1]QC!L9</f>
        <v>0.875</v>
      </c>
      <c r="M9" s="682" t="str">
        <f>[1]QC!M9</f>
        <v>1 / RCX0834</v>
      </c>
      <c r="N9" s="683" t="str">
        <f>[1]QC!N9</f>
        <v>1 / RCX0834</v>
      </c>
      <c r="O9" s="300">
        <f>[1]QC!Z9</f>
        <v>1400.61860743466</v>
      </c>
      <c r="P9" s="300">
        <f>[1]QC!AA9</f>
        <v>1693.96324438343</v>
      </c>
      <c r="Q9" s="684" t="str">
        <f>[1]QC!AI9</f>
        <v>~</v>
      </c>
      <c r="R9" s="684" t="str">
        <f>[1]QC!AJ9</f>
        <v>~</v>
      </c>
      <c r="S9" s="685"/>
    </row>
    <row r="10" spans="1:19">
      <c r="A10" s="671" t="str">
        <f>[1]QC!A10</f>
        <v>QC002</v>
      </c>
      <c r="B10" s="671" t="str">
        <f>[1]QC!B10</f>
        <v>CL302C3</v>
      </c>
      <c r="C10" s="673"/>
      <c r="D10" s="253" t="str">
        <f>[1]QC!D10</f>
        <v>MT32-MT36,ZB19</v>
      </c>
      <c r="E10" s="516">
        <f>[1]QC!E10</f>
        <v>6826</v>
      </c>
      <c r="F10" s="128">
        <f>[1]QC!F10</f>
        <v>2</v>
      </c>
      <c r="G10" s="128">
        <f>[1]QC!G10</f>
        <v>9</v>
      </c>
      <c r="H10" s="128" t="str">
        <f>[1]QC!H10</f>
        <v>2x300</v>
      </c>
      <c r="I10" s="128">
        <f>[1]QC!I10</f>
        <v>230</v>
      </c>
      <c r="J10" s="670">
        <f>[1]QC!J10</f>
        <v>3</v>
      </c>
      <c r="K10" s="128">
        <f>[1]QC!K10</f>
        <v>2.4</v>
      </c>
      <c r="L10" s="681">
        <f>[1]QC!L10</f>
        <v>0.875</v>
      </c>
      <c r="M10" s="682" t="str">
        <f>[1]QC!M10</f>
        <v>2 / RCX1234</v>
      </c>
      <c r="N10" s="683" t="str">
        <f>[1]QC!N10</f>
        <v>2 / RCX1034</v>
      </c>
      <c r="O10" s="300">
        <f>[1]QC!Z10</f>
        <v>1833.64690288247</v>
      </c>
      <c r="P10" s="300">
        <f>[1]QC!AA10</f>
        <v>2126.99153983123</v>
      </c>
      <c r="Q10" s="684" t="str">
        <f>[1]QC!AI10</f>
        <v>~</v>
      </c>
      <c r="R10" s="684" t="str">
        <f>[1]QC!AJ10</f>
        <v>~</v>
      </c>
      <c r="S10" s="685"/>
    </row>
    <row r="11" spans="1:19">
      <c r="A11" s="671" t="str">
        <f>[1]QC!A11</f>
        <v>QC003</v>
      </c>
      <c r="B11" s="671" t="str">
        <f>[1]QC!B11</f>
        <v>CL302C4</v>
      </c>
      <c r="C11" s="673"/>
      <c r="D11" s="253" t="str">
        <f>[1]QC!D11</f>
        <v>MT40-MT44,ZB21</v>
      </c>
      <c r="E11" s="516">
        <f>[1]QC!E11</f>
        <v>7849.9</v>
      </c>
      <c r="F11" s="128">
        <f>[1]QC!F11</f>
        <v>2.3</v>
      </c>
      <c r="G11" s="128">
        <f>[1]QC!G11</f>
        <v>9</v>
      </c>
      <c r="H11" s="128" t="str">
        <f>[1]QC!H11</f>
        <v>2x300</v>
      </c>
      <c r="I11" s="128">
        <f>[1]QC!I11</f>
        <v>230</v>
      </c>
      <c r="J11" s="670">
        <f>[1]QC!J11</f>
        <v>3</v>
      </c>
      <c r="K11" s="128">
        <f>[1]QC!K11</f>
        <v>2.4</v>
      </c>
      <c r="L11" s="681">
        <f>[1]QC!L11</f>
        <v>0.875</v>
      </c>
      <c r="M11" s="682" t="str">
        <f>[1]QC!M11</f>
        <v>2 / RCX1634</v>
      </c>
      <c r="N11" s="683" t="str">
        <f>[1]QC!N11</f>
        <v>3 / RCX1534</v>
      </c>
      <c r="O11" s="300">
        <f>[1]QC!Z11</f>
        <v>1973.47654163452</v>
      </c>
      <c r="P11" s="300">
        <f>[1]QC!AA11</f>
        <v>2266.82117858328</v>
      </c>
      <c r="Q11" s="684" t="str">
        <f>[1]QC!AI11</f>
        <v>~</v>
      </c>
      <c r="R11" s="684" t="str">
        <f>[1]QC!AJ11</f>
        <v>~</v>
      </c>
      <c r="S11" s="685"/>
    </row>
    <row r="12" spans="1:19">
      <c r="A12" s="671" t="str">
        <f>[1]QC!A12</f>
        <v>QC004</v>
      </c>
      <c r="B12" s="671" t="str">
        <f>[1]QC!B12</f>
        <v>CL302C6</v>
      </c>
      <c r="C12" s="673"/>
      <c r="D12" s="253" t="str">
        <f>[1]QC!D12</f>
        <v>MT50-MT64,ZB29,ZB38</v>
      </c>
      <c r="E12" s="516">
        <f>[1]QC!E12</f>
        <v>10239</v>
      </c>
      <c r="F12" s="128">
        <f>[1]QC!F12</f>
        <v>3</v>
      </c>
      <c r="G12" s="128">
        <f>[1]QC!G12</f>
        <v>8</v>
      </c>
      <c r="H12" s="128" t="str">
        <f>[1]QC!H12</f>
        <v>2x300</v>
      </c>
      <c r="I12" s="128">
        <f>[1]QC!I12</f>
        <v>230</v>
      </c>
      <c r="J12" s="670">
        <f>[1]QC!J12</f>
        <v>5</v>
      </c>
      <c r="K12" s="128">
        <f>[1]QC!K12</f>
        <v>4</v>
      </c>
      <c r="L12" s="681">
        <f>[1]QC!L12</f>
        <v>1.125</v>
      </c>
      <c r="M12" s="682" t="str">
        <f>[1]QC!M12</f>
        <v>3 / RCX2434</v>
      </c>
      <c r="N12" s="683" t="str">
        <f>[1]QC!N12</f>
        <v>3 / RCX1534</v>
      </c>
      <c r="O12" s="300">
        <f>[1]QC!Z12</f>
        <v>2507.13828219281</v>
      </c>
      <c r="P12" s="300">
        <f>[1]QC!AA12</f>
        <v>2820.41568264488</v>
      </c>
      <c r="Q12" s="684" t="str">
        <f>[1]QC!AI12</f>
        <v>~</v>
      </c>
      <c r="R12" s="684" t="str">
        <f>[1]QC!AJ12</f>
        <v>~</v>
      </c>
      <c r="S12" s="685"/>
    </row>
    <row r="13" spans="1:19">
      <c r="A13" s="671" t="str">
        <f>[1]QC!A13</f>
        <v>QC005</v>
      </c>
      <c r="B13" s="671" t="str">
        <f>[1]QC!B13</f>
        <v>CL303C4</v>
      </c>
      <c r="C13" s="673"/>
      <c r="D13" s="253" t="str">
        <f>[1]QC!D13</f>
        <v>MT50-MT64,ZB29,ZB38</v>
      </c>
      <c r="E13" s="516">
        <f>[1]QC!E13</f>
        <v>12628.1</v>
      </c>
      <c r="F13" s="128">
        <f>[1]QC!F13</f>
        <v>3.7</v>
      </c>
      <c r="G13" s="128">
        <f>[1]QC!G13</f>
        <v>9</v>
      </c>
      <c r="H13" s="128" t="str">
        <f>[1]QC!H13</f>
        <v>3x300</v>
      </c>
      <c r="I13" s="128">
        <f>[1]QC!I13</f>
        <v>230</v>
      </c>
      <c r="J13" s="670">
        <f>[1]QC!J13</f>
        <v>3</v>
      </c>
      <c r="K13" s="128">
        <f>[1]QC!K13</f>
        <v>6</v>
      </c>
      <c r="L13" s="681">
        <f>[1]QC!L13</f>
        <v>1.125</v>
      </c>
      <c r="M13" s="682" t="str">
        <f>[1]QC!M13</f>
        <v>4 / RCX3134</v>
      </c>
      <c r="N13" s="683" t="str">
        <f>[1]QC!N13</f>
        <v>4 / RCX2034</v>
      </c>
      <c r="O13" s="300">
        <f>[1]QC!Z13</f>
        <v>2639.98184857657</v>
      </c>
      <c r="P13" s="300">
        <f>[1]QC!AA13</f>
        <v>2953.25924902864</v>
      </c>
      <c r="Q13" s="684" t="str">
        <f>[1]QC!AI13</f>
        <v>~</v>
      </c>
      <c r="R13" s="684" t="str">
        <f>[1]QC!AJ13</f>
        <v>~</v>
      </c>
      <c r="S13" s="685"/>
    </row>
    <row r="14" spans="1:19">
      <c r="A14" s="671" t="str">
        <f>[1]QC!A14</f>
        <v>QC006</v>
      </c>
      <c r="B14" s="671" t="str">
        <f>[1]QC!B14</f>
        <v>CL303C6</v>
      </c>
      <c r="C14" s="673"/>
      <c r="D14" s="253" t="str">
        <f>[1]QC!D14</f>
        <v>4DES5Y,MT100,ZB45</v>
      </c>
      <c r="E14" s="516">
        <f>[1]QC!E14</f>
        <v>15699.8</v>
      </c>
      <c r="F14" s="128">
        <f>[1]QC!F14</f>
        <v>4.6</v>
      </c>
      <c r="G14" s="128">
        <f>[1]QC!G14</f>
        <v>9</v>
      </c>
      <c r="H14" s="128" t="str">
        <f>[1]QC!H14</f>
        <v>3x300</v>
      </c>
      <c r="I14" s="128">
        <f>[1]QC!I14</f>
        <v>230</v>
      </c>
      <c r="J14" s="670">
        <f>[1]QC!J14</f>
        <v>5</v>
      </c>
      <c r="K14" s="128">
        <f>[1]QC!K14</f>
        <v>6</v>
      </c>
      <c r="L14" s="681">
        <f>[1]QC!L14</f>
        <v>1.125</v>
      </c>
      <c r="M14" s="682" t="str">
        <f>[1]QC!M14</f>
        <v>5 / RCX4734</v>
      </c>
      <c r="N14" s="683">
        <f>[1]QC!N14</f>
        <v>6</v>
      </c>
      <c r="O14" s="300">
        <f>[1]QC!Z14</f>
        <v>3358.37265317428</v>
      </c>
      <c r="P14" s="300">
        <f>[1]QC!AA14</f>
        <v>3671.65005362635</v>
      </c>
      <c r="Q14" s="684" t="str">
        <f>[1]QC!AI14</f>
        <v>~</v>
      </c>
      <c r="R14" s="684" t="str">
        <f>[1]QC!AJ14</f>
        <v>~</v>
      </c>
      <c r="S14" s="685"/>
    </row>
    <row r="15" spans="1:19">
      <c r="A15" s="671" t="str">
        <f>[1]QC!A15</f>
        <v>QC006.1</v>
      </c>
      <c r="B15" s="671" t="str">
        <f>[1]QC!B15</f>
        <v>CL304C6</v>
      </c>
      <c r="C15" s="673"/>
      <c r="D15" s="253" t="str">
        <f>[1]QC!D15</f>
        <v>4CES6YY,MT125,ZB48</v>
      </c>
      <c r="E15" s="516">
        <f>[1]QC!E15</f>
        <v>21501.9</v>
      </c>
      <c r="F15" s="128">
        <f>[1]QC!F15</f>
        <v>6.3</v>
      </c>
      <c r="G15" s="128">
        <f>[1]QC!G15</f>
        <v>9</v>
      </c>
      <c r="H15" s="128" t="str">
        <f>[1]QC!H15</f>
        <v>4x300</v>
      </c>
      <c r="I15" s="128">
        <f>[1]QC!I15</f>
        <v>230</v>
      </c>
      <c r="J15" s="670">
        <f>[1]QC!J15</f>
        <v>5</v>
      </c>
      <c r="K15" s="128">
        <f>[1]QC!K15</f>
        <v>6</v>
      </c>
      <c r="L15" s="681">
        <f>[1]QC!L15</f>
        <v>1.125</v>
      </c>
      <c r="M15" s="682" t="str">
        <f>[1]QC!M15</f>
        <v>TEX5-1 / SCX0645</v>
      </c>
      <c r="N15" s="683" t="str">
        <f>[1]QC!N15</f>
        <v>TES5-1 / TGES5</v>
      </c>
      <c r="O15" s="300">
        <f>[1]QC!Z15</f>
        <v>4030.00932300631</v>
      </c>
      <c r="P15" s="300">
        <f>[1]QC!AA15</f>
        <v>4671.48420804942</v>
      </c>
      <c r="Q15" s="684" t="str">
        <f>[1]QC!AI15</f>
        <v>~</v>
      </c>
      <c r="R15" s="684" t="str">
        <f>[1]QC!AJ15</f>
        <v>~</v>
      </c>
      <c r="S15" s="685"/>
    </row>
    <row r="16" spans="1:19">
      <c r="A16" s="671" t="str">
        <f>[1]QC!A16</f>
        <v>QC007</v>
      </c>
      <c r="B16" s="671" t="str">
        <f>[1]QC!B16</f>
        <v>CL401C3</v>
      </c>
      <c r="C16" s="673"/>
      <c r="D16" s="253" t="str">
        <f>[1]QC!D16</f>
        <v>MT28,ZB15</v>
      </c>
      <c r="E16" s="516">
        <f>[1]QC!E16</f>
        <v>6826</v>
      </c>
      <c r="F16" s="128">
        <f>[1]QC!F16</f>
        <v>2</v>
      </c>
      <c r="G16" s="128">
        <f>[1]QC!G16</f>
        <v>12</v>
      </c>
      <c r="H16" s="128" t="str">
        <f>[1]QC!H16</f>
        <v>1x400</v>
      </c>
      <c r="I16" s="128">
        <f>[1]QC!I16</f>
        <v>230</v>
      </c>
      <c r="J16" s="670">
        <f>[1]QC!J16</f>
        <v>3</v>
      </c>
      <c r="K16" s="128">
        <f>[1]QC!K16</f>
        <v>1.5</v>
      </c>
      <c r="L16" s="681">
        <f>[1]QC!L16</f>
        <v>0.875</v>
      </c>
      <c r="M16" s="682" t="str">
        <f>[1]QC!M16</f>
        <v>1 / RCX0834</v>
      </c>
      <c r="N16" s="683" t="str">
        <f>[1]QC!N16</f>
        <v>1 / RCX0834</v>
      </c>
      <c r="O16" s="300">
        <f>[1]QC!Z16</f>
        <v>1599.61347854472</v>
      </c>
      <c r="P16" s="300">
        <f>[1]QC!AA16</f>
        <v>1892.95811549349</v>
      </c>
      <c r="Q16" s="684">
        <f>[1]QC!AI16</f>
        <v>1910.76544616817</v>
      </c>
      <c r="R16" s="684">
        <f>[1]QC!AJ16</f>
        <v>2204.11008311694</v>
      </c>
      <c r="S16" s="685"/>
    </row>
    <row r="17" spans="1:19">
      <c r="A17" s="671" t="str">
        <f>[1]QC!A17</f>
        <v>QC008</v>
      </c>
      <c r="B17" s="671" t="str">
        <f>[1]QC!B17</f>
        <v>CL401C4</v>
      </c>
      <c r="C17" s="673"/>
      <c r="D17" s="253" t="str">
        <f>[1]QC!D17</f>
        <v>MT32,ZB19</v>
      </c>
      <c r="E17" s="516">
        <f>[1]QC!E17</f>
        <v>7849.9</v>
      </c>
      <c r="F17" s="128">
        <f>[1]QC!F17</f>
        <v>2.3</v>
      </c>
      <c r="G17" s="128">
        <f>[1]QC!G17</f>
        <v>12</v>
      </c>
      <c r="H17" s="128" t="str">
        <f>[1]QC!H17</f>
        <v>1x400</v>
      </c>
      <c r="I17" s="128">
        <f>[1]QC!I17</f>
        <v>230</v>
      </c>
      <c r="J17" s="670">
        <f>[1]QC!J17</f>
        <v>3</v>
      </c>
      <c r="K17" s="128">
        <f>[1]QC!K17</f>
        <v>1.5</v>
      </c>
      <c r="L17" s="681">
        <f>[1]QC!L17</f>
        <v>0.875</v>
      </c>
      <c r="M17" s="682" t="str">
        <f>[1]QC!M17</f>
        <v>2 / RCX1234</v>
      </c>
      <c r="N17" s="683" t="str">
        <f>[1]QC!N17</f>
        <v>2 / RCX1034</v>
      </c>
      <c r="O17" s="300">
        <f>[1]QC!Z17</f>
        <v>1747.14016163174</v>
      </c>
      <c r="P17" s="300">
        <f>[1]QC!AA17</f>
        <v>2040.48479858051</v>
      </c>
      <c r="Q17" s="684">
        <f>[1]QC!AI17</f>
        <v>2058.2921292552</v>
      </c>
      <c r="R17" s="684">
        <f>[1]QC!AJ17</f>
        <v>2351.63676620397</v>
      </c>
      <c r="S17" s="685"/>
    </row>
    <row r="18" spans="1:19">
      <c r="A18" s="671" t="str">
        <f>[1]QC!A18</f>
        <v>QC009</v>
      </c>
      <c r="B18" s="671" t="str">
        <f>[1]QC!B18</f>
        <v>CL401C5</v>
      </c>
      <c r="C18" s="673"/>
      <c r="D18" s="253" t="str">
        <f>[1]QC!D18</f>
        <v>MT40,ZB21</v>
      </c>
      <c r="E18" s="516">
        <f>[1]QC!E18</f>
        <v>9897.7</v>
      </c>
      <c r="F18" s="128">
        <f>[1]QC!F18</f>
        <v>2.9</v>
      </c>
      <c r="G18" s="128">
        <f>[1]QC!G18</f>
        <v>12</v>
      </c>
      <c r="H18" s="128" t="str">
        <f>[1]QC!H18</f>
        <v>1x400</v>
      </c>
      <c r="I18" s="128">
        <f>[1]QC!I18</f>
        <v>230</v>
      </c>
      <c r="J18" s="670">
        <f>[1]QC!J18</f>
        <v>5</v>
      </c>
      <c r="K18" s="128">
        <f>[1]QC!K18</f>
        <v>2.5</v>
      </c>
      <c r="L18" s="681">
        <f>[1]QC!L18</f>
        <v>0.875</v>
      </c>
      <c r="M18" s="682" t="str">
        <f>[1]QC!M18</f>
        <v>3 / RCX2434</v>
      </c>
      <c r="N18" s="683" t="str">
        <f>[1]QC!N18</f>
        <v>3 / RCX1534</v>
      </c>
      <c r="O18" s="300">
        <f>[1]QC!Z18</f>
        <v>1970.35444734603</v>
      </c>
      <c r="P18" s="300">
        <f>[1]QC!AA18</f>
        <v>2263.6990842948</v>
      </c>
      <c r="Q18" s="684">
        <f>[1]QC!AI18</f>
        <v>2281.50641496949</v>
      </c>
      <c r="R18" s="684">
        <f>[1]QC!AJ18</f>
        <v>2574.85105191825</v>
      </c>
      <c r="S18" s="685"/>
    </row>
    <row r="19" spans="1:19">
      <c r="A19" s="671" t="str">
        <f>[1]QC!A19</f>
        <v>QC010</v>
      </c>
      <c r="B19" s="671" t="str">
        <f>[1]QC!B19</f>
        <v>CL401C6</v>
      </c>
      <c r="C19" s="673"/>
      <c r="D19" s="253" t="str">
        <f>[1]QC!D19</f>
        <v>MT50,ZB26</v>
      </c>
      <c r="E19" s="516">
        <f>[1]QC!E19</f>
        <v>10580.3</v>
      </c>
      <c r="F19" s="128">
        <f>[1]QC!F19</f>
        <v>3.1</v>
      </c>
      <c r="G19" s="128">
        <f>[1]QC!G19</f>
        <v>12</v>
      </c>
      <c r="H19" s="128" t="str">
        <f>[1]QC!H19</f>
        <v>1x400</v>
      </c>
      <c r="I19" s="128">
        <f>[1]QC!I19</f>
        <v>230</v>
      </c>
      <c r="J19" s="670">
        <f>[1]QC!J19</f>
        <v>5</v>
      </c>
      <c r="K19" s="128">
        <f>[1]QC!K19</f>
        <v>2.5</v>
      </c>
      <c r="L19" s="681">
        <f>[1]QC!L19</f>
        <v>0.875</v>
      </c>
      <c r="M19" s="682" t="str">
        <f>[1]QC!M19</f>
        <v>3 / RCX2434</v>
      </c>
      <c r="N19" s="683" t="str">
        <f>[1]QC!N19</f>
        <v>3 / RCX2034</v>
      </c>
      <c r="O19" s="300">
        <f>[1]QC!Z19</f>
        <v>2162.78055572041</v>
      </c>
      <c r="P19" s="300">
        <f>[1]QC!AA19</f>
        <v>2456.12519266918</v>
      </c>
      <c r="Q19" s="684">
        <f>[1]QC!AI19</f>
        <v>2473.93252334387</v>
      </c>
      <c r="R19" s="684">
        <f>[1]QC!AJ19</f>
        <v>2767.27716029265</v>
      </c>
      <c r="S19" s="685"/>
    </row>
    <row r="20" spans="1:19">
      <c r="A20" s="671" t="str">
        <f>[1]QC!A20</f>
        <v>QC010.1</v>
      </c>
      <c r="B20" s="671" t="str">
        <f>[1]QC!B20</f>
        <v>CL402C3</v>
      </c>
      <c r="C20" s="673"/>
      <c r="D20" s="253" t="str">
        <f>[1]QC!D20</f>
        <v>MT64,ZB29</v>
      </c>
      <c r="E20" s="516">
        <f>[1]QC!E20</f>
        <v>12628.1</v>
      </c>
      <c r="F20" s="128">
        <f>[1]QC!F20</f>
        <v>3.7</v>
      </c>
      <c r="G20" s="128">
        <f>[1]QC!G20</f>
        <v>14</v>
      </c>
      <c r="H20" s="128" t="str">
        <f>[1]QC!H20</f>
        <v>2x400</v>
      </c>
      <c r="I20" s="128">
        <f>[1]QC!I20</f>
        <v>415</v>
      </c>
      <c r="J20" s="670">
        <f>[1]QC!J20</f>
        <v>3</v>
      </c>
      <c r="K20" s="128">
        <f>[1]QC!K20</f>
        <v>3</v>
      </c>
      <c r="L20" s="681">
        <f>[1]QC!L20</f>
        <v>1.125</v>
      </c>
      <c r="M20" s="682" t="str">
        <f>[1]QC!M20</f>
        <v>3 / RCX2434</v>
      </c>
      <c r="N20" s="683" t="str">
        <f>[1]QC!N20</f>
        <v>3 / RCX2034</v>
      </c>
      <c r="O20" s="300">
        <f>[1]QC!Z20</f>
        <v>2492.05331176924</v>
      </c>
      <c r="P20" s="300">
        <f>[1]QC!AA20</f>
        <v>2805.33071222131</v>
      </c>
      <c r="Q20" s="684">
        <f>[1]QC!AI20</f>
        <v>3114.35724701615</v>
      </c>
      <c r="R20" s="684">
        <f>[1]QC!AJ20</f>
        <v>3427.63464746823</v>
      </c>
      <c r="S20" s="685"/>
    </row>
    <row r="21" spans="1:19">
      <c r="A21" s="671" t="str">
        <f>[1]QC!A21</f>
        <v>QC011</v>
      </c>
      <c r="B21" s="671" t="str">
        <f>[1]QC!B21</f>
        <v>CL402C4</v>
      </c>
      <c r="C21" s="673"/>
      <c r="D21" s="253" t="str">
        <f>[1]QC!D21</f>
        <v>MT80,CS33,ZB38</v>
      </c>
      <c r="E21" s="516">
        <f>[1]QC!E21</f>
        <v>16041.1</v>
      </c>
      <c r="F21" s="128">
        <f>[1]QC!F21</f>
        <v>4.7</v>
      </c>
      <c r="G21" s="128">
        <f>[1]QC!G21</f>
        <v>14</v>
      </c>
      <c r="H21" s="128" t="str">
        <f>[1]QC!H21</f>
        <v>2x400</v>
      </c>
      <c r="I21" s="128">
        <f>[1]QC!I21</f>
        <v>415</v>
      </c>
      <c r="J21" s="670">
        <f>[1]QC!J21</f>
        <v>3</v>
      </c>
      <c r="K21" s="128">
        <f>[1]QC!K21</f>
        <v>3</v>
      </c>
      <c r="L21" s="681">
        <f>[1]QC!L21</f>
        <v>1.125</v>
      </c>
      <c r="M21" s="682" t="str">
        <f>[1]QC!M21</f>
        <v>4 / RCX3134</v>
      </c>
      <c r="N21" s="683" t="str">
        <f>[1]QC!N21</f>
        <v>3 / RCX2034</v>
      </c>
      <c r="O21" s="300">
        <f>[1]QC!Z21</f>
        <v>2770.42974855085</v>
      </c>
      <c r="P21" s="300">
        <f>[1]QC!AA21</f>
        <v>3083.70714900294</v>
      </c>
      <c r="Q21" s="684">
        <f>[1]QC!AI21</f>
        <v>3392.73368379776</v>
      </c>
      <c r="R21" s="684">
        <f>[1]QC!AJ21</f>
        <v>3706.01108424983</v>
      </c>
      <c r="S21" s="685"/>
    </row>
    <row r="22" spans="1:19">
      <c r="A22" s="671" t="str">
        <f>[1]QC!A22</f>
        <v>QC012</v>
      </c>
      <c r="B22" s="671" t="str">
        <f>[1]QC!B22</f>
        <v>CL402C5</v>
      </c>
      <c r="C22" s="673"/>
      <c r="D22" s="253" t="str">
        <f>[1]QC!D22</f>
        <v>4EES4Y,MT100,ZB45</v>
      </c>
      <c r="E22" s="516">
        <f>[1]QC!E22</f>
        <v>19795.4</v>
      </c>
      <c r="F22" s="128">
        <f>[1]QC!F22</f>
        <v>5.8</v>
      </c>
      <c r="G22" s="128">
        <f>[1]QC!G22</f>
        <v>14</v>
      </c>
      <c r="H22" s="128" t="str">
        <f>[1]QC!H22</f>
        <v>2x400</v>
      </c>
      <c r="I22" s="128">
        <f>[1]QC!I22</f>
        <v>415</v>
      </c>
      <c r="J22" s="670">
        <f>[1]QC!J22</f>
        <v>5</v>
      </c>
      <c r="K22" s="128">
        <f>[1]QC!K22</f>
        <v>5</v>
      </c>
      <c r="L22" s="681">
        <f>[1]QC!L22</f>
        <v>1.125</v>
      </c>
      <c r="M22" s="682" t="str">
        <f>[1]QC!M22</f>
        <v>4 / RCX3134</v>
      </c>
      <c r="N22" s="683">
        <f>[1]QC!N22</f>
        <v>4</v>
      </c>
      <c r="O22" s="300">
        <f>[1]QC!Z22</f>
        <v>3123.21094723722</v>
      </c>
      <c r="P22" s="300">
        <f>[1]QC!AA22</f>
        <v>3436.4883476893</v>
      </c>
      <c r="Q22" s="684">
        <f>[1]QC!AI22</f>
        <v>3745.51488248413</v>
      </c>
      <c r="R22" s="684">
        <f>[1]QC!AJ22</f>
        <v>4058.79228293621</v>
      </c>
      <c r="S22" s="685"/>
    </row>
    <row r="23" spans="1:19">
      <c r="A23" s="671" t="str">
        <f>[1]QC!A23</f>
        <v>QC013</v>
      </c>
      <c r="B23" s="671" t="str">
        <f>[1]QC!B23</f>
        <v>CL402C6</v>
      </c>
      <c r="C23" s="673"/>
      <c r="D23" s="253" t="str">
        <f>[1]QC!D23</f>
        <v>4DES5Y,MT125,ZFI23,ZB48</v>
      </c>
      <c r="E23" s="516">
        <f>[1]QC!E23</f>
        <v>21501.9</v>
      </c>
      <c r="F23" s="128">
        <f>[1]QC!F23</f>
        <v>6.3</v>
      </c>
      <c r="G23" s="128">
        <f>[1]QC!G23</f>
        <v>14</v>
      </c>
      <c r="H23" s="128" t="str">
        <f>[1]QC!H23</f>
        <v>2x400</v>
      </c>
      <c r="I23" s="128">
        <f>[1]QC!I23</f>
        <v>415</v>
      </c>
      <c r="J23" s="670">
        <f>[1]QC!J23</f>
        <v>5</v>
      </c>
      <c r="K23" s="128">
        <f>[1]QC!K23</f>
        <v>5</v>
      </c>
      <c r="L23" s="681">
        <f>[1]QC!L23</f>
        <v>1.125</v>
      </c>
      <c r="M23" s="682" t="str">
        <f>[1]QC!M23</f>
        <v>5 / RCX4734</v>
      </c>
      <c r="N23" s="683" t="str">
        <f>[1]QC!N23</f>
        <v>5 zfi</v>
      </c>
      <c r="O23" s="300">
        <f>[1]QC!Z23</f>
        <v>3431.09272063624</v>
      </c>
      <c r="P23" s="300">
        <f>[1]QC!AA23</f>
        <v>3744.37012108832</v>
      </c>
      <c r="Q23" s="684">
        <f>[1]QC!AI23</f>
        <v>4053.39665588315</v>
      </c>
      <c r="R23" s="684">
        <f>[1]QC!AJ23</f>
        <v>4366.67405633521</v>
      </c>
      <c r="S23" s="685"/>
    </row>
    <row r="24" spans="1:19">
      <c r="A24" s="671" t="str">
        <f>[1]QC!A24</f>
        <v>QC013.1</v>
      </c>
      <c r="B24" s="671" t="str">
        <f>[1]QC!B24</f>
        <v>CL403C4</v>
      </c>
      <c r="C24" s="673"/>
      <c r="D24" s="253" t="str">
        <f>[1]QC!D24</f>
        <v>4CES6Y,MT125,ZFI26,ZB58</v>
      </c>
      <c r="E24" s="516">
        <f>[1]QC!E24</f>
        <v>25597.5</v>
      </c>
      <c r="F24" s="128">
        <f>[1]QC!F24</f>
        <v>7.5</v>
      </c>
      <c r="G24" s="128">
        <f>[1]QC!G24</f>
        <v>15</v>
      </c>
      <c r="H24" s="128" t="str">
        <f>[1]QC!H24</f>
        <v>3x400</v>
      </c>
      <c r="I24" s="128">
        <f>[1]QC!I24</f>
        <v>415</v>
      </c>
      <c r="J24" s="670">
        <f>[1]QC!J24</f>
        <v>3</v>
      </c>
      <c r="K24" s="128">
        <f>[1]QC!K24</f>
        <v>7.5</v>
      </c>
      <c r="L24" s="681">
        <f>[1]QC!L24</f>
        <v>1.125</v>
      </c>
      <c r="M24" s="682">
        <f>[1]QC!M24</f>
        <v>6</v>
      </c>
      <c r="N24" s="683" t="str">
        <f>[1]QC!N24</f>
        <v>5 zfi,6</v>
      </c>
      <c r="O24" s="300">
        <f>[1]QC!Z24</f>
        <v>3988.71112528933</v>
      </c>
      <c r="P24" s="300">
        <f>[1]QC!AA24</f>
        <v>4301.9885257414</v>
      </c>
      <c r="Q24" s="684">
        <f>[1]QC!AI24</f>
        <v>4922.1670281597</v>
      </c>
      <c r="R24" s="684">
        <f>[1]QC!AJ24</f>
        <v>5235.44442861176</v>
      </c>
      <c r="S24" s="685"/>
    </row>
    <row r="25" spans="1:19">
      <c r="A25" s="671" t="str">
        <f>[1]QC!A25</f>
        <v>QC014</v>
      </c>
      <c r="B25" s="671" t="str">
        <f>[1]QC!B25</f>
        <v>CL403C5</v>
      </c>
      <c r="C25" s="673"/>
      <c r="D25" s="253" t="str">
        <f>[1]QC!D25</f>
        <v>4TES9Y,MT160,ZFI30</v>
      </c>
      <c r="E25" s="516">
        <f>[1]QC!E25</f>
        <v>29351.8</v>
      </c>
      <c r="F25" s="128">
        <f>[1]QC!F25</f>
        <v>8.6</v>
      </c>
      <c r="G25" s="128">
        <f>[1]QC!G25</f>
        <v>15</v>
      </c>
      <c r="H25" s="128" t="str">
        <f>[1]QC!H25</f>
        <v>3x400</v>
      </c>
      <c r="I25" s="128">
        <f>[1]QC!I25</f>
        <v>415</v>
      </c>
      <c r="J25" s="670">
        <f>[1]QC!J25</f>
        <v>5</v>
      </c>
      <c r="K25" s="128">
        <f>[1]QC!K25</f>
        <v>7.5</v>
      </c>
      <c r="L25" s="681">
        <f>[1]QC!L25</f>
        <v>1.125</v>
      </c>
      <c r="M25" s="682" t="str">
        <f>[1]QC!M25</f>
        <v>6 / SCX0645</v>
      </c>
      <c r="N25" s="683" t="str">
        <f>[1]QC!N25</f>
        <v>TES2-6 /TGES5</v>
      </c>
      <c r="O25" s="300">
        <f>[1]QC!Z25</f>
        <v>4413.33140443548</v>
      </c>
      <c r="P25" s="300">
        <f>[1]QC!AA25</f>
        <v>5054.80628947859</v>
      </c>
      <c r="Q25" s="684">
        <f>[1]QC!AI25</f>
        <v>5337.80742224836</v>
      </c>
      <c r="R25" s="684">
        <f>[1]QC!AJ25</f>
        <v>5979.28230729147</v>
      </c>
      <c r="S25" s="685"/>
    </row>
    <row r="26" spans="1:19">
      <c r="A26" s="671" t="str">
        <f>[1]QC!A26</f>
        <v>QC015</v>
      </c>
      <c r="B26" s="671" t="str">
        <f>[1]QC!B26</f>
        <v>CL403C6</v>
      </c>
      <c r="C26" s="673"/>
      <c r="D26" s="253" t="str">
        <f>[1]QC!D26</f>
        <v>4PES12Y,ZFI36</v>
      </c>
      <c r="E26" s="516">
        <f>[1]QC!E26</f>
        <v>33447.4</v>
      </c>
      <c r="F26" s="128">
        <f>[1]QC!F26</f>
        <v>9.8</v>
      </c>
      <c r="G26" s="128">
        <f>[1]QC!G26</f>
        <v>15</v>
      </c>
      <c r="H26" s="128" t="str">
        <f>[1]QC!H26</f>
        <v>3x400</v>
      </c>
      <c r="I26" s="128">
        <f>[1]QC!I26</f>
        <v>415</v>
      </c>
      <c r="J26" s="670">
        <f>[1]QC!J26</f>
        <v>5</v>
      </c>
      <c r="K26" s="128">
        <f>[1]QC!K26</f>
        <v>7.5</v>
      </c>
      <c r="L26" s="681">
        <f>[1]QC!L26</f>
        <v>1.375</v>
      </c>
      <c r="M26" s="682" t="str">
        <f>[1]QC!M26</f>
        <v>6 / SCX0645</v>
      </c>
      <c r="N26" s="683" t="str">
        <f>[1]QC!N26</f>
        <v>TES2-6 /TGES5 </v>
      </c>
      <c r="O26" s="300">
        <f>[1]QC!Z26</f>
        <v>4930.31621560133</v>
      </c>
      <c r="P26" s="300">
        <f>[1]QC!AA26</f>
        <v>5612.18535753898</v>
      </c>
      <c r="Q26" s="684">
        <f>[1]QC!AI26</f>
        <v>5863.77211847168</v>
      </c>
      <c r="R26" s="684">
        <f>[1]QC!AJ26</f>
        <v>6545.64126040932</v>
      </c>
      <c r="S26" s="685"/>
    </row>
    <row r="27" spans="1:19">
      <c r="A27" s="671" t="str">
        <f>[1]QC!A27</f>
        <v>QC016</v>
      </c>
      <c r="B27" s="671" t="str">
        <f>[1]QC!B27</f>
        <v>CL404C6</v>
      </c>
      <c r="C27" s="673"/>
      <c r="D27" s="253" t="str">
        <f>[1]QC!D27</f>
        <v>4NES14Y,ZFI39</v>
      </c>
      <c r="E27" s="516">
        <f>[1]QC!E27</f>
        <v>41297.3</v>
      </c>
      <c r="F27" s="128">
        <f>[1]QC!F27</f>
        <v>12.1</v>
      </c>
      <c r="G27" s="128">
        <f>[1]QC!G27</f>
        <v>16</v>
      </c>
      <c r="H27" s="128" t="str">
        <f>[1]QC!H27</f>
        <v>4x400</v>
      </c>
      <c r="I27" s="128">
        <f>[1]QC!I27</f>
        <v>415</v>
      </c>
      <c r="J27" s="670">
        <f>[1]QC!J27</f>
        <v>5</v>
      </c>
      <c r="K27" s="128">
        <f>[1]QC!K27</f>
        <v>9</v>
      </c>
      <c r="L27" s="681">
        <f>[1]QC!L27</f>
        <v>1.375</v>
      </c>
      <c r="M27" s="682" t="str">
        <f>[1]QC!M27</f>
        <v>TEX5-1 / TCLE5HW / SCX0645</v>
      </c>
      <c r="N27" s="683" t="str">
        <f>[1]QC!N27</f>
        <v>TES5-1 /TGES5</v>
      </c>
      <c r="O27" s="300">
        <f>[1]QC!Z27</f>
        <v>6179.38576967971</v>
      </c>
      <c r="P27" s="300">
        <f>[1]QC!AA27</f>
        <v>6861.25491161736</v>
      </c>
      <c r="Q27" s="684">
        <f>[1]QC!AI27</f>
        <v>7423.99364017352</v>
      </c>
      <c r="R27" s="684">
        <f>[1]QC!AJ27</f>
        <v>8105.86278211117</v>
      </c>
      <c r="S27" s="685"/>
    </row>
    <row r="28" spans="1:19">
      <c r="A28" s="671" t="str">
        <f>[1]QC!A29</f>
        <v>QC018</v>
      </c>
      <c r="B28" s="671" t="str">
        <f>[1]QC!B29</f>
        <v>NT501C6</v>
      </c>
      <c r="C28" s="673"/>
      <c r="D28" s="253" t="str">
        <f>[1]QC!D29</f>
        <v>4CES6Y,MT125,ZFI26</v>
      </c>
      <c r="E28" s="516">
        <f>[1]QC!E29</f>
        <v>26962.7</v>
      </c>
      <c r="F28" s="128">
        <f>[1]QC!F29</f>
        <v>7.9</v>
      </c>
      <c r="G28" s="128">
        <f>[1]QC!G29</f>
        <v>26</v>
      </c>
      <c r="H28" s="128" t="str">
        <f>[1]QC!H29</f>
        <v>1X500</v>
      </c>
      <c r="I28" s="128">
        <f>[1]QC!I29</f>
        <v>415</v>
      </c>
      <c r="J28" s="670">
        <f>[1]QC!J29</f>
        <v>6</v>
      </c>
      <c r="K28" s="128">
        <f>[1]QC!K29</f>
        <v>9</v>
      </c>
      <c r="L28" s="681">
        <f>[1]QC!L29</f>
        <v>1.125</v>
      </c>
      <c r="M28" s="682">
        <f>[1]QC!M29</f>
        <v>6</v>
      </c>
      <c r="N28" s="683" t="str">
        <f>[1]QC!N29</f>
        <v>6 /5 zfi</v>
      </c>
      <c r="O28" s="300">
        <f>[1]QC!Z29</f>
        <v>4556.25290276753</v>
      </c>
      <c r="P28" s="300">
        <f>[1]QC!AA29</f>
        <v>5146.8170826485</v>
      </c>
      <c r="Q28" s="684">
        <f>[1]QC!AI29</f>
        <v>4783.92094454917</v>
      </c>
      <c r="R28" s="684">
        <f>[1]QC!AJ29</f>
        <v>5374.48512443013</v>
      </c>
      <c r="S28" s="685"/>
    </row>
    <row r="29" spans="1:19">
      <c r="A29" s="671" t="str">
        <f>[1]QC!A30</f>
        <v>QC019</v>
      </c>
      <c r="B29" s="671" t="str">
        <f>[1]QC!B30</f>
        <v>NT501C8</v>
      </c>
      <c r="C29" s="673"/>
      <c r="D29" s="253" t="str">
        <f>[1]QC!D30</f>
        <v>4TES9Y,ZFI31,ZFI36</v>
      </c>
      <c r="E29" s="516">
        <f>[1]QC!E30</f>
        <v>30034.4</v>
      </c>
      <c r="F29" s="128">
        <f>[1]QC!F30</f>
        <v>8.8</v>
      </c>
      <c r="G29" s="128">
        <f>[1]QC!G30</f>
        <v>26</v>
      </c>
      <c r="H29" s="128" t="str">
        <f>[1]QC!H30</f>
        <v>1X500</v>
      </c>
      <c r="I29" s="128">
        <f>[1]QC!I30</f>
        <v>415</v>
      </c>
      <c r="J29" s="670">
        <f>[1]QC!J30</f>
        <v>6</v>
      </c>
      <c r="K29" s="128">
        <f>[1]QC!K30</f>
        <v>9</v>
      </c>
      <c r="L29" s="681">
        <f>[1]QC!L30</f>
        <v>1.375</v>
      </c>
      <c r="M29" s="682">
        <f>[1]QC!M30</f>
        <v>6</v>
      </c>
      <c r="N29" s="683" t="str">
        <f>[1]QC!N30</f>
        <v>TES2-6 /TGES5 </v>
      </c>
      <c r="O29" s="300">
        <f>[1]QC!Z30</f>
        <v>5241.24912347803</v>
      </c>
      <c r="P29" s="300">
        <f>[1]QC!AA30</f>
        <v>5869.0016668492</v>
      </c>
      <c r="Q29" s="684">
        <f>[1]QC!AI30</f>
        <v>5468.91716525968</v>
      </c>
      <c r="R29" s="684">
        <f>[1]QC!AJ30</f>
        <v>6096.66970863085</v>
      </c>
      <c r="S29" s="685"/>
    </row>
    <row r="30" spans="1:19">
      <c r="A30" s="671" t="str">
        <f>[1]QC!A31</f>
        <v>QC020</v>
      </c>
      <c r="B30" s="671" t="str">
        <f>[1]QC!B31</f>
        <v>NT502C4</v>
      </c>
      <c r="C30" s="673"/>
      <c r="D30" s="253" t="str">
        <f>[1]QC!D31</f>
        <v>4PES12Y,ZFI39</v>
      </c>
      <c r="E30" s="516">
        <f>[1]QC!E31</f>
        <v>42662.5</v>
      </c>
      <c r="F30" s="128">
        <f>[1]QC!F31</f>
        <v>12.5</v>
      </c>
      <c r="G30" s="128">
        <f>[1]QC!G31</f>
        <v>26</v>
      </c>
      <c r="H30" s="128" t="str">
        <f>[1]QC!H31</f>
        <v>2X500</v>
      </c>
      <c r="I30" s="128">
        <f>[1]QC!I31</f>
        <v>415</v>
      </c>
      <c r="J30" s="670">
        <f>[1]QC!J31</f>
        <v>6</v>
      </c>
      <c r="K30" s="128">
        <f>[1]QC!K31</f>
        <v>9</v>
      </c>
      <c r="L30" s="681">
        <f>[1]QC!L31</f>
        <v>1.375</v>
      </c>
      <c r="M30" s="682" t="str">
        <f>[1]QC!M31</f>
        <v>TEX5-1 / TCLE5HW / RCX4734</v>
      </c>
      <c r="N30" s="683" t="str">
        <f>[1]QC!N31</f>
        <v>TES5-1 ZFI /TGES5 </v>
      </c>
      <c r="O30" s="300">
        <f>[1]QC!Z31</f>
        <v>6237.58139132494</v>
      </c>
      <c r="P30" s="300">
        <f>[1]QC!AA31</f>
        <v>6884.38155374373</v>
      </c>
      <c r="Q30" s="684">
        <f>[1]QC!AI31</f>
        <v>6692.91747488821</v>
      </c>
      <c r="R30" s="684">
        <f>[1]QC!AJ31</f>
        <v>7339.71763730701</v>
      </c>
      <c r="S30" s="685"/>
    </row>
    <row r="31" spans="1:19">
      <c r="A31" s="671" t="str">
        <f>[1]QC!A32</f>
        <v>QC021</v>
      </c>
      <c r="B31" s="671" t="str">
        <f>[1]QC!B32</f>
        <v>NT502C5</v>
      </c>
      <c r="C31" s="673"/>
      <c r="D31" s="253" t="str">
        <f>[1]QC!D32</f>
        <v>4NES14Y,ZFI50</v>
      </c>
      <c r="E31" s="516">
        <f>[1]QC!E32</f>
        <v>48464.6</v>
      </c>
      <c r="F31" s="128">
        <f>[1]QC!F32</f>
        <v>14.2</v>
      </c>
      <c r="G31" s="128">
        <f>[1]QC!G32</f>
        <v>26</v>
      </c>
      <c r="H31" s="128" t="str">
        <f>[1]QC!H32</f>
        <v>2x500</v>
      </c>
      <c r="I31" s="128">
        <f>[1]QC!I32</f>
        <v>415</v>
      </c>
      <c r="J31" s="670">
        <f>[1]QC!J32</f>
        <v>6</v>
      </c>
      <c r="K31" s="128">
        <f>[1]QC!K32</f>
        <v>9</v>
      </c>
      <c r="L31" s="681">
        <f>[1]QC!L32</f>
        <v>1.375</v>
      </c>
      <c r="M31" s="682" t="str">
        <f>[1]QC!M32</f>
        <v>TEX5-2 / TCLE7.5HW / SCX0645</v>
      </c>
      <c r="N31" s="683" t="str">
        <f>[1]QC!N32</f>
        <v>TES5-1 ZFI /TGES7.5 </v>
      </c>
      <c r="O31" s="300">
        <f>[1]QC!Z32</f>
        <v>7194.21404438616</v>
      </c>
      <c r="P31" s="300">
        <f>[1]QC!AA32</f>
        <v>7841.01420680495</v>
      </c>
      <c r="Q31" s="684">
        <f>[1]QC!AI32</f>
        <v>7649.55012794944</v>
      </c>
      <c r="R31" s="684">
        <f>[1]QC!AJ32</f>
        <v>8296.35029036823</v>
      </c>
      <c r="S31" s="685"/>
    </row>
    <row r="32" spans="1:19">
      <c r="A32" s="671" t="str">
        <f>[1]QC!A33</f>
        <v>QC022</v>
      </c>
      <c r="B32" s="671" t="str">
        <f>[1]QC!B33</f>
        <v>NT502C6</v>
      </c>
      <c r="C32" s="673"/>
      <c r="D32" s="253" t="str">
        <f>[1]QC!D33</f>
        <v>4HE18Y,ZFI59,ZFI68</v>
      </c>
      <c r="E32" s="516">
        <f>[1]QC!E33</f>
        <v>54608</v>
      </c>
      <c r="F32" s="128">
        <f>[1]QC!F33</f>
        <v>16</v>
      </c>
      <c r="G32" s="128">
        <f>[1]QC!G33</f>
        <v>26</v>
      </c>
      <c r="H32" s="128" t="str">
        <f>[1]QC!H33</f>
        <v>2x500</v>
      </c>
      <c r="I32" s="128">
        <f>[1]QC!I33</f>
        <v>415</v>
      </c>
      <c r="J32" s="670">
        <f>[1]QC!J33</f>
        <v>6</v>
      </c>
      <c r="K32" s="128">
        <f>[1]QC!K33</f>
        <v>9</v>
      </c>
      <c r="L32" s="681">
        <f>[1]QC!L33</f>
        <v>1.375</v>
      </c>
      <c r="M32" s="682" t="str">
        <f>[1]QC!M33</f>
        <v>TEX5-2 / TCLE7.5HW / SCX0845</v>
      </c>
      <c r="N32" s="683" t="str">
        <f>[1]QC!N33</f>
        <v>TES5-2 ZFI /SCX0857/TGES7.5</v>
      </c>
      <c r="O32" s="300">
        <f>[1]QC!Z33</f>
        <v>7767.01260825616</v>
      </c>
      <c r="P32" s="300">
        <f>[1]QC!AA33</f>
        <v>8413.81277067495</v>
      </c>
      <c r="Q32" s="684">
        <f>[1]QC!AI33</f>
        <v>8222.34869181943</v>
      </c>
      <c r="R32" s="684">
        <f>[1]QC!AJ33</f>
        <v>8869.14885423822</v>
      </c>
      <c r="S32" s="685"/>
    </row>
    <row r="33" spans="1:19">
      <c r="A33" s="671" t="str">
        <f>[1]QC!A34</f>
        <v>QC023</v>
      </c>
      <c r="B33" s="671" t="str">
        <f>[1]QC!B34</f>
        <v>NT502C8</v>
      </c>
      <c r="C33" s="673"/>
      <c r="D33" s="253" t="str">
        <f>[1]QC!D34</f>
        <v>4GE23Y,ZFI81</v>
      </c>
      <c r="E33" s="516">
        <f>[1]QC!E34</f>
        <v>61434</v>
      </c>
      <c r="F33" s="128">
        <f>[1]QC!F34</f>
        <v>18</v>
      </c>
      <c r="G33" s="128">
        <f>[1]QC!G34</f>
        <v>26</v>
      </c>
      <c r="H33" s="128" t="str">
        <f>[1]QC!H34</f>
        <v>2x500</v>
      </c>
      <c r="I33" s="128">
        <f>[1]QC!I34</f>
        <v>415</v>
      </c>
      <c r="J33" s="670">
        <f>[1]QC!J34</f>
        <v>6</v>
      </c>
      <c r="K33" s="128">
        <f>[1]QC!K34</f>
        <v>9</v>
      </c>
      <c r="L33" s="681">
        <f>[1]QC!L34</f>
        <v>1.625</v>
      </c>
      <c r="M33" s="682" t="str">
        <f>[1]QC!M34</f>
        <v>TEX5-3 / TCLE10HW / SCX1057</v>
      </c>
      <c r="N33" s="683" t="str">
        <f>[1]QC!N34</f>
        <v>TES5-3 /SCX0957/TGES9,TES5-2 ZFI</v>
      </c>
      <c r="O33" s="300">
        <f>[1]QC!Z34</f>
        <v>9414.69779344133</v>
      </c>
      <c r="P33" s="300">
        <f>[1]QC!AA34</f>
        <v>10115.9573399247</v>
      </c>
      <c r="Q33" s="684">
        <f>[1]QC!AI34</f>
        <v>9799.02102742034</v>
      </c>
      <c r="R33" s="684">
        <f>[1]QC!AJ34</f>
        <v>10500.2805739037</v>
      </c>
      <c r="S33" s="685"/>
    </row>
    <row r="34" ht="15" customHeight="1" spans="1:19">
      <c r="A34" s="671" t="str">
        <f>[1]QC!A35</f>
        <v>QC023.1</v>
      </c>
      <c r="B34" s="671" t="str">
        <f>[1]QC!B35</f>
        <v>NT503C5</v>
      </c>
      <c r="C34" s="673"/>
      <c r="D34" s="253" t="str">
        <f>[1]QC!D35</f>
        <v>4FE25Y / 4GE23Y,ZFI81</v>
      </c>
      <c r="E34" s="516">
        <f>[1]QC!E35</f>
        <v>72000</v>
      </c>
      <c r="F34" s="128">
        <f>[1]QC!F35</f>
        <v>21.0958101377088</v>
      </c>
      <c r="G34" s="128">
        <f>[1]QC!G35</f>
        <v>26</v>
      </c>
      <c r="H34" s="128" t="str">
        <f>[1]QC!H35</f>
        <v>3X500</v>
      </c>
      <c r="I34" s="128">
        <f>[1]QC!I35</f>
        <v>415</v>
      </c>
      <c r="J34" s="670">
        <f>[1]QC!J35</f>
        <v>6</v>
      </c>
      <c r="K34" s="128">
        <f>[1]QC!K35</f>
        <v>14.4</v>
      </c>
      <c r="L34" s="681">
        <f>[1]QC!L35</f>
        <v>1.625</v>
      </c>
      <c r="M34" s="682" t="str">
        <f>[1]QC!M35</f>
        <v>TEX5-4 / TCLE12HW / SCX1257</v>
      </c>
      <c r="N34" s="683" t="str">
        <f>[1]QC!N35</f>
        <v>TES5-4 /SCX0957/TGES11,TES5-3 ZFI</v>
      </c>
      <c r="O34" s="300">
        <f>[1]QC!Z35</f>
        <v>10105.2949894817</v>
      </c>
      <c r="P34" s="300">
        <f>[1]QC!AA35</f>
        <v>10806.5545359651</v>
      </c>
      <c r="Q34" s="684">
        <f>[1]QC!AI35</f>
        <v>10783.5750029597</v>
      </c>
      <c r="R34" s="684">
        <f>[1]QC!AJ35</f>
        <v>11484.8345494431</v>
      </c>
      <c r="S34" s="685"/>
    </row>
    <row r="35" spans="1:19">
      <c r="A35" s="671" t="str">
        <f>[1]QC!A36</f>
        <v>QC024</v>
      </c>
      <c r="B35" s="671" t="str">
        <f>[1]QC!B36</f>
        <v>NT503C6</v>
      </c>
      <c r="C35" s="673"/>
      <c r="D35" s="253" t="str">
        <f>[1]QC!D36</f>
        <v>S6H-20.2Y / 6HE28Y,ZFI81</v>
      </c>
      <c r="E35" s="516">
        <f>[1]QC!E36</f>
        <v>81912</v>
      </c>
      <c r="F35" s="128">
        <f>[1]QC!F36</f>
        <v>24</v>
      </c>
      <c r="G35" s="128">
        <f>[1]QC!G36</f>
        <v>26</v>
      </c>
      <c r="H35" s="128" t="str">
        <f>[1]QC!H36</f>
        <v>3x500</v>
      </c>
      <c r="I35" s="128">
        <f>[1]QC!I36</f>
        <v>415</v>
      </c>
      <c r="J35" s="670">
        <f>[1]QC!J36</f>
        <v>6</v>
      </c>
      <c r="K35" s="128">
        <f>[1]QC!K36</f>
        <v>14.4</v>
      </c>
      <c r="L35" s="681">
        <f>[1]QC!L36</f>
        <v>1.625</v>
      </c>
      <c r="M35" s="682" t="str">
        <f>[1]QC!M36</f>
        <v>TEX5-4 / TCLE12HW / SCX1257</v>
      </c>
      <c r="N35" s="683" t="str">
        <f>[1]QC!N36</f>
        <v>TES5-4/ TGES13</v>
      </c>
      <c r="O35" s="300">
        <f>[1]QC!Z36</f>
        <v>11417.4170605324</v>
      </c>
      <c r="P35" s="300">
        <f>[1]QC!AA36</f>
        <v>12298.1440270756</v>
      </c>
      <c r="Q35" s="684">
        <f>[1]QC!AI36</f>
        <v>12100.4211858773</v>
      </c>
      <c r="R35" s="684">
        <f>[1]QC!AJ36</f>
        <v>12981.1481524205</v>
      </c>
      <c r="S35" s="685"/>
    </row>
    <row r="36" spans="1:19">
      <c r="A36" s="671" t="str">
        <f>[1]QC!A37</f>
        <v>QC025</v>
      </c>
      <c r="B36" s="671" t="str">
        <f>[1]QC!B37</f>
        <v>NT503C8</v>
      </c>
      <c r="C36" s="673"/>
      <c r="D36" s="253" t="str">
        <f>[1]QC!D37</f>
        <v>6GE34Y,ZFI96</v>
      </c>
      <c r="E36" s="516">
        <f>[1]QC!E37</f>
        <v>93857.5</v>
      </c>
      <c r="F36" s="128">
        <f>[1]QC!F37</f>
        <v>27.5</v>
      </c>
      <c r="G36" s="128">
        <f>[1]QC!G37</f>
        <v>26</v>
      </c>
      <c r="H36" s="128" t="str">
        <f>[1]QC!H37</f>
        <v>3x500</v>
      </c>
      <c r="I36" s="128">
        <f>[1]QC!I37</f>
        <v>415</v>
      </c>
      <c r="J36" s="670">
        <f>[1]QC!J37</f>
        <v>6</v>
      </c>
      <c r="K36" s="128">
        <f>[1]QC!K37</f>
        <v>14.4</v>
      </c>
      <c r="L36" s="681">
        <f>[1]QC!L37</f>
        <v>2.125</v>
      </c>
      <c r="M36" s="682" t="str">
        <f>[1]QC!M37</f>
        <v>TEX5-4 / TJLE14HW / SCX1457</v>
      </c>
      <c r="N36" s="683" t="str">
        <f>[1]QC!N37</f>
        <v>TES12-5 ZFI/ TGES13</v>
      </c>
      <c r="O36" s="300">
        <f>[1]QC!Z37</f>
        <v>13826.7141126866</v>
      </c>
      <c r="P36" s="300">
        <f>[1]QC!AA37</f>
        <v>14821.1212761683</v>
      </c>
      <c r="Q36" s="684">
        <f>[1]QC!AI37</f>
        <v>14509.7182380315</v>
      </c>
      <c r="R36" s="684">
        <f>[1]QC!AJ37</f>
        <v>15504.1254015132</v>
      </c>
      <c r="S36" s="685"/>
    </row>
    <row r="37" spans="1:19">
      <c r="A37" s="671" t="str">
        <f>[1]QC!A38</f>
        <v>QC025.1</v>
      </c>
      <c r="B37" s="671" t="str">
        <f>[1]QC!B38</f>
        <v>NT504C6</v>
      </c>
      <c r="C37" s="673"/>
      <c r="D37" s="253" t="str">
        <f>[1]QC!D38</f>
        <v>6GE34Y,ZFI122</v>
      </c>
      <c r="E37" s="516">
        <f>[1]QC!E38</f>
        <v>115000</v>
      </c>
      <c r="F37" s="128">
        <f>[1]QC!F38</f>
        <v>33.6946967477293</v>
      </c>
      <c r="G37" s="128">
        <f>[1]QC!G38</f>
        <v>30</v>
      </c>
      <c r="H37" s="128" t="str">
        <f>[1]QC!H38</f>
        <v>4x500</v>
      </c>
      <c r="I37" s="128">
        <f>[1]QC!I38</f>
        <v>415</v>
      </c>
      <c r="J37" s="670">
        <f>[1]QC!J38</f>
        <v>6</v>
      </c>
      <c r="K37" s="128">
        <f>[1]QC!K38</f>
        <v>16.2</v>
      </c>
      <c r="L37" s="681">
        <f>[1]QC!L38</f>
        <v>2.125</v>
      </c>
      <c r="M37" s="682" t="str">
        <f>[1]QC!M38</f>
        <v>TEX5-4 / TJLE14HW / SCX1457</v>
      </c>
      <c r="N37" s="683" t="str">
        <f>[1]QC!N38</f>
        <v>TES12-5 ZFI/ TGES13</v>
      </c>
      <c r="O37" s="300">
        <f>[1]QC!Z38</f>
        <v>16126.901255817</v>
      </c>
      <c r="P37" s="300">
        <f>[1]QC!AA38</f>
        <v>17121.3084192987</v>
      </c>
      <c r="Q37" s="684">
        <f>[1]QC!AI38</f>
        <v>17037.5734229435</v>
      </c>
      <c r="R37" s="684">
        <f>[1]QC!AJ38</f>
        <v>18031.9805864252</v>
      </c>
      <c r="S37" s="685"/>
    </row>
    <row r="38" spans="1:19">
      <c r="A38" s="671" t="str">
        <f>[1]QC!A39</f>
        <v>QC026</v>
      </c>
      <c r="B38" s="671" t="str">
        <f>[1]QC!B39</f>
        <v>NT504C8</v>
      </c>
      <c r="C38" s="674"/>
      <c r="D38" s="253" t="str">
        <f>[1]QC!D39</f>
        <v>6FE44Y/S6F-30.2,ZFI140</v>
      </c>
      <c r="E38" s="516">
        <f>[1]QC!E39</f>
        <v>122868</v>
      </c>
      <c r="F38" s="128">
        <f>[1]QC!F39</f>
        <v>36</v>
      </c>
      <c r="G38" s="128">
        <f>[1]QC!G39</f>
        <v>30</v>
      </c>
      <c r="H38" s="128" t="str">
        <f>[1]QC!H39</f>
        <v>4x500</v>
      </c>
      <c r="I38" s="128">
        <f>[1]QC!I39</f>
        <v>415</v>
      </c>
      <c r="J38" s="670">
        <f>[1]QC!J39</f>
        <v>6</v>
      </c>
      <c r="K38" s="128">
        <f>[1]QC!K39</f>
        <v>16.2</v>
      </c>
      <c r="L38" s="681">
        <f>[1]QC!L39</f>
        <v>2.125</v>
      </c>
      <c r="M38" s="682" t="str">
        <f>[1]QC!M39</f>
        <v>TEX12-5 / TJLE14HW / SCX1457</v>
      </c>
      <c r="N38" s="683" t="str">
        <f>[1]QC!N39</f>
        <v>TES12-6 ZFI/ TGES18</v>
      </c>
      <c r="O38" s="300">
        <f>[1]QC!Z39</f>
        <v>17267.77427169</v>
      </c>
      <c r="P38" s="300">
        <f>[1]QC!AA39</f>
        <v>18262.1814351718</v>
      </c>
      <c r="Q38" s="684">
        <f>[1]QC!AI39</f>
        <v>17828.8621606608</v>
      </c>
      <c r="R38" s="684">
        <f>[1]QC!AJ39</f>
        <v>18823.2693241425</v>
      </c>
      <c r="S38" s="685"/>
    </row>
    <row r="39" spans="1:19">
      <c r="A39" s="671" t="str">
        <f>[1]QC!A40</f>
        <v>QC001</v>
      </c>
      <c r="B39" s="675" t="str">
        <f>[1]QC!B40</f>
        <v>CL301C4H</v>
      </c>
      <c r="C39" s="676" t="s">
        <v>123</v>
      </c>
      <c r="D39" s="253" t="str">
        <f>[1]QC!D40</f>
        <v>MT18,KCJ484</v>
      </c>
      <c r="E39" s="516">
        <f>[1]QC!E40</f>
        <v>10900</v>
      </c>
      <c r="F39" s="128">
        <f>[1]QC!F40</f>
        <v>3.19367125695869</v>
      </c>
      <c r="G39" s="128">
        <f>[1]QC!G40</f>
        <v>9</v>
      </c>
      <c r="H39" s="128" t="str">
        <f>[1]QC!H40</f>
        <v>1x300</v>
      </c>
      <c r="I39" s="128">
        <f>[1]QC!I40</f>
        <v>230</v>
      </c>
      <c r="J39" s="128"/>
      <c r="K39" s="128" t="str">
        <f>[1]QC!K40</f>
        <v>~</v>
      </c>
      <c r="L39" s="681">
        <f>[1]QC!L40</f>
        <v>0.875</v>
      </c>
      <c r="M39" s="682" t="str">
        <f>[1]QC!M40</f>
        <v>1 / RCX1234</v>
      </c>
      <c r="N39" s="683" t="str">
        <f>[1]QC!N40</f>
        <v>1 / RCX0834</v>
      </c>
      <c r="O39" s="300">
        <f>[1]QC!Z40</f>
        <v>1296.7085089125</v>
      </c>
      <c r="P39" s="300">
        <f>[1]QC!AA40</f>
        <v>1526.20443803127</v>
      </c>
      <c r="Q39" s="684" t="str">
        <f>[1]QC!AI40</f>
        <v>~</v>
      </c>
      <c r="R39" s="684" t="str">
        <f>[1]QC!AJ40</f>
        <v>~</v>
      </c>
      <c r="S39" s="685"/>
    </row>
    <row r="40" spans="1:19">
      <c r="A40" s="671" t="str">
        <f>[1]QC!A41</f>
        <v>QC002</v>
      </c>
      <c r="B40" s="675" t="str">
        <f>[1]QC!B41</f>
        <v>CL302C3H</v>
      </c>
      <c r="C40" s="676"/>
      <c r="D40" s="253" t="str">
        <f>[1]QC!D41</f>
        <v>MT22,CS11,zb15</v>
      </c>
      <c r="E40" s="516">
        <f>[1]QC!E41</f>
        <v>14600</v>
      </c>
      <c r="F40" s="677">
        <f>[1]QC!F41</f>
        <v>4.2777615001465</v>
      </c>
      <c r="G40" s="128">
        <f>[1]QC!G41</f>
        <v>9</v>
      </c>
      <c r="H40" s="128" t="str">
        <f>[1]QC!H41</f>
        <v>2x300</v>
      </c>
      <c r="I40" s="128">
        <f>[1]QC!I41</f>
        <v>230</v>
      </c>
      <c r="J40" s="128"/>
      <c r="K40" s="128" t="str">
        <f>[1]QC!K41</f>
        <v>~</v>
      </c>
      <c r="L40" s="681">
        <f>[1]QC!L41</f>
        <v>0.875</v>
      </c>
      <c r="M40" s="682" t="str">
        <f>[1]QC!M41</f>
        <v>1 / RCX1234</v>
      </c>
      <c r="N40" s="683" t="str">
        <f>[1]QC!N41</f>
        <v>2 / RCX1034</v>
      </c>
      <c r="O40" s="300">
        <f>[1]QC!Z41</f>
        <v>1691.25158268542</v>
      </c>
      <c r="P40" s="300">
        <f>[1]QC!AA41</f>
        <v>1920.74751180419</v>
      </c>
      <c r="Q40" s="684" t="str">
        <f>[1]QC!AI41</f>
        <v>~</v>
      </c>
      <c r="R40" s="684" t="str">
        <f>[1]QC!AJ41</f>
        <v>~</v>
      </c>
      <c r="S40" s="685"/>
    </row>
    <row r="41" spans="1:19">
      <c r="A41" s="671" t="str">
        <f>[1]QC!A42</f>
        <v>QC003</v>
      </c>
      <c r="B41" s="675" t="str">
        <f>[1]QC!B42</f>
        <v>CL302C4H</v>
      </c>
      <c r="C41" s="676"/>
      <c r="D41" s="253" t="str">
        <f>[1]QC!D42</f>
        <v>MT32,ZB19,CS13</v>
      </c>
      <c r="E41" s="516">
        <f>[1]QC!E42</f>
        <v>18300</v>
      </c>
      <c r="F41" s="677">
        <f>[1]QC!F42</f>
        <v>5.36185174333431</v>
      </c>
      <c r="G41" s="128">
        <f>[1]QC!G42</f>
        <v>9</v>
      </c>
      <c r="H41" s="128" t="str">
        <f>[1]QC!H42</f>
        <v>2x300</v>
      </c>
      <c r="I41" s="128">
        <f>[1]QC!I42</f>
        <v>230</v>
      </c>
      <c r="J41" s="128"/>
      <c r="K41" s="128" t="str">
        <f>[1]QC!K42</f>
        <v>~</v>
      </c>
      <c r="L41" s="681">
        <f>[1]QC!L42</f>
        <v>0.875</v>
      </c>
      <c r="M41" s="682" t="str">
        <f>[1]QC!M42</f>
        <v>2 / RCX1634</v>
      </c>
      <c r="N41" s="683" t="str">
        <f>[1]QC!N42</f>
        <v>3 / RCX1534</v>
      </c>
      <c r="O41" s="300">
        <f>[1]QC!Z42</f>
        <v>1831.08122143747</v>
      </c>
      <c r="P41" s="300">
        <f>[1]QC!AA42</f>
        <v>2060.57715055624</v>
      </c>
      <c r="Q41" s="684" t="str">
        <f>[1]QC!AI42</f>
        <v>~</v>
      </c>
      <c r="R41" s="684" t="str">
        <f>[1]QC!AJ42</f>
        <v>~</v>
      </c>
      <c r="S41" s="685"/>
    </row>
    <row r="42" spans="1:19">
      <c r="A42" s="671" t="str">
        <f>[1]QC!A43</f>
        <v>QC004</v>
      </c>
      <c r="B42" s="675" t="str">
        <f>[1]QC!B43</f>
        <v>CL302C6H</v>
      </c>
      <c r="C42" s="676"/>
      <c r="D42" s="253" t="str">
        <f>[1]QC!D43</f>
        <v>MT40,ZB21,CS20</v>
      </c>
      <c r="E42" s="516">
        <f>[1]QC!E43</f>
        <v>25800</v>
      </c>
      <c r="F42" s="677">
        <f>[1]QC!F43</f>
        <v>7.55933196601231</v>
      </c>
      <c r="G42" s="128">
        <f>[1]QC!G43</f>
        <v>8</v>
      </c>
      <c r="H42" s="128" t="str">
        <f>[1]QC!H43</f>
        <v>2x300</v>
      </c>
      <c r="I42" s="128">
        <f>[1]QC!I43</f>
        <v>230</v>
      </c>
      <c r="J42" s="128"/>
      <c r="K42" s="128" t="str">
        <f>[1]QC!K43</f>
        <v>~</v>
      </c>
      <c r="L42" s="681">
        <f>[1]QC!L43</f>
        <v>1.125</v>
      </c>
      <c r="M42" s="682" t="str">
        <f>[1]QC!M43</f>
        <v>2 / RCX1634</v>
      </c>
      <c r="N42" s="683" t="str">
        <f>[1]QC!N43</f>
        <v>3 / RCX1534</v>
      </c>
      <c r="O42" s="300">
        <f>[1]QC!Z43</f>
        <v>2269.81274853107</v>
      </c>
      <c r="P42" s="300">
        <f>[1]QC!AA43</f>
        <v>2499.30867764984</v>
      </c>
      <c r="Q42" s="684" t="str">
        <f>[1]QC!AI43</f>
        <v>~</v>
      </c>
      <c r="R42" s="684" t="str">
        <f>[1]QC!AJ43</f>
        <v>~</v>
      </c>
      <c r="S42" s="685"/>
    </row>
    <row r="43" spans="1:19">
      <c r="A43" s="671" t="str">
        <f>[1]QC!A44</f>
        <v>QC005</v>
      </c>
      <c r="B43" s="675" t="str">
        <f>[1]QC!B44</f>
        <v>CL303C4H</v>
      </c>
      <c r="C43" s="676"/>
      <c r="D43" s="253" t="str">
        <f>[1]QC!D44</f>
        <v>MT50,ZB29,CS27</v>
      </c>
      <c r="E43" s="516">
        <f>[1]QC!E44</f>
        <v>30400</v>
      </c>
      <c r="F43" s="677">
        <f>[1]QC!F44</f>
        <v>8.90711983592148</v>
      </c>
      <c r="G43" s="128">
        <f>[1]QC!G44</f>
        <v>9</v>
      </c>
      <c r="H43" s="128" t="str">
        <f>[1]QC!H44</f>
        <v>3x300</v>
      </c>
      <c r="I43" s="128">
        <f>[1]QC!I44</f>
        <v>230</v>
      </c>
      <c r="J43" s="128"/>
      <c r="K43" s="128" t="str">
        <f>[1]QC!K44</f>
        <v>~</v>
      </c>
      <c r="L43" s="681">
        <f>[1]QC!L44</f>
        <v>1.125</v>
      </c>
      <c r="M43" s="682" t="str">
        <f>[1]QC!M44</f>
        <v>3 / RCX2434</v>
      </c>
      <c r="N43" s="683" t="str">
        <f>[1]QC!N44</f>
        <v>4 / RCX2034</v>
      </c>
      <c r="O43" s="300">
        <f>[1]QC!Z44</f>
        <v>2447.55574020219</v>
      </c>
      <c r="P43" s="300">
        <f>[1]QC!AA44</f>
        <v>2677.05166932096</v>
      </c>
      <c r="Q43" s="684" t="str">
        <f>[1]QC!AI44</f>
        <v>~</v>
      </c>
      <c r="R43" s="684" t="str">
        <f>[1]QC!AJ44</f>
        <v>~</v>
      </c>
      <c r="S43" s="685"/>
    </row>
    <row r="44" spans="1:19">
      <c r="A44" s="671" t="str">
        <f>[1]QC!A45</f>
        <v>QC006</v>
      </c>
      <c r="B44" s="675" t="str">
        <f>[1]QC!B45</f>
        <v>CL303C6H</v>
      </c>
      <c r="C44" s="676"/>
      <c r="D44" s="253" t="str">
        <f>[1]QC!D45</f>
        <v>MT64,ZB38,CS33</v>
      </c>
      <c r="E44" s="516">
        <f>[1]QC!E45</f>
        <v>44800</v>
      </c>
      <c r="F44" s="677">
        <f>[1]QC!F45</f>
        <v>13.1262818634632</v>
      </c>
      <c r="G44" s="128">
        <f>[1]QC!G45</f>
        <v>9</v>
      </c>
      <c r="H44" s="128" t="str">
        <f>[1]QC!H45</f>
        <v>3x300</v>
      </c>
      <c r="I44" s="128">
        <f>[1]QC!I45</f>
        <v>230</v>
      </c>
      <c r="J44" s="128"/>
      <c r="K44" s="128" t="str">
        <f>[1]QC!K45</f>
        <v>~</v>
      </c>
      <c r="L44" s="681">
        <f>[1]QC!L45</f>
        <v>1.125</v>
      </c>
      <c r="M44" s="682" t="str">
        <f>[1]QC!M45</f>
        <v>4 / RCX3134</v>
      </c>
      <c r="N44" s="683" t="str">
        <f>[1]QC!N45</f>
        <v>5 / RCX3034</v>
      </c>
      <c r="O44" s="300">
        <f>[1]QC!Z45</f>
        <v>3037.6624725503</v>
      </c>
      <c r="P44" s="300">
        <f>[1]QC!AA45</f>
        <v>3267.15840166907</v>
      </c>
      <c r="Q44" s="684" t="str">
        <f>[1]QC!AI45</f>
        <v>~</v>
      </c>
      <c r="R44" s="684" t="str">
        <f>[1]QC!AJ45</f>
        <v>~</v>
      </c>
      <c r="S44" s="685"/>
    </row>
    <row r="45" spans="1:19">
      <c r="A45" s="671" t="str">
        <f>[1]QC!A46</f>
        <v>QC006.1</v>
      </c>
      <c r="B45" s="675" t="str">
        <f>[1]QC!B46</f>
        <v>CL304C6H</v>
      </c>
      <c r="C45" s="676"/>
      <c r="D45" s="253" t="str">
        <f>[1]QC!D46</f>
        <v>MT80,ZB45,CR72</v>
      </c>
      <c r="E45" s="516">
        <f>[1]QC!E46</f>
        <v>63600</v>
      </c>
      <c r="F45" s="677">
        <f>[1]QC!F46</f>
        <v>18.6346322883094</v>
      </c>
      <c r="G45" s="128">
        <f>[1]QC!G46</f>
        <v>9</v>
      </c>
      <c r="H45" s="128" t="str">
        <f>[1]QC!H46</f>
        <v>4x300</v>
      </c>
      <c r="I45" s="128">
        <f>[1]QC!I46</f>
        <v>230</v>
      </c>
      <c r="J45" s="128"/>
      <c r="K45" s="128" t="str">
        <f>[1]QC!K46</f>
        <v>~</v>
      </c>
      <c r="L45" s="681">
        <f>[1]QC!L46</f>
        <v>1.125</v>
      </c>
      <c r="M45" s="682" t="str">
        <f>[1]QC!M46</f>
        <v>5 / RCX4734</v>
      </c>
      <c r="N45" s="683" t="str">
        <f>[1]QC!N46</f>
        <v>6 / SCX0445</v>
      </c>
      <c r="O45" s="300">
        <f>[1]QC!Z46</f>
        <v>3664.39971709498</v>
      </c>
      <c r="P45" s="300">
        <f>[1]QC!AA46</f>
        <v>3893.89564621376</v>
      </c>
      <c r="Q45" s="684" t="str">
        <f>[1]QC!AI46</f>
        <v>~</v>
      </c>
      <c r="R45" s="684" t="str">
        <f>[1]QC!AJ46</f>
        <v>~</v>
      </c>
      <c r="S45" s="685"/>
    </row>
    <row r="46" s="159" customFormat="1" spans="1:19">
      <c r="A46" s="671" t="str">
        <f>[1]QC!A47</f>
        <v>QC007</v>
      </c>
      <c r="B46" s="675" t="str">
        <f>[1]QC!B47</f>
        <v>CL401C3H</v>
      </c>
      <c r="C46" s="676"/>
      <c r="D46" s="253" t="str">
        <f>[1]QC!D47</f>
        <v>MT22,CS11,zb15</v>
      </c>
      <c r="E46" s="516">
        <f>[1]QC!E47</f>
        <v>10900</v>
      </c>
      <c r="F46" s="677">
        <f>[1]QC!F47</f>
        <v>3.19367125695869</v>
      </c>
      <c r="G46" s="128">
        <f>[1]QC!G47</f>
        <v>12</v>
      </c>
      <c r="H46" s="128" t="str">
        <f>[1]QC!H47</f>
        <v>1x400</v>
      </c>
      <c r="I46" s="128">
        <f>[1]QC!I47</f>
        <v>230</v>
      </c>
      <c r="J46" s="128"/>
      <c r="K46" s="128" t="str">
        <f>[1]QC!K47</f>
        <v>~</v>
      </c>
      <c r="L46" s="681">
        <f>[1]QC!L47</f>
        <v>0.875</v>
      </c>
      <c r="M46" s="682" t="str">
        <f>[1]QC!M47</f>
        <v>1 / RCX1234</v>
      </c>
      <c r="N46" s="683" t="str">
        <f>[1]QC!N47</f>
        <v>1 / RCX0834</v>
      </c>
      <c r="O46" s="300">
        <f>[1]QC!Z47</f>
        <v>1495.70338002255</v>
      </c>
      <c r="P46" s="300">
        <f>[1]QC!AA47</f>
        <v>1725.19930914133</v>
      </c>
      <c r="Q46" s="684">
        <f>[1]QC!AI47</f>
        <v>1806.85534764601</v>
      </c>
      <c r="R46" s="684">
        <f>[1]QC!AJ47</f>
        <v>2036.35127676477</v>
      </c>
      <c r="S46" s="685"/>
    </row>
    <row r="47" s="159" customFormat="1" spans="1:19">
      <c r="A47" s="671" t="str">
        <f>[1]QC!A48</f>
        <v>QC008</v>
      </c>
      <c r="B47" s="675" t="str">
        <f>[1]QC!B48</f>
        <v>CL401C4H</v>
      </c>
      <c r="C47" s="676"/>
      <c r="D47" s="253" t="str">
        <f>[1]QC!D48</f>
        <v>MT32,ZB19,CS13</v>
      </c>
      <c r="E47" s="516">
        <f>[1]QC!E48</f>
        <v>14600</v>
      </c>
      <c r="F47" s="677">
        <f>[1]QC!F48</f>
        <v>4.2777615001465</v>
      </c>
      <c r="G47" s="128">
        <f>[1]QC!G48</f>
        <v>12</v>
      </c>
      <c r="H47" s="128" t="str">
        <f>[1]QC!H48</f>
        <v>1x400</v>
      </c>
      <c r="I47" s="128">
        <f>[1]QC!I48</f>
        <v>230</v>
      </c>
      <c r="J47" s="128"/>
      <c r="K47" s="128" t="str">
        <f>[1]QC!K48</f>
        <v>~</v>
      </c>
      <c r="L47" s="681">
        <f>[1]QC!L48</f>
        <v>0.875</v>
      </c>
      <c r="M47" s="682" t="str">
        <f>[1]QC!M48</f>
        <v>1 / RCX1234</v>
      </c>
      <c r="N47" s="683" t="str">
        <f>[1]QC!N48</f>
        <v>2 / RCX1034</v>
      </c>
      <c r="O47" s="300">
        <f>[1]QC!Z48</f>
        <v>1643.23006310958</v>
      </c>
      <c r="P47" s="300">
        <f>[1]QC!AA48</f>
        <v>1872.72599222836</v>
      </c>
      <c r="Q47" s="684">
        <f>[1]QC!AI48</f>
        <v>1954.38203073303</v>
      </c>
      <c r="R47" s="684">
        <f>[1]QC!AJ48</f>
        <v>2183.87795985181</v>
      </c>
      <c r="S47" s="685"/>
    </row>
    <row r="48" s="159" customFormat="1" spans="1:19">
      <c r="A48" s="671" t="str">
        <f>[1]QC!A49</f>
        <v>QC009</v>
      </c>
      <c r="B48" s="675" t="str">
        <f>[1]QC!B49</f>
        <v>CL401C5H</v>
      </c>
      <c r="C48" s="676"/>
      <c r="D48" s="253" t="str">
        <f>[1]QC!D49</f>
        <v>MT36,ZB21,CS17</v>
      </c>
      <c r="E48" s="516">
        <f>[1]QC!E49</f>
        <v>18300</v>
      </c>
      <c r="F48" s="677">
        <f>[1]QC!F49</f>
        <v>5.36185174333431</v>
      </c>
      <c r="G48" s="128">
        <f>[1]QC!G49</f>
        <v>12</v>
      </c>
      <c r="H48" s="128" t="str">
        <f>[1]QC!H49</f>
        <v>1x400</v>
      </c>
      <c r="I48" s="128">
        <f>[1]QC!I49</f>
        <v>230</v>
      </c>
      <c r="J48" s="128"/>
      <c r="K48" s="128" t="str">
        <f>[1]QC!K49</f>
        <v>~</v>
      </c>
      <c r="L48" s="681">
        <f>[1]QC!L49</f>
        <v>0.875</v>
      </c>
      <c r="M48" s="682" t="str">
        <f>[1]QC!M49</f>
        <v>2 / RCX1634</v>
      </c>
      <c r="N48" s="683" t="str">
        <f>[1]QC!N49</f>
        <v>3 / RCX1534</v>
      </c>
      <c r="O48" s="300">
        <f>[1]QC!Z49</f>
        <v>1797.17094980909</v>
      </c>
      <c r="P48" s="300">
        <f>[1]QC!AA49</f>
        <v>2026.66687892786</v>
      </c>
      <c r="Q48" s="684">
        <f>[1]QC!AI49</f>
        <v>2108.32291743254</v>
      </c>
      <c r="R48" s="684">
        <f>[1]QC!AJ49</f>
        <v>2337.81884655131</v>
      </c>
      <c r="S48" s="685"/>
    </row>
    <row r="49" s="159" customFormat="1" spans="1:19">
      <c r="A49" s="671" t="str">
        <f>[1]QC!A50</f>
        <v>QC010</v>
      </c>
      <c r="B49" s="675" t="str">
        <f>[1]QC!B50</f>
        <v>CL401C6H</v>
      </c>
      <c r="C49" s="676"/>
      <c r="D49" s="253" t="str">
        <f>[1]QC!D50</f>
        <v>MT40,ZB21,CS20,CS24</v>
      </c>
      <c r="E49" s="516">
        <f>[1]QC!E50</f>
        <v>25800</v>
      </c>
      <c r="F49" s="677">
        <f>[1]QC!F50</f>
        <v>7.55933196601231</v>
      </c>
      <c r="G49" s="128">
        <f>[1]QC!G50</f>
        <v>12</v>
      </c>
      <c r="H49" s="128" t="str">
        <f>[1]QC!H50</f>
        <v>1x400</v>
      </c>
      <c r="I49" s="128">
        <f>[1]QC!I50</f>
        <v>230</v>
      </c>
      <c r="J49" s="128"/>
      <c r="K49" s="128" t="str">
        <f>[1]QC!K50</f>
        <v>~</v>
      </c>
      <c r="L49" s="681">
        <f>[1]QC!L50</f>
        <v>0.875</v>
      </c>
      <c r="M49" s="682" t="str">
        <f>[1]QC!M50</f>
        <v>3 / RCX2434</v>
      </c>
      <c r="N49" s="683" t="str">
        <f>[1]QC!N50</f>
        <v>3 / RCX1534</v>
      </c>
      <c r="O49" s="300">
        <f>[1]QC!Z50</f>
        <v>1989.59705818347</v>
      </c>
      <c r="P49" s="300">
        <f>[1]QC!AA50</f>
        <v>2219.09298730224</v>
      </c>
      <c r="Q49" s="684">
        <f>[1]QC!AI50</f>
        <v>2300.74902580693</v>
      </c>
      <c r="R49" s="684">
        <f>[1]QC!AJ50</f>
        <v>2530.24495492571</v>
      </c>
      <c r="S49" s="685"/>
    </row>
    <row r="50" s="159" customFormat="1" spans="1:19">
      <c r="A50" s="671" t="str">
        <f>[1]QC!A51</f>
        <v>QC010.1</v>
      </c>
      <c r="B50" s="675" t="str">
        <f>[1]QC!B51</f>
        <v>CL402C3H</v>
      </c>
      <c r="C50" s="676"/>
      <c r="D50" s="253" t="str">
        <f>[1]QC!D51</f>
        <v>MT44,ZB29,CS24,CS27,cr42</v>
      </c>
      <c r="E50" s="516">
        <f>[1]QC!E51</f>
        <v>27645.3</v>
      </c>
      <c r="F50" s="677">
        <f>[1]QC!F51</f>
        <v>8.1</v>
      </c>
      <c r="G50" s="128">
        <f>[1]QC!G51</f>
        <v>14</v>
      </c>
      <c r="H50" s="128" t="str">
        <f>[1]QC!H51</f>
        <v>2x400</v>
      </c>
      <c r="I50" s="128">
        <f>[1]QC!I51</f>
        <v>415</v>
      </c>
      <c r="J50" s="128"/>
      <c r="K50" s="128" t="str">
        <f>[1]QC!K51</f>
        <v>~</v>
      </c>
      <c r="L50" s="681">
        <f>[1]QC!L51</f>
        <v>1.125</v>
      </c>
      <c r="M50" s="682" t="str">
        <f>[1]QC!M51</f>
        <v>3 / RCX2434</v>
      </c>
      <c r="N50" s="683" t="str">
        <f>[1]QC!N51</f>
        <v>3 / RCX1534</v>
      </c>
      <c r="O50" s="300">
        <f>[1]QC!Z51</f>
        <v>2334.26390290225</v>
      </c>
      <c r="P50" s="300">
        <f>[1]QC!AA51</f>
        <v>2563.75983202102</v>
      </c>
      <c r="Q50" s="684">
        <f>[1]QC!AI51</f>
        <v>2956.56783814916</v>
      </c>
      <c r="R50" s="684">
        <f>[1]QC!AJ51</f>
        <v>3186.06376726793</v>
      </c>
      <c r="S50" s="685"/>
    </row>
    <row r="51" s="159" customFormat="1" spans="1:19">
      <c r="A51" s="671" t="str">
        <f>[1]QC!A52</f>
        <v>QC011</v>
      </c>
      <c r="B51" s="675" t="str">
        <f>[1]QC!B52</f>
        <v>CL402C4H</v>
      </c>
      <c r="C51" s="676"/>
      <c r="D51" s="253" t="str">
        <f>[1]QC!D52</f>
        <v>MT50,ZB29,CS27,cr47</v>
      </c>
      <c r="E51" s="516">
        <f>[1]QC!E52</f>
        <v>30400</v>
      </c>
      <c r="F51" s="677">
        <f>[1]QC!F52</f>
        <v>8.90711983592148</v>
      </c>
      <c r="G51" s="128">
        <f>[1]QC!G52</f>
        <v>14</v>
      </c>
      <c r="H51" s="128" t="str">
        <f>[1]QC!H52</f>
        <v>2x400</v>
      </c>
      <c r="I51" s="128">
        <f>[1]QC!I52</f>
        <v>415</v>
      </c>
      <c r="J51" s="128"/>
      <c r="K51" s="128" t="str">
        <f>[1]QC!K52</f>
        <v>~</v>
      </c>
      <c r="L51" s="681">
        <f>[1]QC!L52</f>
        <v>1.125</v>
      </c>
      <c r="M51" s="682" t="str">
        <f>[1]QC!M52</f>
        <v>3 / RCX2434</v>
      </c>
      <c r="N51" s="683" t="str">
        <f>[1]QC!N52</f>
        <v>3 / RCX2034</v>
      </c>
      <c r="O51" s="300">
        <f>[1]QC!Z52</f>
        <v>2612.64033968386</v>
      </c>
      <c r="P51" s="300">
        <f>[1]QC!AA52</f>
        <v>2842.13626880264</v>
      </c>
      <c r="Q51" s="684">
        <f>[1]QC!AI52</f>
        <v>3234.94427493077</v>
      </c>
      <c r="R51" s="684">
        <f>[1]QC!AJ52</f>
        <v>3464.44020404953</v>
      </c>
      <c r="S51" s="685"/>
    </row>
    <row r="52" s="159" customFormat="1" spans="1:19">
      <c r="A52" s="671" t="str">
        <f>[1]QC!A53</f>
        <v>QC012</v>
      </c>
      <c r="B52" s="675" t="str">
        <f>[1]QC!B53</f>
        <v>CL402C5H</v>
      </c>
      <c r="C52" s="676"/>
      <c r="D52" s="253" t="str">
        <f>[1]QC!D53</f>
        <v>MT64,ZB38,CS33,cr62</v>
      </c>
      <c r="E52" s="516">
        <f>[1]QC!E53</f>
        <v>44800</v>
      </c>
      <c r="F52" s="677">
        <f>[1]QC!F53</f>
        <v>13.1262818634632</v>
      </c>
      <c r="G52" s="128">
        <f>[1]QC!G53</f>
        <v>14</v>
      </c>
      <c r="H52" s="128" t="str">
        <f>[1]QC!H53</f>
        <v>2x400</v>
      </c>
      <c r="I52" s="128">
        <f>[1]QC!I53</f>
        <v>415</v>
      </c>
      <c r="J52" s="128"/>
      <c r="K52" s="128" t="str">
        <f>[1]QC!K53</f>
        <v>~</v>
      </c>
      <c r="L52" s="681">
        <f>[1]QC!L53</f>
        <v>1.125</v>
      </c>
      <c r="M52" s="682" t="str">
        <f>[1]QC!M53</f>
        <v>4 / RCX3134</v>
      </c>
      <c r="N52" s="683" t="str">
        <f>[1]QC!N53</f>
        <v>4 / RCX3034</v>
      </c>
      <c r="O52" s="300">
        <f>[1]QC!Z53</f>
        <v>2860.22859912557</v>
      </c>
      <c r="P52" s="300">
        <f>[1]QC!AA53</f>
        <v>3089.72452824434</v>
      </c>
      <c r="Q52" s="684">
        <f>[1]QC!AI53</f>
        <v>3482.53253437247</v>
      </c>
      <c r="R52" s="684">
        <f>[1]QC!AJ53</f>
        <v>3712.02846349124</v>
      </c>
      <c r="S52" s="685"/>
    </row>
    <row r="53" s="159" customFormat="1" spans="1:19">
      <c r="A53" s="671" t="str">
        <f>[1]QC!A54</f>
        <v>QC013</v>
      </c>
      <c r="B53" s="675" t="str">
        <f>[1]QC!B54</f>
        <v>CL402C6H</v>
      </c>
      <c r="C53" s="676"/>
      <c r="D53" s="253" t="str">
        <f>[1]QC!D54</f>
        <v>MT80,ZB45,CR72</v>
      </c>
      <c r="E53" s="516">
        <f>[1]QC!E54</f>
        <v>63600</v>
      </c>
      <c r="F53" s="677">
        <f>[1]QC!F54</f>
        <v>18.6346322883094</v>
      </c>
      <c r="G53" s="128">
        <f>[1]QC!G54</f>
        <v>14</v>
      </c>
      <c r="H53" s="128" t="str">
        <f>[1]QC!H54</f>
        <v>2x400</v>
      </c>
      <c r="I53" s="128">
        <f>[1]QC!I54</f>
        <v>415</v>
      </c>
      <c r="J53" s="128"/>
      <c r="K53" s="128" t="str">
        <f>[1]QC!K54</f>
        <v>~</v>
      </c>
      <c r="L53" s="681">
        <f>[1]QC!L54</f>
        <v>1.125</v>
      </c>
      <c r="M53" s="682" t="str">
        <f>[1]QC!M54</f>
        <v>5 / RCX4734</v>
      </c>
      <c r="N53" s="683">
        <f>[1]QC!N54</f>
        <v>5</v>
      </c>
      <c r="O53" s="300">
        <f>[1]QC!Z54</f>
        <v>3168.11037252458</v>
      </c>
      <c r="P53" s="300">
        <f>[1]QC!AA54</f>
        <v>3397.60630164336</v>
      </c>
      <c r="Q53" s="684">
        <f>[1]QC!AI54</f>
        <v>3790.41430777149</v>
      </c>
      <c r="R53" s="684">
        <f>[1]QC!AJ54</f>
        <v>4019.91023689026</v>
      </c>
      <c r="S53" s="685"/>
    </row>
    <row r="54" s="159" customFormat="1" spans="1:19">
      <c r="A54" s="671" t="str">
        <f>[1]QC!A55</f>
        <v>QC013.1</v>
      </c>
      <c r="B54" s="675" t="str">
        <f>[1]QC!B55</f>
        <v>CL403C4H</v>
      </c>
      <c r="C54" s="676"/>
      <c r="D54" s="253" t="str">
        <f>[1]QC!D55</f>
        <v>MT80,ZB48</v>
      </c>
      <c r="E54" s="516">
        <f>[1]QC!E55</f>
        <v>64847</v>
      </c>
      <c r="F54" s="677">
        <f>[1]QC!F55</f>
        <v>19</v>
      </c>
      <c r="G54" s="128">
        <f>[1]QC!G55</f>
        <v>15</v>
      </c>
      <c r="H54" s="128" t="str">
        <f>[1]QC!H55</f>
        <v>3x400</v>
      </c>
      <c r="I54" s="128">
        <f>[1]QC!I55</f>
        <v>415</v>
      </c>
      <c r="J54" s="128"/>
      <c r="K54" s="128" t="str">
        <f>[1]QC!K55</f>
        <v>~</v>
      </c>
      <c r="L54" s="681">
        <f>[1]QC!L55</f>
        <v>1.125</v>
      </c>
      <c r="M54" s="682" t="str">
        <f>[1]QC!M55</f>
        <v>6 / RCX4734</v>
      </c>
      <c r="N54" s="683">
        <f>[1]QC!N55</f>
        <v>5</v>
      </c>
      <c r="O54" s="300">
        <f>[1]QC!Z55</f>
        <v>3769.34536174254</v>
      </c>
      <c r="P54" s="300">
        <f>[1]QC!AA55</f>
        <v>3998.84129086131</v>
      </c>
      <c r="Q54" s="684">
        <f>[1]QC!AI55</f>
        <v>4702.8012646129</v>
      </c>
      <c r="R54" s="684">
        <f>[1]QC!AJ55</f>
        <v>4932.29719373167</v>
      </c>
      <c r="S54" s="685"/>
    </row>
    <row r="55" s="159" customFormat="1" spans="1:19">
      <c r="A55" s="671" t="str">
        <f>[1]QC!A56</f>
        <v>QC014</v>
      </c>
      <c r="B55" s="675" t="str">
        <f>[1]QC!B56</f>
        <v>CL403C5H</v>
      </c>
      <c r="C55" s="676"/>
      <c r="D55" s="253" t="str">
        <f>[1]QC!D56</f>
        <v>MT100,ZB58</v>
      </c>
      <c r="E55" s="516">
        <f>[1]QC!E56</f>
        <v>66000</v>
      </c>
      <c r="F55" s="677">
        <f>[1]QC!F56</f>
        <v>19.3378259595664</v>
      </c>
      <c r="G55" s="128">
        <f>[1]QC!G56</f>
        <v>15</v>
      </c>
      <c r="H55" s="128" t="str">
        <f>[1]QC!H56</f>
        <v>3x400</v>
      </c>
      <c r="I55" s="128">
        <f>[1]QC!I56</f>
        <v>415</v>
      </c>
      <c r="J55" s="128"/>
      <c r="K55" s="128" t="str">
        <f>[1]QC!K56</f>
        <v>~</v>
      </c>
      <c r="L55" s="681">
        <f>[1]QC!L56</f>
        <v>1.125</v>
      </c>
      <c r="M55" s="682" t="str">
        <f>[1]QC!M56</f>
        <v>6 / TCLE5HW / SCX0645</v>
      </c>
      <c r="N55" s="683">
        <f>[1]QC!N56</f>
        <v>6</v>
      </c>
      <c r="O55" s="300">
        <f>[1]QC!Z56</f>
        <v>4047.72179852415</v>
      </c>
      <c r="P55" s="300">
        <f>[1]QC!AA56</f>
        <v>4277.21772764293</v>
      </c>
      <c r="Q55" s="684">
        <f>[1]QC!AI56</f>
        <v>4972.19781633703</v>
      </c>
      <c r="R55" s="684">
        <f>[1]QC!AJ56</f>
        <v>5529.89123004685</v>
      </c>
      <c r="S55" s="685"/>
    </row>
    <row r="56" s="159" customFormat="1" spans="1:19">
      <c r="A56" s="671" t="str">
        <f>[1]QC!A57</f>
        <v>QC015</v>
      </c>
      <c r="B56" s="675" t="str">
        <f>[1]QC!B57</f>
        <v>CL403C6H</v>
      </c>
      <c r="C56" s="676"/>
      <c r="D56" s="253" t="str">
        <f>[1]QC!D57</f>
        <v>MT125,ZB76</v>
      </c>
      <c r="E56" s="516">
        <f>[1]QC!E57</f>
        <v>82100</v>
      </c>
      <c r="F56" s="677">
        <f>[1]QC!F57</f>
        <v>24.0550835042485</v>
      </c>
      <c r="G56" s="128">
        <f>[1]QC!G57</f>
        <v>15</v>
      </c>
      <c r="H56" s="128" t="str">
        <f>[1]QC!H57</f>
        <v>3x400</v>
      </c>
      <c r="I56" s="128">
        <f>[1]QC!I57</f>
        <v>415</v>
      </c>
      <c r="J56" s="128"/>
      <c r="K56" s="128" t="str">
        <f>[1]QC!K57</f>
        <v>~</v>
      </c>
      <c r="L56" s="681">
        <f>[1]QC!L57</f>
        <v>1.375</v>
      </c>
      <c r="M56" s="682" t="str">
        <f>[1]QC!M57</f>
        <v>TEX5-1 / TCLE5HW / SCX0645</v>
      </c>
      <c r="N56" s="683">
        <f>[1]QC!N57</f>
        <v>6</v>
      </c>
      <c r="O56" s="300">
        <f>[1]QC!Z57</f>
        <v>4564.70660968999</v>
      </c>
      <c r="P56" s="300">
        <f>[1]QC!AA57</f>
        <v>4794.20253880877</v>
      </c>
      <c r="Q56" s="684">
        <f>[1]QC!AI57</f>
        <v>5498.16251256035</v>
      </c>
      <c r="R56" s="684">
        <f>[1]QC!AJ57</f>
        <v>6055.85592627016</v>
      </c>
      <c r="S56" s="685"/>
    </row>
    <row r="57" s="159" customFormat="1" spans="1:19">
      <c r="A57" s="671" t="str">
        <f>[1]QC!A58</f>
        <v>QC016</v>
      </c>
      <c r="B57" s="675" t="str">
        <f>[1]QC!B58</f>
        <v>CL404C6H</v>
      </c>
      <c r="C57" s="676"/>
      <c r="D57" s="253" t="str">
        <f>[1]QC!D58</f>
        <v>MT144/4VES10Y,ZB95</v>
      </c>
      <c r="E57" s="516">
        <f>[1]QC!E58</f>
        <v>93400</v>
      </c>
      <c r="F57" s="677">
        <f>[1]QC!F58</f>
        <v>27.3659537064166</v>
      </c>
      <c r="G57" s="128">
        <f>[1]QC!G58</f>
        <v>16</v>
      </c>
      <c r="H57" s="128" t="str">
        <f>[1]QC!H58</f>
        <v>4x400</v>
      </c>
      <c r="I57" s="128">
        <f>[1]QC!I58</f>
        <v>415</v>
      </c>
      <c r="J57" s="128"/>
      <c r="K57" s="128" t="str">
        <f>[1]QC!K58</f>
        <v>~</v>
      </c>
      <c r="L57" s="681">
        <f>[1]QC!L58</f>
        <v>1.375</v>
      </c>
      <c r="M57" s="682" t="str">
        <f>[1]QC!M58</f>
        <v>TEX5-2 / TCLE7.5HW / SCX0845</v>
      </c>
      <c r="N57" s="683" t="str">
        <f>[1]QC!N58</f>
        <v>TES5-2 / SCX0857/TGES7.5</v>
      </c>
      <c r="O57" s="300">
        <f>[1]QC!Z58</f>
        <v>5653.42107345639</v>
      </c>
      <c r="P57" s="300">
        <f>[1]QC!AA58</f>
        <v>6211.11448716619</v>
      </c>
      <c r="Q57" s="684">
        <f>[1]QC!AI58</f>
        <v>6898.0289439502</v>
      </c>
      <c r="R57" s="684">
        <f>[1]QC!AJ58</f>
        <v>7455.72235766002</v>
      </c>
      <c r="S57" s="685"/>
    </row>
    <row r="58" s="159" customFormat="1" spans="1:19">
      <c r="A58" s="671" t="str">
        <f>[1]QC!A60</f>
        <v>QC018</v>
      </c>
      <c r="B58" s="675" t="str">
        <f>[1]QC!B60</f>
        <v>NT501C6H</v>
      </c>
      <c r="C58" s="676"/>
      <c r="D58" s="253" t="str">
        <f>[1]QC!D60</f>
        <v>MT100,ZB58</v>
      </c>
      <c r="E58" s="516">
        <f>[1]QC!E60</f>
        <v>66000</v>
      </c>
      <c r="F58" s="677">
        <f>[1]QC!F60</f>
        <v>19.3378259595664</v>
      </c>
      <c r="G58" s="128">
        <f>[1]QC!G60</f>
        <v>26</v>
      </c>
      <c r="H58" s="128" t="str">
        <f>[1]QC!H60</f>
        <v>1X500</v>
      </c>
      <c r="I58" s="128">
        <f>[1]QC!I60</f>
        <v>415</v>
      </c>
      <c r="J58" s="128"/>
      <c r="K58" s="128" t="str">
        <f>[1]QC!K60</f>
        <v>~</v>
      </c>
      <c r="L58" s="681">
        <f>[1]QC!L60</f>
        <v>1.125</v>
      </c>
      <c r="M58" s="682" t="str">
        <f>[1]QC!M60</f>
        <v>6 / TCLE5HW / SCX0645</v>
      </c>
      <c r="N58" s="683">
        <f>[1]QC!N60</f>
        <v>6</v>
      </c>
      <c r="O58" s="300">
        <f>[1]QC!Z60</f>
        <v>4294.06469415075</v>
      </c>
      <c r="P58" s="300">
        <f>[1]QC!AA60</f>
        <v>4807.4967258201</v>
      </c>
      <c r="Q58" s="684">
        <f>[1]QC!AI60</f>
        <v>4521.73273593239</v>
      </c>
      <c r="R58" s="684">
        <f>[1]QC!AJ60</f>
        <v>5035.16476760175</v>
      </c>
      <c r="S58" s="685"/>
    </row>
    <row r="59" s="159" customFormat="1" spans="1:19">
      <c r="A59" s="671" t="str">
        <f>[1]QC!A61</f>
        <v>QC019</v>
      </c>
      <c r="B59" s="675" t="str">
        <f>[1]QC!B61</f>
        <v>NT501C8H</v>
      </c>
      <c r="C59" s="676"/>
      <c r="D59" s="253" t="str">
        <f>[1]QC!D61</f>
        <v>MT125,ZB76</v>
      </c>
      <c r="E59" s="516">
        <f>[1]QC!E61</f>
        <v>82100</v>
      </c>
      <c r="F59" s="677">
        <f>[1]QC!F61</f>
        <v>24.0550835042485</v>
      </c>
      <c r="G59" s="128">
        <f>[1]QC!G61</f>
        <v>26</v>
      </c>
      <c r="H59" s="128" t="str">
        <f>[1]QC!H61</f>
        <v>1X500</v>
      </c>
      <c r="I59" s="128">
        <f>[1]QC!I61</f>
        <v>415</v>
      </c>
      <c r="J59" s="128"/>
      <c r="K59" s="128" t="str">
        <f>[1]QC!K61</f>
        <v>~</v>
      </c>
      <c r="L59" s="681">
        <f>[1]QC!L61</f>
        <v>1.375</v>
      </c>
      <c r="M59" s="682" t="str">
        <f>[1]QC!M61</f>
        <v>TEX5-1 / TCLE5HW / SCX0645</v>
      </c>
      <c r="N59" s="683" t="str">
        <f>[1]QC!N61</f>
        <v>TES5-2 /TGES7.5</v>
      </c>
      <c r="O59" s="300">
        <f>[1]QC!Z61</f>
        <v>4979.06091486126</v>
      </c>
      <c r="P59" s="300">
        <f>[1]QC!AA61</f>
        <v>5492.4929465306</v>
      </c>
      <c r="Q59" s="684">
        <f>[1]QC!AI61</f>
        <v>5206.7289566429</v>
      </c>
      <c r="R59" s="684">
        <f>[1]QC!AJ61</f>
        <v>5720.16098831226</v>
      </c>
      <c r="S59" s="685"/>
    </row>
    <row r="60" s="159" customFormat="1" spans="1:19">
      <c r="A60" s="671" t="str">
        <f>[1]QC!A62</f>
        <v>QC020</v>
      </c>
      <c r="B60" s="675" t="str">
        <f>[1]QC!B62</f>
        <v>NT502C4H</v>
      </c>
      <c r="C60" s="676"/>
      <c r="D60" s="253" t="str">
        <f>[1]QC!D62</f>
        <v>MT160/4VES10Y</v>
      </c>
      <c r="E60" s="516">
        <f>[1]QC!E62</f>
        <v>90800</v>
      </c>
      <c r="F60" s="677">
        <f>[1]QC!F62</f>
        <v>26.6041605625549</v>
      </c>
      <c r="G60" s="128">
        <f>[1]QC!G62</f>
        <v>26</v>
      </c>
      <c r="H60" s="128" t="str">
        <f>[1]QC!H62</f>
        <v>2X500</v>
      </c>
      <c r="I60" s="128">
        <f>[1]QC!I62</f>
        <v>415</v>
      </c>
      <c r="J60" s="128"/>
      <c r="K60" s="128" t="str">
        <f>[1]QC!K62</f>
        <v>~</v>
      </c>
      <c r="L60" s="681">
        <f>[1]QC!L62</f>
        <v>1.375</v>
      </c>
      <c r="M60" s="682" t="str">
        <f>[1]QC!M62</f>
        <v>TEX5-2 / TCLE7.5HW / SCX0845</v>
      </c>
      <c r="N60" s="683" t="str">
        <f>[1]QC!N62</f>
        <v>TES5-3 /  SCX0857/TGES9</v>
      </c>
      <c r="O60" s="300">
        <f>[1]QC!Z62</f>
        <v>5833.66982669909</v>
      </c>
      <c r="P60" s="300">
        <f>[1]QC!AA62</f>
        <v>6347.10185836843</v>
      </c>
      <c r="Q60" s="684">
        <f>[1]QC!AI62</f>
        <v>6289.00591026236</v>
      </c>
      <c r="R60" s="684">
        <f>[1]QC!AJ62</f>
        <v>6802.43794193172</v>
      </c>
      <c r="S60" s="685"/>
    </row>
    <row r="61" s="159" customFormat="1" spans="1:19">
      <c r="A61" s="671" t="str">
        <f>[1]QC!A63</f>
        <v>QC021</v>
      </c>
      <c r="B61" s="675" t="str">
        <f>[1]QC!B63</f>
        <v>NT502C5H</v>
      </c>
      <c r="C61" s="676"/>
      <c r="D61" s="253" t="str">
        <f>[1]QC!D63</f>
        <v>4TES12Y,ZB95</v>
      </c>
      <c r="E61" s="516">
        <f>[1]QC!E63</f>
        <v>106500</v>
      </c>
      <c r="F61" s="677">
        <f>[1]QC!F63</f>
        <v>31.2042191620275</v>
      </c>
      <c r="G61" s="128">
        <f>[1]QC!G63</f>
        <v>26</v>
      </c>
      <c r="H61" s="128" t="str">
        <f>[1]QC!H63</f>
        <v>2x500</v>
      </c>
      <c r="I61" s="128">
        <f>[1]QC!I63</f>
        <v>415</v>
      </c>
      <c r="J61" s="128"/>
      <c r="K61" s="128" t="str">
        <f>[1]QC!K63</f>
        <v>~</v>
      </c>
      <c r="L61" s="681">
        <f>[1]QC!L63</f>
        <v>1.375</v>
      </c>
      <c r="M61" s="682" t="str">
        <f>[1]QC!M63</f>
        <v>TEX5-2 / TCLE7.5HW / SCX0845</v>
      </c>
      <c r="N61" s="683" t="str">
        <f>[1]QC!N63</f>
        <v>TES5-3 /  SCX0857/TGES9</v>
      </c>
      <c r="O61" s="300">
        <f>[1]QC!Z63</f>
        <v>6790.30247976031</v>
      </c>
      <c r="P61" s="300">
        <f>[1]QC!AA63</f>
        <v>7303.73451142967</v>
      </c>
      <c r="Q61" s="684">
        <f>[1]QC!AI63</f>
        <v>7245.63856332359</v>
      </c>
      <c r="R61" s="684">
        <f>[1]QC!AJ63</f>
        <v>7759.07059499294</v>
      </c>
      <c r="S61" s="685"/>
    </row>
    <row r="62" s="159" customFormat="1" spans="1:19">
      <c r="A62" s="671" t="str">
        <f>[1]QC!A64</f>
        <v>QC022</v>
      </c>
      <c r="B62" s="675" t="str">
        <f>[1]QC!B64</f>
        <v>NT502C6H</v>
      </c>
      <c r="C62" s="676"/>
      <c r="D62" s="253" t="str">
        <f>[1]QC!D64</f>
        <v>4PES15Y,ZB114</v>
      </c>
      <c r="E62" s="516">
        <f>[1]QC!E64</f>
        <v>120000</v>
      </c>
      <c r="F62" s="677">
        <f>[1]QC!F64</f>
        <v>35.1596835628479</v>
      </c>
      <c r="G62" s="128">
        <f>[1]QC!G64</f>
        <v>26</v>
      </c>
      <c r="H62" s="128" t="str">
        <f>[1]QC!H64</f>
        <v>2x500</v>
      </c>
      <c r="I62" s="128">
        <f>[1]QC!I64</f>
        <v>415</v>
      </c>
      <c r="J62" s="128"/>
      <c r="K62" s="128" t="str">
        <f>[1]QC!K64</f>
        <v>~</v>
      </c>
      <c r="L62" s="681">
        <f>[1]QC!L64</f>
        <v>1.375</v>
      </c>
      <c r="M62" s="682" t="str">
        <f>[1]QC!M64</f>
        <v>TEX5-3 / TCLE10HW / SCX1057</v>
      </c>
      <c r="N62" s="683" t="str">
        <f>[1]QC!N64</f>
        <v>TES5-4 /  SCX0957/TGES11</v>
      </c>
      <c r="O62" s="300">
        <f>[1]QC!Z64</f>
        <v>7363.1010436303</v>
      </c>
      <c r="P62" s="300">
        <f>[1]QC!AA64</f>
        <v>7876.53307529965</v>
      </c>
      <c r="Q62" s="684">
        <f>[1]QC!AI64</f>
        <v>7818.43712719358</v>
      </c>
      <c r="R62" s="684">
        <f>[1]QC!AJ64</f>
        <v>8331.86915886294</v>
      </c>
      <c r="S62" s="685"/>
    </row>
    <row r="63" s="159" customFormat="1" spans="1:19">
      <c r="A63" s="671" t="str">
        <f>[1]QC!A65</f>
        <v>QC023</v>
      </c>
      <c r="B63" s="675" t="str">
        <f>[1]QC!B65</f>
        <v>NT502C8H</v>
      </c>
      <c r="C63" s="676"/>
      <c r="D63" s="253" t="str">
        <f>[1]QC!D65</f>
        <v>4NES20Y,ZB130</v>
      </c>
      <c r="E63" s="516">
        <f>[1]QC!E65</f>
        <v>140000</v>
      </c>
      <c r="F63" s="677">
        <f>[1]QC!F65</f>
        <v>41.0196308233226</v>
      </c>
      <c r="G63" s="128">
        <f>[1]QC!G65</f>
        <v>26</v>
      </c>
      <c r="H63" s="128" t="str">
        <f>[1]QC!H65</f>
        <v>2x500</v>
      </c>
      <c r="I63" s="128">
        <f>[1]QC!I65</f>
        <v>415</v>
      </c>
      <c r="J63" s="128"/>
      <c r="K63" s="128" t="str">
        <f>[1]QC!K65</f>
        <v>~</v>
      </c>
      <c r="L63" s="681">
        <f>[1]QC!L65</f>
        <v>1.625</v>
      </c>
      <c r="M63" s="682" t="str">
        <f>[1]QC!M65</f>
        <v>TEX5-4 / TCLE12HW / SCX1257</v>
      </c>
      <c r="N63" s="683" t="str">
        <f>[1]QC!N65</f>
        <v>TES12-5 /TGES13</v>
      </c>
      <c r="O63" s="300">
        <f>[1]QC!Z65</f>
        <v>9010.78622881549</v>
      </c>
      <c r="P63" s="300">
        <f>[1]QC!AA65</f>
        <v>9524.21826048484</v>
      </c>
      <c r="Q63" s="684">
        <f>[1]QC!AI65</f>
        <v>9395.10946279449</v>
      </c>
      <c r="R63" s="684">
        <f>[1]QC!AJ65</f>
        <v>9908.54149446384</v>
      </c>
      <c r="S63" s="685"/>
    </row>
    <row r="64" s="159" customFormat="1" spans="1:19">
      <c r="A64" s="671" t="str">
        <f>[1]QC!A66</f>
        <v>QC023.1</v>
      </c>
      <c r="B64" s="675" t="str">
        <f>[1]QC!B66</f>
        <v>NT503C5H</v>
      </c>
      <c r="C64" s="676"/>
      <c r="D64" s="253" t="str">
        <f>[1]QC!D66</f>
        <v>4JE22Y,ZB130</v>
      </c>
      <c r="E64" s="516">
        <f>[1]QC!E66</f>
        <v>150000</v>
      </c>
      <c r="F64" s="677">
        <f>[1]QC!F66</f>
        <v>43.9496044535599</v>
      </c>
      <c r="G64" s="128">
        <f>[1]QC!G66</f>
        <v>26</v>
      </c>
      <c r="H64" s="128" t="str">
        <f>[1]QC!H66</f>
        <v>3x500</v>
      </c>
      <c r="I64" s="128">
        <f>[1]QC!I66</f>
        <v>415</v>
      </c>
      <c r="J64" s="128"/>
      <c r="K64" s="128" t="str">
        <f>[1]QC!K66</f>
        <v>~</v>
      </c>
      <c r="L64" s="681">
        <f>[1]QC!L66</f>
        <v>1.625</v>
      </c>
      <c r="M64" s="682" t="str">
        <f>[1]QC!M66</f>
        <v>TEX5-4 / TCLE12HW / SCX1257</v>
      </c>
      <c r="N64" s="683" t="str">
        <f>[1]QC!N66</f>
        <v>TES12-5 /TGES13</v>
      </c>
      <c r="O64" s="300">
        <f>[1]QC!Z66</f>
        <v>9524.22922984455</v>
      </c>
      <c r="P64" s="300">
        <f>[1]QC!AA66</f>
        <v>10037.6612615139</v>
      </c>
      <c r="Q64" s="684">
        <f>[1]QC!AI66</f>
        <v>10202.5092433225</v>
      </c>
      <c r="R64" s="684">
        <f>[1]QC!AJ66</f>
        <v>10715.9412749918</v>
      </c>
      <c r="S64" s="685"/>
    </row>
    <row r="65" s="159" customFormat="1" spans="1:19">
      <c r="A65" s="671" t="str">
        <f>[1]QC!A67</f>
        <v>QC024</v>
      </c>
      <c r="B65" s="675" t="str">
        <f>[1]QC!B67</f>
        <v>NT503C6H</v>
      </c>
      <c r="C65" s="676"/>
      <c r="D65" s="253" t="str">
        <f>[1]QC!D67</f>
        <v>4HE25Y,ZB190</v>
      </c>
      <c r="E65" s="516">
        <f>[1]QC!E67</f>
        <v>167000</v>
      </c>
      <c r="F65" s="677">
        <f>[1]QC!F67</f>
        <v>48.9305596249634</v>
      </c>
      <c r="G65" s="128">
        <f>[1]QC!G67</f>
        <v>26</v>
      </c>
      <c r="H65" s="128" t="str">
        <f>[1]QC!H67</f>
        <v>3x500</v>
      </c>
      <c r="I65" s="128">
        <f>[1]QC!I67</f>
        <v>415</v>
      </c>
      <c r="J65" s="128"/>
      <c r="K65" s="128" t="str">
        <f>[1]QC!K67</f>
        <v>~</v>
      </c>
      <c r="L65" s="681">
        <f>[1]QC!L67</f>
        <v>1.625</v>
      </c>
      <c r="M65" s="682" t="str">
        <f>[1]QC!M67</f>
        <v>TEX5-4 / TJLE14HW / SCX1457</v>
      </c>
      <c r="N65" s="683" t="str">
        <f>[1]QC!N67</f>
        <v>TES12-5 /TGES13</v>
      </c>
      <c r="O65" s="300">
        <f>[1]QC!Z67</f>
        <v>10836.3513008952</v>
      </c>
      <c r="P65" s="300">
        <f>[1]QC!AA67</f>
        <v>11529.2507526244</v>
      </c>
      <c r="Q65" s="684">
        <f>[1]QC!AI67</f>
        <v>11519.3554262401</v>
      </c>
      <c r="R65" s="684">
        <f>[1]QC!AJ67</f>
        <v>12212.2548779693</v>
      </c>
      <c r="S65" s="685"/>
    </row>
    <row r="66" s="159" customFormat="1" spans="1:19">
      <c r="A66" s="671" t="str">
        <f>[1]QC!A68</f>
        <v>QC025</v>
      </c>
      <c r="B66" s="675" t="str">
        <f>[1]QC!B68</f>
        <v>NT503C8H</v>
      </c>
      <c r="C66" s="676"/>
      <c r="D66" s="253" t="str">
        <f>[1]QC!D68</f>
        <v>4GE30Y,ZB220</v>
      </c>
      <c r="E66" s="516">
        <f>[1]QC!E68</f>
        <v>204000</v>
      </c>
      <c r="F66" s="677">
        <f>[1]QC!F68</f>
        <v>59.7714620568415</v>
      </c>
      <c r="G66" s="128">
        <f>[1]QC!G68</f>
        <v>26</v>
      </c>
      <c r="H66" s="128" t="str">
        <f>[1]QC!H68</f>
        <v>3x500</v>
      </c>
      <c r="I66" s="128">
        <f>[1]QC!I68</f>
        <v>415</v>
      </c>
      <c r="J66" s="128"/>
      <c r="K66" s="128" t="str">
        <f>[1]QC!K68</f>
        <v>~</v>
      </c>
      <c r="L66" s="681">
        <f>[1]QC!L68</f>
        <v>2.125</v>
      </c>
      <c r="M66" s="682" t="str">
        <f>[1]QC!M68</f>
        <v>TEX12-5 / TJLE18HW</v>
      </c>
      <c r="N66" s="683" t="str">
        <f>[1]QC!N68</f>
        <v>TES12-6/TGES18</v>
      </c>
      <c r="O66" s="300">
        <f>[1]QC!Z68</f>
        <v>13245.6483530494</v>
      </c>
      <c r="P66" s="300">
        <f>[1]QC!AA68</f>
        <v>13938.5478047785</v>
      </c>
      <c r="Q66" s="684">
        <f>[1]QC!AI68</f>
        <v>13928.6524783943</v>
      </c>
      <c r="R66" s="684">
        <f>[1]QC!AJ68</f>
        <v>14621.5519301235</v>
      </c>
      <c r="S66" s="685"/>
    </row>
    <row r="67" s="159" customFormat="1" spans="1:19">
      <c r="A67" s="671" t="str">
        <f>[1]QC!A69</f>
        <v>QC025.1</v>
      </c>
      <c r="B67" s="675" t="str">
        <f>[1]QC!B69</f>
        <v>NT504C6H</v>
      </c>
      <c r="C67" s="676"/>
      <c r="D67" s="253" t="str">
        <f>[1]QC!D69</f>
        <v>6HE35Y</v>
      </c>
      <c r="E67" s="516">
        <f>[1]QC!E69</f>
        <v>235000</v>
      </c>
      <c r="F67" s="677">
        <f>[1]QC!F69</f>
        <v>68.8543803105772</v>
      </c>
      <c r="G67" s="128">
        <f>[1]QC!G69</f>
        <v>30</v>
      </c>
      <c r="H67" s="128" t="str">
        <f>[1]QC!H69</f>
        <v>4x500</v>
      </c>
      <c r="I67" s="128">
        <f>[1]QC!I69</f>
        <v>415</v>
      </c>
      <c r="J67" s="128"/>
      <c r="K67" s="128" t="str">
        <f>[1]QC!K69</f>
        <v>~</v>
      </c>
      <c r="L67" s="681">
        <f>[1]QC!L69</f>
        <v>2.125</v>
      </c>
      <c r="M67" s="682" t="str">
        <f>[1]QC!M69</f>
        <v>TEX12-5 / TJLE18HW</v>
      </c>
      <c r="N67" s="683" t="str">
        <f>[1]QC!N69</f>
        <v>TES12-6/TGES18</v>
      </c>
      <c r="O67" s="300">
        <f>[1]QC!Z69</f>
        <v>15411.1983079711</v>
      </c>
      <c r="P67" s="300">
        <f>[1]QC!AA69</f>
        <v>16104.0977597003</v>
      </c>
      <c r="Q67" s="684">
        <f>[1]QC!AI69</f>
        <v>16321.8704750977</v>
      </c>
      <c r="R67" s="684">
        <f>[1]QC!AJ69</f>
        <v>17014.7699268268</v>
      </c>
      <c r="S67" s="685"/>
    </row>
    <row r="68" s="159" customFormat="1" spans="1:19">
      <c r="A68" s="671" t="str">
        <f>[1]QC!A70</f>
        <v>QC026</v>
      </c>
      <c r="B68" s="675" t="str">
        <f>[1]QC!B70</f>
        <v>NT504S8H</v>
      </c>
      <c r="C68" s="676"/>
      <c r="D68" s="253" t="str">
        <f>[1]QC!D70</f>
        <v>6GE40Y</v>
      </c>
      <c r="E68" s="516">
        <f>[1]QC!E70</f>
        <v>255000</v>
      </c>
      <c r="F68" s="677">
        <f>[1]QC!F70</f>
        <v>74.7143275710519</v>
      </c>
      <c r="G68" s="128">
        <f>[1]QC!G70</f>
        <v>30</v>
      </c>
      <c r="H68" s="128" t="str">
        <f>[1]QC!H70</f>
        <v>4x500</v>
      </c>
      <c r="I68" s="128">
        <f>[1]QC!I70</f>
        <v>415</v>
      </c>
      <c r="J68" s="128"/>
      <c r="K68" s="128" t="str">
        <f>[1]QC!K70</f>
        <v>~</v>
      </c>
      <c r="L68" s="681">
        <f>[1]QC!L70</f>
        <v>2.125</v>
      </c>
      <c r="M68" s="682" t="str">
        <f>[1]QC!M70</f>
        <v>TEX12-5 / TJLE18HW</v>
      </c>
      <c r="N68" s="683" t="str">
        <f>[1]QC!N70</f>
        <v>TES12-7/TGES21</v>
      </c>
      <c r="O68" s="300">
        <f>[1]QC!Z70</f>
        <v>16552.0713238441</v>
      </c>
      <c r="P68" s="300">
        <f>[1]QC!AA70</f>
        <v>17244.9707755733</v>
      </c>
      <c r="Q68" s="684">
        <f>[1]QC!AI70</f>
        <v>17113.159212815</v>
      </c>
      <c r="R68" s="684">
        <f>[1]QC!AJ70</f>
        <v>17806.0586645441</v>
      </c>
      <c r="S68" s="685"/>
    </row>
    <row r="69" s="159" customFormat="1" customHeight="1" spans="1:19">
      <c r="A69" s="671" t="str">
        <f>[1]QC!A71</f>
        <v>QC027</v>
      </c>
      <c r="B69" s="489" t="str">
        <f>[1]QC!B71</f>
        <v>NT632T6</v>
      </c>
      <c r="C69" s="686" t="s">
        <v>124</v>
      </c>
      <c r="D69" s="253" t="str">
        <f>[1]QC!D71</f>
        <v>S6H-20.2Y</v>
      </c>
      <c r="E69" s="516">
        <f>[1]QC!E71</f>
        <v>53925.4</v>
      </c>
      <c r="F69" s="677">
        <f>[1]QC!F71</f>
        <v>15.8</v>
      </c>
      <c r="G69" s="128">
        <f>[1]QC!G71</f>
        <v>41</v>
      </c>
      <c r="H69" s="128" t="str">
        <f>[1]QC!H71</f>
        <v>2x630</v>
      </c>
      <c r="I69" s="128">
        <f>[1]QC!I71</f>
        <v>415</v>
      </c>
      <c r="J69" s="128"/>
      <c r="K69" s="128">
        <f>[1]QC!K71</f>
        <v>16.2</v>
      </c>
      <c r="L69" s="681">
        <f>[1]QC!L71</f>
        <v>1.625</v>
      </c>
      <c r="M69" s="682" t="str">
        <f>[1]QC!M71</f>
        <v>TEX5-3 / TCLE10HW / SCX1057</v>
      </c>
      <c r="N69" s="683" t="str">
        <f>[1]QC!N71</f>
        <v>TES5-4 /SCX0957</v>
      </c>
      <c r="O69" s="300">
        <f>[1]QC!Z71</f>
        <v>12182.296305403</v>
      </c>
      <c r="P69" s="300">
        <f>[1]QC!AA71</f>
        <v>12883.5558518864</v>
      </c>
      <c r="Q69" s="684">
        <f>[1]QC!AI71</f>
        <v>13180.9248331193</v>
      </c>
      <c r="R69" s="684">
        <f>[1]QC!AJ71</f>
        <v>13882.1843796027</v>
      </c>
      <c r="S69" s="702"/>
    </row>
    <row r="70" s="159" customFormat="1" spans="1:19">
      <c r="A70" s="671" t="str">
        <f>[1]QC!A72</f>
        <v>QC028</v>
      </c>
      <c r="B70" s="489" t="str">
        <f>[1]QC!B72</f>
        <v>NT632T8</v>
      </c>
      <c r="C70" s="687"/>
      <c r="D70" s="253" t="str">
        <f>[1]QC!D72</f>
        <v>S6G-25.2Y-S6F-30.2</v>
      </c>
      <c r="E70" s="516">
        <f>[1]QC!E72</f>
        <v>64164.4</v>
      </c>
      <c r="F70" s="677">
        <f>[1]QC!F72</f>
        <v>18.8</v>
      </c>
      <c r="G70" s="128">
        <f>[1]QC!G72</f>
        <v>41</v>
      </c>
      <c r="H70" s="128" t="str">
        <f>[1]QC!H72</f>
        <v>2x630</v>
      </c>
      <c r="I70" s="128">
        <f>[1]QC!I72</f>
        <v>415</v>
      </c>
      <c r="J70" s="128"/>
      <c r="K70" s="128">
        <f>[1]QC!K72</f>
        <v>16.2</v>
      </c>
      <c r="L70" s="681">
        <f>[1]QC!L72</f>
        <v>2.125</v>
      </c>
      <c r="M70" s="682" t="str">
        <f>[1]QC!M72</f>
        <v>TEX5-4 / TCLE12HW / SCX1257</v>
      </c>
      <c r="N70" s="683" t="str">
        <f>[1]QC!N72</f>
        <v>TES12-5 -60c</v>
      </c>
      <c r="O70" s="300">
        <f>[1]QC!Z72</f>
        <v>14308.1466455391</v>
      </c>
      <c r="P70" s="300">
        <f>[1]QC!AA72</f>
        <v>15429.5379360049</v>
      </c>
      <c r="Q70" s="684">
        <f>[1]QC!AI72</f>
        <v>15325.822792303</v>
      </c>
      <c r="R70" s="684">
        <f>[1]QC!AJ72</f>
        <v>16447.2140827689</v>
      </c>
      <c r="S70" s="703"/>
    </row>
    <row r="71" s="159" customFormat="1" spans="1:19">
      <c r="A71" s="671" t="str">
        <f>[1]QC!A73</f>
        <v>QC029</v>
      </c>
      <c r="B71" s="489" t="str">
        <f>[1]QC!B73</f>
        <v>NT632T8L</v>
      </c>
      <c r="C71" s="687"/>
      <c r="D71" s="253" t="str">
        <f>[1]QC!D73</f>
        <v>S6G-25.2Y-S6F-30.2</v>
      </c>
      <c r="E71" s="516">
        <f>[1]QC!E73</f>
        <v>70307.8</v>
      </c>
      <c r="F71" s="677">
        <f>[1]QC!F73</f>
        <v>20.6</v>
      </c>
      <c r="G71" s="128">
        <f>[1]QC!G73</f>
        <v>41</v>
      </c>
      <c r="H71" s="128" t="str">
        <f>[1]QC!H73</f>
        <v>2x630</v>
      </c>
      <c r="I71" s="128">
        <f>[1]QC!I73</f>
        <v>415</v>
      </c>
      <c r="J71" s="128"/>
      <c r="K71" s="128">
        <f>[1]QC!K73</f>
        <v>16.2</v>
      </c>
      <c r="L71" s="681">
        <f>[1]QC!L73</f>
        <v>2.125</v>
      </c>
      <c r="M71" s="682" t="str">
        <f>[1]QC!M73</f>
        <v>TEX5-4 / TCLE12HW / SCX1257</v>
      </c>
      <c r="N71" s="683" t="str">
        <f>[1]QC!N73</f>
        <v>TES12-5 -60C</v>
      </c>
      <c r="O71" s="300">
        <f>[1]QC!Z73</f>
        <v>16091.4988753198</v>
      </c>
      <c r="P71" s="300">
        <f>[1]QC!AA73</f>
        <v>17212.8901657857</v>
      </c>
      <c r="Q71" s="684">
        <f>[1]QC!AI73</f>
        <v>17109.1750220838</v>
      </c>
      <c r="R71" s="684">
        <f>[1]QC!AJ73</f>
        <v>18230.5663125497</v>
      </c>
      <c r="S71" s="703"/>
    </row>
    <row r="72" s="159" customFormat="1" spans="1:19">
      <c r="A72" s="671" t="str">
        <f>[1]QC!A74</f>
        <v>QC030</v>
      </c>
      <c r="B72" s="489" t="str">
        <f>[1]QC!B74</f>
        <v>NT802T8</v>
      </c>
      <c r="C72" s="687"/>
      <c r="D72" s="253" t="str">
        <f>[1]QC!D74</f>
        <v>S6F-30.2Y</v>
      </c>
      <c r="E72" s="516">
        <f>[1]QC!E74</f>
        <v>78157.7</v>
      </c>
      <c r="F72" s="677">
        <f>[1]QC!F74</f>
        <v>22.9</v>
      </c>
      <c r="G72" s="128">
        <f>[1]QC!G74</f>
        <v>41</v>
      </c>
      <c r="H72" s="128" t="str">
        <f>[1]QC!H74</f>
        <v>2x800</v>
      </c>
      <c r="I72" s="128">
        <f>[1]QC!I74</f>
        <v>415</v>
      </c>
      <c r="J72" s="128"/>
      <c r="K72" s="128">
        <f>[1]QC!K74</f>
        <v>16.2</v>
      </c>
      <c r="L72" s="681">
        <f>[1]QC!L74</f>
        <v>2.125</v>
      </c>
      <c r="M72" s="682" t="str">
        <f>[1]QC!M74</f>
        <v>TEX5-4 / TCLE12HW / SCX1257</v>
      </c>
      <c r="N72" s="683" t="str">
        <f>[1]QC!N74</f>
        <v>TES12-5 -60c</v>
      </c>
      <c r="O72" s="300">
        <f>[1]QC!Z74</f>
        <v>18612.5062809059</v>
      </c>
      <c r="P72" s="300">
        <f>[1]QC!AA74</f>
        <v>19733.8975713718</v>
      </c>
      <c r="Q72" s="684">
        <f>[1]QC!AI74</f>
        <v>19723.0887267892</v>
      </c>
      <c r="R72" s="684">
        <f>[1]QC!AJ74</f>
        <v>20844.4800172551</v>
      </c>
      <c r="S72" s="703"/>
    </row>
    <row r="73" s="159" customFormat="1" spans="1:19">
      <c r="A73" s="671" t="str">
        <f>[1]QC!A75</f>
        <v>QC031</v>
      </c>
      <c r="B73" s="489" t="str">
        <f>[1]QC!B75</f>
        <v>NT802T8L</v>
      </c>
      <c r="C73" s="687"/>
      <c r="D73" s="253" t="str">
        <f>[1]QC!D75</f>
        <v>S6H-20.2Y X 2</v>
      </c>
      <c r="E73" s="516">
        <f>[1]QC!E75</f>
        <v>105803</v>
      </c>
      <c r="F73" s="677">
        <f>[1]QC!F75</f>
        <v>31</v>
      </c>
      <c r="G73" s="128">
        <f>[1]QC!G75</f>
        <v>41</v>
      </c>
      <c r="H73" s="128" t="str">
        <f>[1]QC!H75</f>
        <v>2x800</v>
      </c>
      <c r="I73" s="128">
        <f>[1]QC!I75</f>
        <v>415</v>
      </c>
      <c r="J73" s="128"/>
      <c r="K73" s="128">
        <f>[1]QC!K75</f>
        <v>16.2</v>
      </c>
      <c r="L73" s="681">
        <f>[1]QC!L75</f>
        <v>2.125</v>
      </c>
      <c r="M73" s="682">
        <f>[1]QC!M75</f>
        <v>0</v>
      </c>
      <c r="N73" s="683">
        <f>[1]QC!N75</f>
        <v>0</v>
      </c>
      <c r="O73" s="300">
        <f>[1]QC!Z75</f>
        <v>21647.7481554335</v>
      </c>
      <c r="P73" s="300">
        <f>[1]QC!AA75</f>
        <v>22769.1394458994</v>
      </c>
      <c r="Q73" s="684">
        <f>[1]QC!AI75</f>
        <v>22758.3306013168</v>
      </c>
      <c r="R73" s="684">
        <f>[1]QC!AJ75</f>
        <v>23879.7218917827</v>
      </c>
      <c r="S73" s="703"/>
    </row>
    <row r="74" s="159" customFormat="1" spans="1:19">
      <c r="A74" s="671" t="str">
        <f>[1]QC!A76</f>
        <v>QC031.1</v>
      </c>
      <c r="B74" s="489" t="str">
        <f>[1]QC!B76</f>
        <v>NT803T8</v>
      </c>
      <c r="C74" s="687"/>
      <c r="D74" s="253" t="str">
        <f>[1]QC!D76</f>
        <v>S6F-30.2Y </v>
      </c>
      <c r="E74" s="516">
        <f>[1]QC!E76</f>
        <v>128670.1</v>
      </c>
      <c r="F74" s="677">
        <f>[1]QC!F76</f>
        <v>37.7</v>
      </c>
      <c r="G74" s="128">
        <f>[1]QC!G76</f>
        <v>41</v>
      </c>
      <c r="H74" s="128" t="str">
        <f>[1]QC!H76</f>
        <v>3x800</v>
      </c>
      <c r="I74" s="128">
        <f>[1]QC!I76</f>
        <v>415</v>
      </c>
      <c r="J74" s="128"/>
      <c r="K74" s="128">
        <f>[1]QC!K76</f>
        <v>24.3</v>
      </c>
      <c r="L74" s="681">
        <f>[1]QC!L76</f>
        <v>2.125</v>
      </c>
      <c r="M74" s="682">
        <f>[1]QC!M76</f>
        <v>0</v>
      </c>
      <c r="N74" s="683">
        <f>[1]QC!N76</f>
        <v>0</v>
      </c>
      <c r="O74" s="300">
        <f>[1]QC!Z76</f>
        <v>34665.6698521979</v>
      </c>
      <c r="P74" s="300">
        <f>[1]QC!AA76</f>
        <v>35787.0611426638</v>
      </c>
      <c r="Q74" s="684">
        <f>[1]QC!AI76</f>
        <v>36331.5435210229</v>
      </c>
      <c r="R74" s="684">
        <f>[1]QC!AJ76</f>
        <v>37452.9348114887</v>
      </c>
      <c r="S74" s="703"/>
    </row>
    <row r="75" s="159" customFormat="1" spans="1:19">
      <c r="A75" s="671" t="str">
        <f>[1]QC!A77</f>
        <v>QC031.2</v>
      </c>
      <c r="B75" s="489" t="str">
        <f>[1]QC!B77</f>
        <v>NT633T6</v>
      </c>
      <c r="C75" s="687"/>
      <c r="D75" s="253" t="str">
        <f>[1]QC!D77</f>
        <v>S6F-30.2Y</v>
      </c>
      <c r="E75" s="516">
        <f>[1]QC!E77</f>
        <v>81229.4</v>
      </c>
      <c r="F75" s="677">
        <f>[1]QC!F77</f>
        <v>23.8</v>
      </c>
      <c r="G75" s="128">
        <f>[1]QC!G77</f>
        <v>41</v>
      </c>
      <c r="H75" s="128" t="str">
        <f>[1]QC!H77</f>
        <v>3x630</v>
      </c>
      <c r="I75" s="128">
        <f>[1]QC!I77</f>
        <v>415</v>
      </c>
      <c r="J75" s="128"/>
      <c r="K75" s="128">
        <f>[1]QC!K77</f>
        <v>24.3</v>
      </c>
      <c r="L75" s="681">
        <f>[1]QC!L77</f>
        <v>2.125</v>
      </c>
      <c r="M75" s="682" t="str">
        <f>[1]QC!M77</f>
        <v>TEX5-4 / TJLE14HW / SCX1457</v>
      </c>
      <c r="N75" s="683" t="str">
        <f>[1]QC!N77</f>
        <v>TES12-5 -60c </v>
      </c>
      <c r="O75" s="300">
        <f>[1]QC!Z77</f>
        <v>16284.2910189511</v>
      </c>
      <c r="P75" s="300">
        <f>[1]QC!AA77</f>
        <v>17405.682309417</v>
      </c>
      <c r="Q75" s="684">
        <f>[1]QC!AI77</f>
        <v>19318.9779526268</v>
      </c>
      <c r="R75" s="684">
        <f>[1]QC!AJ77</f>
        <v>20440.3692430927</v>
      </c>
      <c r="S75" s="703"/>
    </row>
    <row r="76" s="159" customFormat="1" spans="1:19">
      <c r="A76" s="671" t="str">
        <f>[1]QC!A78</f>
        <v>QC031.3</v>
      </c>
      <c r="B76" s="489" t="str">
        <f>[1]QC!B78</f>
        <v>NT633T8</v>
      </c>
      <c r="C76" s="687"/>
      <c r="D76" s="253" t="str">
        <f>[1]QC!D78</f>
        <v>S6F-30.2Y</v>
      </c>
      <c r="E76" s="516">
        <f>[1]QC!E78</f>
        <v>98635.7</v>
      </c>
      <c r="F76" s="677">
        <f>[1]QC!F78</f>
        <v>28.9</v>
      </c>
      <c r="G76" s="128">
        <f>[1]QC!G78</f>
        <v>41</v>
      </c>
      <c r="H76" s="128" t="str">
        <f>[1]QC!H78</f>
        <v>3x630</v>
      </c>
      <c r="I76" s="128">
        <f>[1]QC!I78</f>
        <v>415</v>
      </c>
      <c r="J76" s="128"/>
      <c r="K76" s="128">
        <f>[1]QC!K78</f>
        <v>24.3</v>
      </c>
      <c r="L76" s="681">
        <f>[1]QC!L78</f>
        <v>2.125</v>
      </c>
      <c r="M76" s="682" t="str">
        <f>[1]QC!M78</f>
        <v>TEX12-6 / TER 22HW</v>
      </c>
      <c r="N76" s="683" t="str">
        <f>[1]QC!N78</f>
        <v>TES12 -60c -7</v>
      </c>
      <c r="O76" s="300">
        <f>[1]QC!Z78</f>
        <v>21939.052923713</v>
      </c>
      <c r="P76" s="300">
        <f>[1]QC!AA78</f>
        <v>23060.4442141789</v>
      </c>
      <c r="Q76" s="684">
        <f>[1]QC!AI78</f>
        <v>23465.5671438589</v>
      </c>
      <c r="R76" s="684">
        <f>[1]QC!AJ78</f>
        <v>24586.9584343248</v>
      </c>
      <c r="S76" s="703"/>
    </row>
    <row r="77" s="159" customFormat="1" spans="1:19">
      <c r="A77" s="671" t="str">
        <f>[1]QC!A79</f>
        <v>QC031.4</v>
      </c>
      <c r="B77" s="489" t="str">
        <f>[1]QC!B79</f>
        <v>NT634T8</v>
      </c>
      <c r="C77" s="687"/>
      <c r="D77" s="253" t="str">
        <f>[1]QC!D79</f>
        <v>S6F-30.2Y X2</v>
      </c>
      <c r="E77" s="516">
        <f>[1]QC!E79</f>
        <v>0</v>
      </c>
      <c r="F77" s="677">
        <f>[1]QC!F79</f>
        <v>0</v>
      </c>
      <c r="G77" s="128">
        <f>[1]QC!G79</f>
        <v>0</v>
      </c>
      <c r="H77" s="128" t="str">
        <f>[1]QC!H79</f>
        <v>4x630</v>
      </c>
      <c r="I77" s="128">
        <f>[1]QC!I79</f>
        <v>415</v>
      </c>
      <c r="J77" s="128"/>
      <c r="K77" s="128">
        <f>[1]QC!K79</f>
        <v>0</v>
      </c>
      <c r="L77" s="681">
        <f>[1]QC!L79</f>
        <v>0</v>
      </c>
      <c r="M77" s="682">
        <f>[1]QC!M79</f>
        <v>0</v>
      </c>
      <c r="N77" s="683" t="str">
        <f>[1]QC!N79</f>
        <v>TES12-5 -60c *2pcs</v>
      </c>
      <c r="O77" s="300">
        <f>[1]QC!Z79</f>
        <v>24052.1965412671</v>
      </c>
      <c r="P77" s="300">
        <f>[1]QC!AA79</f>
        <v>25993.4714104463</v>
      </c>
      <c r="Q77" s="684">
        <f>[1]QC!AI79</f>
        <v>26087.548834795</v>
      </c>
      <c r="R77" s="684">
        <f>[1]QC!AJ79</f>
        <v>28282.7123681076</v>
      </c>
      <c r="S77" s="703"/>
    </row>
    <row r="78" s="159" customFormat="1" spans="1:19">
      <c r="A78" s="671" t="str">
        <f>[1]QC!A82</f>
        <v>QC031.7</v>
      </c>
      <c r="B78" s="489" t="str">
        <f>[1]QC!B82</f>
        <v>NF636T6W</v>
      </c>
      <c r="C78" s="687"/>
      <c r="D78" s="253">
        <f>[1]QC!D82</f>
        <v>0</v>
      </c>
      <c r="E78" s="516">
        <f>[1]QC!E82</f>
        <v>0</v>
      </c>
      <c r="F78" s="677">
        <f>[1]QC!F82</f>
        <v>46</v>
      </c>
      <c r="G78" s="128">
        <f>[1]QC!G82</f>
        <v>0</v>
      </c>
      <c r="H78" s="128" t="str">
        <f>[1]QC!H82</f>
        <v>6x630</v>
      </c>
      <c r="I78" s="128">
        <f>[1]QC!I82</f>
        <v>0</v>
      </c>
      <c r="J78" s="128"/>
      <c r="K78" s="128">
        <f>[1]QC!K82</f>
        <v>0</v>
      </c>
      <c r="L78" s="681">
        <f>[1]QC!L82</f>
        <v>0</v>
      </c>
      <c r="M78" s="682">
        <f>[1]QC!M82</f>
        <v>0</v>
      </c>
      <c r="N78" s="683" t="str">
        <f>[1]QC!N82</f>
        <v>TES12-6 -60c *2pcs</v>
      </c>
      <c r="O78" s="300">
        <f>[1]QC!Z82</f>
        <v>35827.6145397917</v>
      </c>
      <c r="P78" s="300">
        <f>[1]QC!AA82</f>
        <v>38022.7780731044</v>
      </c>
      <c r="Q78" s="684">
        <f>[1]QC!AI80</f>
        <v>0</v>
      </c>
      <c r="R78" s="684">
        <f>[1]QC!AJ80</f>
        <v>0</v>
      </c>
      <c r="S78" s="703"/>
    </row>
    <row r="79" s="159" customFormat="1" spans="1:19">
      <c r="A79" s="671" t="str">
        <f>[1]QC!A83</f>
        <v>QC031.8</v>
      </c>
      <c r="B79" s="489" t="str">
        <f>[1]QC!B83</f>
        <v>NF636T8W</v>
      </c>
      <c r="C79" s="687"/>
      <c r="D79" s="253">
        <f>[1]QC!D83</f>
        <v>0</v>
      </c>
      <c r="E79" s="516">
        <f>[1]QC!E83</f>
        <v>0</v>
      </c>
      <c r="F79" s="677">
        <f>[1]QC!F83</f>
        <v>56</v>
      </c>
      <c r="G79" s="128">
        <f>[1]QC!G83</f>
        <v>0</v>
      </c>
      <c r="H79" s="128" t="str">
        <f>[1]QC!H83</f>
        <v>6x630</v>
      </c>
      <c r="I79" s="128">
        <f>[1]QC!I83</f>
        <v>0</v>
      </c>
      <c r="J79" s="128"/>
      <c r="K79" s="128">
        <f>[1]QC!K83</f>
        <v>0</v>
      </c>
      <c r="L79" s="681">
        <f>[1]QC!L83</f>
        <v>0</v>
      </c>
      <c r="M79" s="682">
        <f>[1]QC!M83</f>
        <v>0</v>
      </c>
      <c r="N79" s="683" t="str">
        <f>[1]QC!N83</f>
        <v>TES12-7 -60c *2pcs</v>
      </c>
      <c r="O79" s="300">
        <f>[1]QC!Z83</f>
        <v>43315.3318489378</v>
      </c>
      <c r="P79" s="300">
        <f>[1]QC!AA83</f>
        <v>45510.4953822505</v>
      </c>
      <c r="Q79" s="684">
        <f>[1]QC!AI81</f>
        <v>0</v>
      </c>
      <c r="R79" s="684">
        <f>[1]QC!AJ81</f>
        <v>0</v>
      </c>
      <c r="S79" s="704"/>
    </row>
    <row r="80" s="159" customFormat="1" spans="1:19">
      <c r="A80" s="671">
        <f>[1]QC!A84</f>
        <v>0</v>
      </c>
      <c r="B80" s="489" t="str">
        <f>[1]QC!B84</f>
        <v>NT804T8</v>
      </c>
      <c r="C80" s="688"/>
      <c r="D80" s="253" t="str">
        <f>[1]QC!D84</f>
        <v>S6F-30.2Y X2</v>
      </c>
      <c r="E80" s="516">
        <f>[1]QC!E84</f>
        <v>0</v>
      </c>
      <c r="F80" s="677">
        <f>[1]QC!F84</f>
        <v>0</v>
      </c>
      <c r="G80" s="128">
        <f>[1]QC!G84</f>
        <v>0</v>
      </c>
      <c r="H80" s="128" t="str">
        <f>[1]QC!H84</f>
        <v>4x800</v>
      </c>
      <c r="I80" s="128">
        <f>[1]QC!I84</f>
        <v>0</v>
      </c>
      <c r="J80" s="128"/>
      <c r="K80" s="128">
        <f>[1]QC!K84</f>
        <v>0</v>
      </c>
      <c r="L80" s="681">
        <f>[1]QC!L84</f>
        <v>0</v>
      </c>
      <c r="M80" s="682">
        <f>[1]QC!M84</f>
        <v>0</v>
      </c>
      <c r="N80" s="683" t="str">
        <f>[1]QC!N84</f>
        <v>TES12-5 -60c *2pcs</v>
      </c>
      <c r="O80" s="300">
        <f>[1]QC!Z84</f>
        <v>31763.3345572767</v>
      </c>
      <c r="P80" s="300">
        <f>[1]QC!AA84</f>
        <v>33704.6094264558</v>
      </c>
      <c r="Q80" s="684">
        <f>[1]QC!AI82</f>
        <v>43051.8750286184</v>
      </c>
      <c r="R80" s="684">
        <f>[1]QC!AJ82</f>
        <v>45247.0385619311</v>
      </c>
      <c r="S80" s="704"/>
    </row>
    <row r="81" spans="1:19">
      <c r="A81" s="671" t="str">
        <f>[1]QC!A85</f>
        <v>QC32</v>
      </c>
      <c r="B81" s="671" t="str">
        <f>[1]QC!B85</f>
        <v>ND301C4</v>
      </c>
      <c r="C81" s="672" t="s">
        <v>125</v>
      </c>
      <c r="D81" s="253" t="str">
        <f>[1]QC!D85</f>
        <v>MT22 -MT32</v>
      </c>
      <c r="E81" s="516">
        <f>[1]QC!E85</f>
        <v>15017.2</v>
      </c>
      <c r="F81" s="677">
        <f>[1]QC!F85</f>
        <v>4.4</v>
      </c>
      <c r="G81" s="128">
        <f>[1]QC!G85</f>
        <v>7</v>
      </c>
      <c r="H81" s="128" t="str">
        <f>[1]QC!H85</f>
        <v>1x300</v>
      </c>
      <c r="I81" s="128">
        <f>[1]QC!I85</f>
        <v>415</v>
      </c>
      <c r="J81" s="128"/>
      <c r="K81" s="128">
        <f>[1]QC!K85</f>
        <v>1</v>
      </c>
      <c r="L81" s="681" t="str">
        <f>[1]QC!L85</f>
        <v>~</v>
      </c>
      <c r="M81" s="682" t="str">
        <f>[1]QC!M85</f>
        <v>2 / RCX1634</v>
      </c>
      <c r="N81" s="683" t="str">
        <f>[1]QC!N85</f>
        <v>2 / RCX1034</v>
      </c>
      <c r="O81" s="300">
        <f>[1]QC!Z85</f>
        <v>1759.73167044595</v>
      </c>
      <c r="P81" s="300">
        <f>[1]QC!AA85</f>
        <v>2009.10887503149</v>
      </c>
      <c r="Q81" s="300"/>
      <c r="R81" s="300"/>
      <c r="S81" s="695"/>
    </row>
    <row r="82" spans="1:19">
      <c r="A82" s="671" t="str">
        <f>[1]QC!A86</f>
        <v>QC33</v>
      </c>
      <c r="B82" s="671" t="str">
        <f>[1]QC!B86</f>
        <v>ND302C4</v>
      </c>
      <c r="C82" s="673"/>
      <c r="D82" s="253" t="str">
        <f>[1]QC!D86</f>
        <v>MT36 - MT50</v>
      </c>
      <c r="E82" s="516">
        <f>[1]QC!E86</f>
        <v>30034.4</v>
      </c>
      <c r="F82" s="677">
        <f>[1]QC!F86</f>
        <v>8.8</v>
      </c>
      <c r="G82" s="128">
        <f>[1]QC!G86</f>
        <v>7</v>
      </c>
      <c r="H82" s="128" t="str">
        <f>[1]QC!H86</f>
        <v>2x300</v>
      </c>
      <c r="I82" s="128">
        <f>[1]QC!I86</f>
        <v>415</v>
      </c>
      <c r="J82" s="128"/>
      <c r="K82" s="128">
        <f>[1]QC!K86</f>
        <v>1.6</v>
      </c>
      <c r="L82" s="681" t="str">
        <f>[1]QC!L86</f>
        <v>~</v>
      </c>
      <c r="M82" s="682" t="str">
        <f>[1]QC!M86</f>
        <v>3 / RCX2434</v>
      </c>
      <c r="N82" s="683" t="str">
        <f>[1]QC!N86</f>
        <v>3 / RCX1534</v>
      </c>
      <c r="O82" s="300">
        <f>[1]QC!Z86</f>
        <v>2545.11526832956</v>
      </c>
      <c r="P82" s="300">
        <f>[1]QC!AA86</f>
        <v>2794.49247291509</v>
      </c>
      <c r="Q82" s="300"/>
      <c r="R82" s="300"/>
      <c r="S82" s="695"/>
    </row>
    <row r="83" spans="1:19">
      <c r="A83" s="671" t="str">
        <f>[1]QC!A87</f>
        <v>QC34</v>
      </c>
      <c r="B83" s="671" t="str">
        <f>[1]QC!B87</f>
        <v>ND303C4</v>
      </c>
      <c r="C83" s="673"/>
      <c r="D83" s="253" t="str">
        <f>[1]QC!D87</f>
        <v>MT64</v>
      </c>
      <c r="E83" s="516">
        <f>[1]QC!E87</f>
        <v>42321.2</v>
      </c>
      <c r="F83" s="677">
        <f>[1]QC!F87</f>
        <v>12.4</v>
      </c>
      <c r="G83" s="128">
        <f>[1]QC!G87</f>
        <v>7</v>
      </c>
      <c r="H83" s="128" t="str">
        <f>[1]QC!H87</f>
        <v>3x300</v>
      </c>
      <c r="I83" s="128">
        <f>[1]QC!I87</f>
        <v>415</v>
      </c>
      <c r="J83" s="128"/>
      <c r="K83" s="128">
        <f>[1]QC!K87</f>
        <v>2.4</v>
      </c>
      <c r="L83" s="681" t="str">
        <f>[1]QC!L87</f>
        <v>~</v>
      </c>
      <c r="M83" s="682" t="str">
        <f>[1]QC!M87</f>
        <v>4 / RCX3134</v>
      </c>
      <c r="N83" s="683" t="str">
        <f>[1]QC!N87</f>
        <v>4 / RCX2034</v>
      </c>
      <c r="O83" s="300">
        <f>[1]QC!Z87</f>
        <v>3271.44746787603</v>
      </c>
      <c r="P83" s="300">
        <f>[1]QC!AA87</f>
        <v>3520.82467246157</v>
      </c>
      <c r="Q83" s="300"/>
      <c r="R83" s="300"/>
      <c r="S83" s="695"/>
    </row>
    <row r="84" spans="1:19">
      <c r="A84" s="671">
        <f>[1]QC!A88</f>
        <v>0</v>
      </c>
      <c r="B84" s="671" t="str">
        <f>[1]QC!B88</f>
        <v>ND304C4</v>
      </c>
      <c r="C84" s="673"/>
      <c r="D84" s="253" t="str">
        <f>[1]QC!D88</f>
        <v>MT80</v>
      </c>
      <c r="E84" s="516">
        <f>[1]QC!E88</f>
        <v>55973.2</v>
      </c>
      <c r="F84" s="677">
        <f>[1]QC!F88</f>
        <v>16.4</v>
      </c>
      <c r="G84" s="128">
        <f>[1]QC!G88</f>
        <v>7</v>
      </c>
      <c r="H84" s="128" t="str">
        <f>[1]QC!H88</f>
        <v>4x300</v>
      </c>
      <c r="I84" s="128">
        <f>[1]QC!I88</f>
        <v>415</v>
      </c>
      <c r="J84" s="128"/>
      <c r="K84" s="128">
        <f>[1]QC!K88</f>
        <v>3</v>
      </c>
      <c r="L84" s="681" t="str">
        <f>[1]QC!L88</f>
        <v>~</v>
      </c>
      <c r="M84" s="682" t="str">
        <f>[1]QC!M88</f>
        <v>5 / RCX4734</v>
      </c>
      <c r="N84" s="683" t="str">
        <f>[1]QC!N88</f>
        <v>5 / RCX3034</v>
      </c>
      <c r="O84" s="300">
        <f>[1]QC!Z88</f>
        <v>4948.4693877551</v>
      </c>
      <c r="P84" s="300">
        <f>[1]QC!AA88</f>
        <v>5197.84659234063</v>
      </c>
      <c r="Q84" s="300"/>
      <c r="R84" s="300"/>
      <c r="S84" s="695"/>
    </row>
    <row r="85" spans="1:19">
      <c r="A85" s="671">
        <f>[1]QC!A89</f>
        <v>0</v>
      </c>
      <c r="B85" s="671" t="str">
        <f>[1]QC!B89</f>
        <v>ND305C4</v>
      </c>
      <c r="C85" s="674"/>
      <c r="D85" s="253" t="str">
        <f>[1]QC!D89</f>
        <v>MT100</v>
      </c>
      <c r="E85" s="516">
        <f>[1]QC!E89</f>
        <v>68942.6</v>
      </c>
      <c r="F85" s="677">
        <f>[1]QC!F89</f>
        <v>20.2</v>
      </c>
      <c r="G85" s="128">
        <f>[1]QC!G89</f>
        <v>7</v>
      </c>
      <c r="H85" s="128" t="str">
        <f>[1]QC!H89</f>
        <v>5x300</v>
      </c>
      <c r="I85" s="128">
        <f>[1]QC!I89</f>
        <v>415</v>
      </c>
      <c r="J85" s="128"/>
      <c r="K85" s="128">
        <f>[1]QC!K89</f>
        <v>3.6</v>
      </c>
      <c r="L85" s="681" t="str">
        <f>[1]QC!L89</f>
        <v>~</v>
      </c>
      <c r="M85" s="682" t="str">
        <f>[1]QC!M89</f>
        <v>6 / TCLE5HW / SCX0645</v>
      </c>
      <c r="N85" s="683">
        <f>[1]QC!N89</f>
        <v>6</v>
      </c>
      <c r="O85" s="300">
        <f>[1]QC!Z89</f>
        <v>6259.44822373394</v>
      </c>
      <c r="P85" s="300">
        <f>[1]QC!AA89</f>
        <v>6508.82542831947</v>
      </c>
      <c r="Q85" s="300"/>
      <c r="R85" s="300"/>
      <c r="S85" s="695"/>
    </row>
    <row r="86" spans="1:19">
      <c r="A86" s="671">
        <f>[1]QC!A90</f>
        <v>0</v>
      </c>
      <c r="B86" s="671" t="str">
        <f>[1]QC!B90</f>
        <v>ND452C4</v>
      </c>
      <c r="C86" s="672" t="s">
        <v>126</v>
      </c>
      <c r="D86" s="253" t="str">
        <f>[1]QC!D90</f>
        <v>MT80</v>
      </c>
      <c r="E86" s="516">
        <f>[1]QC!E90</f>
        <v>34130</v>
      </c>
      <c r="F86" s="677">
        <f>[1]QC!F90</f>
        <v>10</v>
      </c>
      <c r="G86" s="128">
        <f>[1]QC!G90</f>
        <v>12</v>
      </c>
      <c r="H86" s="128" t="str">
        <f>[1]QC!H90</f>
        <v>2x450</v>
      </c>
      <c r="I86" s="128">
        <f>[1]QC!I90</f>
        <v>415</v>
      </c>
      <c r="J86" s="128"/>
      <c r="K86" s="128">
        <f>[1]QC!K90</f>
        <v>7.2</v>
      </c>
      <c r="L86" s="681" t="str">
        <f>[1]QC!L90</f>
        <v>~</v>
      </c>
      <c r="M86" s="682">
        <f>[1]QC!M90</f>
        <v>0</v>
      </c>
      <c r="N86" s="683">
        <f>[1]QC!N90</f>
        <v>0</v>
      </c>
      <c r="O86" s="300" t="str">
        <f>[1]QC!Z90</f>
        <v>~</v>
      </c>
      <c r="P86" s="300" t="str">
        <f>[1]QC!AA90</f>
        <v>~</v>
      </c>
      <c r="Q86" s="300"/>
      <c r="R86" s="300"/>
      <c r="S86" s="695"/>
    </row>
    <row r="87" spans="1:19">
      <c r="A87" s="671">
        <f>[1]QC!A91</f>
        <v>0</v>
      </c>
      <c r="B87" s="671" t="str">
        <f>[1]QC!B91</f>
        <v>ND452C6</v>
      </c>
      <c r="C87" s="673"/>
      <c r="D87" s="253" t="str">
        <f>[1]QC!D91</f>
        <v>MT100 - MT125</v>
      </c>
      <c r="E87" s="516">
        <f>[1]QC!E91</f>
        <v>40273.4</v>
      </c>
      <c r="F87" s="677">
        <f>[1]QC!F91</f>
        <v>11.8</v>
      </c>
      <c r="G87" s="128">
        <f>[1]QC!G91</f>
        <v>12</v>
      </c>
      <c r="H87" s="128" t="str">
        <f>[1]QC!H91</f>
        <v>2x450</v>
      </c>
      <c r="I87" s="128">
        <f>[1]QC!I91</f>
        <v>415</v>
      </c>
      <c r="J87" s="128"/>
      <c r="K87" s="128">
        <f>[1]QC!K91</f>
        <v>7.2</v>
      </c>
      <c r="L87" s="681" t="str">
        <f>[1]QC!L91</f>
        <v>~</v>
      </c>
      <c r="M87" s="682">
        <f>[1]QC!M91</f>
        <v>0</v>
      </c>
      <c r="N87" s="683">
        <f>[1]QC!N91</f>
        <v>0</v>
      </c>
      <c r="O87" s="300" t="str">
        <f>[1]QC!Z91</f>
        <v>~</v>
      </c>
      <c r="P87" s="300" t="str">
        <f>[1]QC!AA91</f>
        <v>~</v>
      </c>
      <c r="Q87" s="300"/>
      <c r="R87" s="300"/>
      <c r="S87" s="695"/>
    </row>
    <row r="88" spans="1:19">
      <c r="A88" s="671">
        <f>[1]QC!A92</f>
        <v>0</v>
      </c>
      <c r="B88" s="671" t="str">
        <f>[1]QC!B92</f>
        <v>ND453C4</v>
      </c>
      <c r="C88" s="673"/>
      <c r="D88" s="253" t="str">
        <f>[1]QC!D92</f>
        <v>MT144 - MT160</v>
      </c>
      <c r="E88" s="516">
        <f>[1]QC!E92</f>
        <v>50512.4</v>
      </c>
      <c r="F88" s="677">
        <f>[1]QC!F92</f>
        <v>14.8</v>
      </c>
      <c r="G88" s="128">
        <f>[1]QC!G92</f>
        <v>12</v>
      </c>
      <c r="H88" s="128" t="str">
        <f>[1]QC!H92</f>
        <v>3x450</v>
      </c>
      <c r="I88" s="128">
        <f>[1]QC!I92</f>
        <v>415</v>
      </c>
      <c r="J88" s="128"/>
      <c r="K88" s="128">
        <f>[1]QC!K92</f>
        <v>10.8</v>
      </c>
      <c r="L88" s="681" t="str">
        <f>[1]QC!L92</f>
        <v>~</v>
      </c>
      <c r="M88" s="682">
        <f>[1]QC!M92</f>
        <v>0</v>
      </c>
      <c r="N88" s="683">
        <f>[1]QC!N92</f>
        <v>0</v>
      </c>
      <c r="O88" s="300" t="str">
        <f>[1]QC!Z92</f>
        <v>~</v>
      </c>
      <c r="P88" s="300" t="str">
        <f>[1]QC!AA92</f>
        <v>~</v>
      </c>
      <c r="Q88" s="300"/>
      <c r="R88" s="300"/>
      <c r="S88" s="695"/>
    </row>
    <row r="89" spans="1:19">
      <c r="A89" s="671">
        <f>[1]QC!A93</f>
        <v>0</v>
      </c>
      <c r="B89" s="671" t="str">
        <f>[1]QC!B93</f>
        <v>ND453C6</v>
      </c>
      <c r="C89" s="673"/>
      <c r="D89" s="253" t="str">
        <f>[1]QC!D93</f>
        <v>4PCS-15.2</v>
      </c>
      <c r="E89" s="516">
        <f>[1]QC!E93</f>
        <v>66212.2</v>
      </c>
      <c r="F89" s="677">
        <f>[1]QC!F93</f>
        <v>19.4</v>
      </c>
      <c r="G89" s="128">
        <f>[1]QC!G93</f>
        <v>12</v>
      </c>
      <c r="H89" s="128" t="str">
        <f>[1]QC!H93</f>
        <v>3x450</v>
      </c>
      <c r="I89" s="128">
        <f>[1]QC!I93</f>
        <v>415</v>
      </c>
      <c r="J89" s="128"/>
      <c r="K89" s="128">
        <f>[1]QC!K93</f>
        <v>10.8</v>
      </c>
      <c r="L89" s="681" t="str">
        <f>[1]QC!L93</f>
        <v>~</v>
      </c>
      <c r="M89" s="682">
        <f>[1]QC!M93</f>
        <v>0</v>
      </c>
      <c r="N89" s="683">
        <f>[1]QC!N93</f>
        <v>0</v>
      </c>
      <c r="O89" s="300" t="str">
        <f>[1]QC!Z93</f>
        <v>~</v>
      </c>
      <c r="P89" s="300" t="str">
        <f>[1]QC!AA93</f>
        <v>~</v>
      </c>
      <c r="Q89" s="300"/>
      <c r="R89" s="300"/>
      <c r="S89" s="695"/>
    </row>
    <row r="90" spans="1:19">
      <c r="A90" s="671">
        <f>[1]QC!A94</f>
        <v>0</v>
      </c>
      <c r="B90" s="671" t="str">
        <f>[1]QC!B94</f>
        <v>ND454C6</v>
      </c>
      <c r="C90" s="674"/>
      <c r="D90" s="253" t="str">
        <f>[1]QC!D94</f>
        <v>4NCS-20.2</v>
      </c>
      <c r="E90" s="516">
        <f>[1]QC!E94</f>
        <v>84642.4</v>
      </c>
      <c r="F90" s="677">
        <f>[1]QC!F94</f>
        <v>24.8</v>
      </c>
      <c r="G90" s="128">
        <f>[1]QC!G94</f>
        <v>12</v>
      </c>
      <c r="H90" s="128" t="str">
        <f>[1]QC!H94</f>
        <v>4x450</v>
      </c>
      <c r="I90" s="128">
        <f>[1]QC!I94</f>
        <v>415</v>
      </c>
      <c r="J90" s="128"/>
      <c r="K90" s="128">
        <f>[1]QC!K94</f>
        <v>14.4</v>
      </c>
      <c r="L90" s="681" t="str">
        <f>[1]QC!L94</f>
        <v>~</v>
      </c>
      <c r="M90" s="682">
        <f>[1]QC!M94</f>
        <v>0</v>
      </c>
      <c r="N90" s="683">
        <f>[1]QC!N94</f>
        <v>0</v>
      </c>
      <c r="O90" s="300" t="str">
        <f>[1]QC!Z94</f>
        <v>~</v>
      </c>
      <c r="P90" s="300" t="str">
        <f>[1]QC!AA94</f>
        <v>~</v>
      </c>
      <c r="Q90" s="300"/>
      <c r="R90" s="300"/>
      <c r="S90" s="695"/>
    </row>
    <row r="91" spans="1:19">
      <c r="A91" s="671" t="str">
        <f>[1]QC!A95</f>
        <v>QC066</v>
      </c>
      <c r="B91" s="671" t="str">
        <f>[1]QC!B95</f>
        <v>CAE301C5N</v>
      </c>
      <c r="C91" s="676" t="s">
        <v>127</v>
      </c>
      <c r="D91" s="253" t="str">
        <f>[1]QC!D95</f>
        <v>MT18-MT22</v>
      </c>
      <c r="E91" s="516">
        <f>[1]QC!E95</f>
        <v>4095.6</v>
      </c>
      <c r="F91" s="677">
        <f>[1]QC!F95</f>
        <v>1.2</v>
      </c>
      <c r="G91" s="128">
        <f>[1]QC!G95</f>
        <v>8</v>
      </c>
      <c r="H91" s="128" t="str">
        <f>[1]QC!H95</f>
        <v>1x300</v>
      </c>
      <c r="I91" s="128">
        <f>[1]QC!I95</f>
        <v>230</v>
      </c>
      <c r="J91" s="128"/>
      <c r="K91" s="128">
        <f>[1]QC!K95</f>
        <v>1</v>
      </c>
      <c r="L91" s="681" t="str">
        <f>[1]QC!L95</f>
        <v>~</v>
      </c>
      <c r="M91" s="682" t="str">
        <f>[1]QC!M95</f>
        <v>0 / RCX0834</v>
      </c>
      <c r="N91" s="701" t="str">
        <f>[1]QC!N95</f>
        <v>1 / RCX0834</v>
      </c>
      <c r="O91" s="277">
        <f>[1]QC!Z95</f>
        <v>1071.19236583522</v>
      </c>
      <c r="P91" s="277">
        <f>[1]QC!AA95</f>
        <v>1467.22599983875</v>
      </c>
      <c r="Q91" s="277"/>
      <c r="R91" s="277"/>
      <c r="S91" s="695"/>
    </row>
    <row r="92" spans="1:19">
      <c r="A92" s="671" t="str">
        <f>[1]QC!A96</f>
        <v>QC067</v>
      </c>
      <c r="B92" s="671" t="str">
        <f>[1]QC!B96</f>
        <v>CAE301C6N</v>
      </c>
      <c r="C92" s="676"/>
      <c r="D92" s="253" t="str">
        <f>[1]QC!D96</f>
        <v>MT32</v>
      </c>
      <c r="E92" s="516">
        <f>[1]QC!E96</f>
        <v>5802.1</v>
      </c>
      <c r="F92" s="677">
        <f>[1]QC!F96</f>
        <v>1.7</v>
      </c>
      <c r="G92" s="128">
        <f>[1]QC!G96</f>
        <v>8</v>
      </c>
      <c r="H92" s="128" t="str">
        <f>[1]QC!H96</f>
        <v>1x300</v>
      </c>
      <c r="I92" s="128">
        <f>[1]QC!I96</f>
        <v>230</v>
      </c>
      <c r="J92" s="128"/>
      <c r="K92" s="128">
        <f>[1]QC!K96</f>
        <v>1.5</v>
      </c>
      <c r="L92" s="681" t="str">
        <f>[1]QC!L96</f>
        <v>~</v>
      </c>
      <c r="M92" s="682" t="str">
        <f>[1]QC!M96</f>
        <v>1 / RCX1234</v>
      </c>
      <c r="N92" s="701" t="str">
        <f>[1]QC!N96</f>
        <v>1 / RCX0834</v>
      </c>
      <c r="O92" s="277">
        <f>[1]QC!Z96</f>
        <v>1208.19160997732</v>
      </c>
      <c r="P92" s="277">
        <f>[1]QC!AA96</f>
        <v>1616.03552364827</v>
      </c>
      <c r="Q92" s="277"/>
      <c r="R92" s="277"/>
      <c r="S92" s="695"/>
    </row>
    <row r="93" spans="1:19">
      <c r="A93" s="671" t="str">
        <f>[1]QC!A97</f>
        <v>QC068</v>
      </c>
      <c r="B93" s="671" t="str">
        <f>[1]QC!B97</f>
        <v>CAE302C4N</v>
      </c>
      <c r="C93" s="676"/>
      <c r="D93" s="253" t="str">
        <f>[1]QC!D97</f>
        <v>MT36</v>
      </c>
      <c r="E93" s="516">
        <f>[1]QC!E97</f>
        <v>7508.6</v>
      </c>
      <c r="F93" s="677">
        <f>[1]QC!F97</f>
        <v>2.2</v>
      </c>
      <c r="G93" s="128">
        <f>[1]QC!G97</f>
        <v>10</v>
      </c>
      <c r="H93" s="128" t="str">
        <f>[1]QC!H97</f>
        <v>2x300</v>
      </c>
      <c r="I93" s="128">
        <f>[1]QC!I97</f>
        <v>230</v>
      </c>
      <c r="J93" s="128"/>
      <c r="K93" s="128">
        <f>[1]QC!K97</f>
        <v>2</v>
      </c>
      <c r="L93" s="681" t="str">
        <f>[1]QC!L97</f>
        <v>~</v>
      </c>
      <c r="M93" s="682" t="str">
        <f>[1]QC!M97</f>
        <v>1 / RCX1234</v>
      </c>
      <c r="N93" s="701" t="str">
        <f>[1]QC!N97</f>
        <v>2 / RCX1034</v>
      </c>
      <c r="O93" s="277">
        <f>[1]QC!Z97</f>
        <v>1595.56878306878</v>
      </c>
      <c r="P93" s="277">
        <f>[1]QC!AA97</f>
        <v>2036.80728062692</v>
      </c>
      <c r="Q93" s="277"/>
      <c r="R93" s="277"/>
      <c r="S93" s="695"/>
    </row>
    <row r="94" spans="1:19">
      <c r="A94" s="671" t="str">
        <f>[1]QC!A98</f>
        <v>QC069</v>
      </c>
      <c r="B94" s="671" t="str">
        <f>[1]QC!B98</f>
        <v>CAE302C5N</v>
      </c>
      <c r="C94" s="676"/>
      <c r="D94" s="253" t="str">
        <f>[1]QC!D98</f>
        <v>MT40</v>
      </c>
      <c r="E94" s="516">
        <f>[1]QC!E98</f>
        <v>8873.8</v>
      </c>
      <c r="F94" s="677">
        <f>[1]QC!F98</f>
        <v>2.6</v>
      </c>
      <c r="G94" s="128">
        <f>[1]QC!G98</f>
        <v>9</v>
      </c>
      <c r="H94" s="128" t="str">
        <f>[1]QC!H98</f>
        <v>2x300</v>
      </c>
      <c r="I94" s="128">
        <f>[1]QC!I98</f>
        <v>230</v>
      </c>
      <c r="J94" s="128"/>
      <c r="K94" s="128">
        <f>[1]QC!K98</f>
        <v>2</v>
      </c>
      <c r="L94" s="681" t="str">
        <f>[1]QC!L98</f>
        <v>~</v>
      </c>
      <c r="M94" s="682" t="str">
        <f>[1]QC!M98</f>
        <v>2 / RCX1634</v>
      </c>
      <c r="N94" s="701" t="str">
        <f>[1]QC!N98</f>
        <v>3 / RCX1534</v>
      </c>
      <c r="O94" s="277">
        <f>[1]QC!Z98</f>
        <v>1737.29213907785</v>
      </c>
      <c r="P94" s="277">
        <f>[1]QC!AA98</f>
        <v>2190.74816732644</v>
      </c>
      <c r="Q94" s="277"/>
      <c r="R94" s="277"/>
      <c r="S94" s="695"/>
    </row>
    <row r="95" spans="1:19">
      <c r="A95" s="671" t="str">
        <f>[1]QC!A99</f>
        <v>QC070</v>
      </c>
      <c r="B95" s="671" t="str">
        <f>[1]QC!B99</f>
        <v>CAE302C6N</v>
      </c>
      <c r="C95" s="676"/>
      <c r="D95" s="253" t="str">
        <f>[1]QC!D99</f>
        <v>MT50-MT64</v>
      </c>
      <c r="E95" s="516">
        <f>[1]QC!E99</f>
        <v>10580.3</v>
      </c>
      <c r="F95" s="677">
        <f>[1]QC!F99</f>
        <v>3.1</v>
      </c>
      <c r="G95" s="128">
        <f>[1]QC!G99</f>
        <v>9</v>
      </c>
      <c r="H95" s="128" t="str">
        <f>[1]QC!H99</f>
        <v>2x300</v>
      </c>
      <c r="I95" s="128">
        <f>[1]QC!I99</f>
        <v>230</v>
      </c>
      <c r="J95" s="128"/>
      <c r="K95" s="128">
        <f>[1]QC!K99</f>
        <v>3</v>
      </c>
      <c r="L95" s="681" t="str">
        <f>[1]QC!L99</f>
        <v>~</v>
      </c>
      <c r="M95" s="682" t="str">
        <f>[1]QC!M99</f>
        <v>2 / RCX1634</v>
      </c>
      <c r="N95" s="701" t="str">
        <f>[1]QC!N99</f>
        <v>3 / RCX1534</v>
      </c>
      <c r="O95" s="277">
        <f>[1]QC!Z99</f>
        <v>2027.82501889644</v>
      </c>
      <c r="P95" s="277">
        <f>[1]QC!AA99</f>
        <v>2506.32698506042</v>
      </c>
      <c r="Q95" s="277"/>
      <c r="R95" s="277"/>
      <c r="S95" s="695"/>
    </row>
    <row r="96" spans="1:19">
      <c r="A96" s="671" t="str">
        <f>[1]QC!A100</f>
        <v>QC071</v>
      </c>
      <c r="B96" s="671" t="str">
        <f>[1]QC!B100</f>
        <v>CAE303C5N</v>
      </c>
      <c r="C96" s="676"/>
      <c r="D96" s="253" t="str">
        <f>[1]QC!D100</f>
        <v>MT64</v>
      </c>
      <c r="E96" s="516">
        <f>[1]QC!E100</f>
        <v>12286.8</v>
      </c>
      <c r="F96" s="677">
        <f>[1]QC!F100</f>
        <v>3.6</v>
      </c>
      <c r="G96" s="128">
        <f>[1]QC!G100</f>
        <v>11</v>
      </c>
      <c r="H96" s="128" t="str">
        <f>[1]QC!H100</f>
        <v>3x300</v>
      </c>
      <c r="I96" s="128">
        <f>[1]QC!I100</f>
        <v>230</v>
      </c>
      <c r="J96" s="128"/>
      <c r="K96" s="128">
        <f>[1]QC!K100</f>
        <v>3</v>
      </c>
      <c r="L96" s="681" t="str">
        <f>[1]QC!L100</f>
        <v>~</v>
      </c>
      <c r="M96" s="682" t="str">
        <f>[1]QC!M100</f>
        <v>3 / RCX2434</v>
      </c>
      <c r="N96" s="701" t="str">
        <f>[1]QC!N100</f>
        <v>4 / RCX2034</v>
      </c>
      <c r="O96" s="277">
        <f>[1]QC!Z100</f>
        <v>2460.08125472411</v>
      </c>
      <c r="P96" s="277">
        <f>[1]QC!AA100</f>
        <v>2975.84668949392</v>
      </c>
      <c r="Q96" s="277"/>
      <c r="R96" s="277"/>
      <c r="S96" s="695"/>
    </row>
    <row r="97" spans="1:19">
      <c r="A97" s="671" t="str">
        <f>[1]QC!A101</f>
        <v>QC072</v>
      </c>
      <c r="B97" s="671" t="str">
        <f>[1]QC!B101</f>
        <v>CAE303C6N</v>
      </c>
      <c r="C97" s="676"/>
      <c r="D97" s="253" t="str">
        <f>[1]QC!D101</f>
        <v>MT80</v>
      </c>
      <c r="E97" s="516">
        <f>[1]QC!E101</f>
        <v>16723.7</v>
      </c>
      <c r="F97" s="677">
        <f>[1]QC!F101</f>
        <v>4.9</v>
      </c>
      <c r="G97" s="128">
        <f>[1]QC!G101</f>
        <v>10</v>
      </c>
      <c r="H97" s="128" t="str">
        <f>[1]QC!H101</f>
        <v>3x300</v>
      </c>
      <c r="I97" s="128">
        <f>[1]QC!I101</f>
        <v>230</v>
      </c>
      <c r="J97" s="128"/>
      <c r="K97" s="128">
        <f>[1]QC!K101</f>
        <v>4.5</v>
      </c>
      <c r="L97" s="681" t="str">
        <f>[1]QC!L101</f>
        <v>~</v>
      </c>
      <c r="M97" s="682" t="str">
        <f>[1]QC!M101</f>
        <v>4 / RCX3134</v>
      </c>
      <c r="N97" s="701" t="str">
        <f>[1]QC!N101</f>
        <v>5 / RCX3034</v>
      </c>
      <c r="O97" s="277">
        <f>[1]QC!Z101</f>
        <v>2879.34618291762</v>
      </c>
      <c r="P97" s="277">
        <f>[1]QC!AA101</f>
        <v>3431.25514597997</v>
      </c>
      <c r="Q97" s="277"/>
      <c r="R97" s="277"/>
      <c r="S97" s="695"/>
    </row>
    <row r="98" spans="1:19">
      <c r="A98" s="671" t="str">
        <f>[1]QC!A102</f>
        <v>QC073</v>
      </c>
      <c r="B98" s="671" t="str">
        <f>[1]QC!B102</f>
        <v>CAE304C6N</v>
      </c>
      <c r="C98" s="676"/>
      <c r="D98" s="253" t="str">
        <f>[1]QC!D102</f>
        <v>MT100</v>
      </c>
      <c r="E98" s="516">
        <f>[1]QC!E102</f>
        <v>18771.5</v>
      </c>
      <c r="F98" s="677">
        <f>[1]QC!F102</f>
        <v>5.5</v>
      </c>
      <c r="G98" s="128">
        <f>[1]QC!G102</f>
        <v>10</v>
      </c>
      <c r="H98" s="128" t="str">
        <f>[1]QC!H102</f>
        <v>4x300</v>
      </c>
      <c r="I98" s="128">
        <f>[1]QC!I102</f>
        <v>230</v>
      </c>
      <c r="J98" s="128"/>
      <c r="K98" s="128">
        <f>[1]QC!K102</f>
        <v>0</v>
      </c>
      <c r="L98" s="681">
        <f>[1]QC!L102</f>
        <v>0</v>
      </c>
      <c r="M98" s="682" t="str">
        <f>[1]QC!M102</f>
        <v>5 / RCX4734</v>
      </c>
      <c r="N98" s="701" t="str">
        <f>[1]QC!N102</f>
        <v>6 / RCX3034</v>
      </c>
      <c r="O98" s="277">
        <f>[1]QC!Z102</f>
        <v>3537.17876039305</v>
      </c>
      <c r="P98" s="277">
        <f>[1]QC!AA102</f>
        <v>4145.79742841018</v>
      </c>
      <c r="Q98" s="277"/>
      <c r="R98" s="277"/>
      <c r="S98" s="695"/>
    </row>
    <row r="99" spans="1:12">
      <c r="A99" s="471"/>
      <c r="B99" s="662"/>
      <c r="C99" s="471"/>
      <c r="D99" s="474"/>
      <c r="E99" s="471"/>
      <c r="F99" s="471"/>
      <c r="G99" s="471"/>
      <c r="H99" s="471"/>
      <c r="I99" s="471"/>
      <c r="J99" s="471"/>
      <c r="K99" s="471"/>
      <c r="L99" s="471"/>
    </row>
    <row r="100" spans="1:12">
      <c r="A100" s="689" t="s">
        <v>128</v>
      </c>
      <c r="B100" s="690" t="s">
        <v>129</v>
      </c>
      <c r="C100" s="691"/>
      <c r="D100" s="692"/>
      <c r="E100" s="693"/>
      <c r="F100" s="693"/>
      <c r="G100" s="693"/>
      <c r="H100" s="693"/>
      <c r="I100" s="693"/>
      <c r="J100" s="693"/>
      <c r="K100" s="693"/>
      <c r="L100" s="693"/>
    </row>
    <row r="101" spans="1:4">
      <c r="A101" s="694"/>
      <c r="B101" s="662" t="s">
        <v>130</v>
      </c>
      <c r="C101" s="694" t="s">
        <v>131</v>
      </c>
      <c r="D101" s="695" t="s">
        <v>132</v>
      </c>
    </row>
    <row r="102" spans="1:4">
      <c r="A102" s="695">
        <v>0</v>
      </c>
      <c r="B102" s="696">
        <v>0.51</v>
      </c>
      <c r="C102" s="697">
        <v>0.37</v>
      </c>
      <c r="D102" s="695">
        <v>0.53</v>
      </c>
    </row>
    <row r="103" spans="1:4">
      <c r="A103" s="695">
        <v>1</v>
      </c>
      <c r="B103" s="696">
        <v>0.99</v>
      </c>
      <c r="C103" s="697">
        <v>0.75</v>
      </c>
      <c r="D103" s="695">
        <v>1.04</v>
      </c>
    </row>
    <row r="104" spans="1:4">
      <c r="A104" s="695">
        <v>2</v>
      </c>
      <c r="B104" s="696">
        <v>1.34</v>
      </c>
      <c r="C104" s="697">
        <v>1.05</v>
      </c>
      <c r="D104" s="695">
        <v>1.41</v>
      </c>
    </row>
    <row r="105" spans="1:4">
      <c r="A105" s="695">
        <v>3</v>
      </c>
      <c r="B105" s="696">
        <v>2.27</v>
      </c>
      <c r="C105" s="697">
        <v>1.79</v>
      </c>
      <c r="D105" s="695">
        <v>2.4</v>
      </c>
    </row>
    <row r="106" spans="1:4">
      <c r="A106" s="695">
        <v>4</v>
      </c>
      <c r="B106" s="696">
        <v>3.45</v>
      </c>
      <c r="C106" s="697">
        <v>2.83</v>
      </c>
      <c r="D106" s="695">
        <v>3.67</v>
      </c>
    </row>
    <row r="107" spans="1:4">
      <c r="A107" s="695">
        <v>5</v>
      </c>
      <c r="B107" s="696">
        <v>4.76</v>
      </c>
      <c r="C107" s="697">
        <v>3.71</v>
      </c>
      <c r="D107" s="695">
        <v>4.86</v>
      </c>
    </row>
    <row r="108" spans="1:4">
      <c r="A108" s="695">
        <v>6</v>
      </c>
      <c r="B108" s="696">
        <v>5.6</v>
      </c>
      <c r="C108" s="697">
        <v>4.42</v>
      </c>
      <c r="D108" s="695">
        <v>5.82</v>
      </c>
    </row>
    <row r="109" spans="1:4">
      <c r="A109" s="689" t="s">
        <v>128</v>
      </c>
      <c r="B109" s="690" t="s">
        <v>133</v>
      </c>
      <c r="C109" s="691"/>
      <c r="D109" s="692"/>
    </row>
    <row r="110" spans="1:4">
      <c r="A110" s="698"/>
      <c r="B110" s="662" t="s">
        <v>130</v>
      </c>
      <c r="C110" s="698" t="s">
        <v>131</v>
      </c>
      <c r="D110" s="689" t="s">
        <v>132</v>
      </c>
    </row>
    <row r="111" spans="1:4">
      <c r="A111" s="699">
        <v>0.5</v>
      </c>
      <c r="B111" s="700">
        <v>2.97</v>
      </c>
      <c r="C111" s="699">
        <v>2.33</v>
      </c>
      <c r="D111" s="289">
        <v>3.06</v>
      </c>
    </row>
    <row r="112" spans="1:4">
      <c r="A112" s="699">
        <v>1</v>
      </c>
      <c r="B112" s="700">
        <v>5.46</v>
      </c>
      <c r="C112" s="699">
        <v>4.26</v>
      </c>
      <c r="D112" s="289">
        <v>5.6</v>
      </c>
    </row>
    <row r="113" spans="1:4">
      <c r="A113" s="699">
        <v>2</v>
      </c>
      <c r="B113" s="700">
        <v>7.51</v>
      </c>
      <c r="C113" s="699">
        <v>5.86</v>
      </c>
      <c r="D113" s="289">
        <v>7.77</v>
      </c>
    </row>
    <row r="114" spans="1:4">
      <c r="A114" s="699">
        <v>3</v>
      </c>
      <c r="B114" s="700">
        <v>9.66</v>
      </c>
      <c r="C114" s="699">
        <v>7.51</v>
      </c>
      <c r="D114" s="289">
        <v>9.94</v>
      </c>
    </row>
    <row r="115" spans="1:4">
      <c r="A115" s="699">
        <v>4</v>
      </c>
      <c r="B115" s="700">
        <v>13.1</v>
      </c>
      <c r="C115" s="699">
        <v>10.2</v>
      </c>
      <c r="D115" s="289">
        <v>13.5</v>
      </c>
    </row>
    <row r="116" spans="1:4">
      <c r="A116" s="699" t="s">
        <v>134</v>
      </c>
      <c r="B116" s="700">
        <v>16.3</v>
      </c>
      <c r="C116" s="699">
        <v>14.5</v>
      </c>
      <c r="D116" s="289">
        <v>15.9</v>
      </c>
    </row>
    <row r="117" spans="1:4">
      <c r="A117" s="699" t="s">
        <v>135</v>
      </c>
      <c r="B117" s="700">
        <v>21.8</v>
      </c>
      <c r="C117" s="699">
        <v>18.3</v>
      </c>
      <c r="D117" s="289">
        <v>21.1</v>
      </c>
    </row>
  </sheetData>
  <mergeCells count="13">
    <mergeCell ref="A100:A101"/>
    <mergeCell ref="A109:A110"/>
    <mergeCell ref="C9:C38"/>
    <mergeCell ref="C39:C68"/>
    <mergeCell ref="C69:C80"/>
    <mergeCell ref="C81:C85"/>
    <mergeCell ref="C86:C90"/>
    <mergeCell ref="C91:C98"/>
    <mergeCell ref="S9:S68"/>
    <mergeCell ref="S69:S79"/>
    <mergeCell ref="S81:S85"/>
    <mergeCell ref="S86:S90"/>
    <mergeCell ref="S91:S98"/>
  </mergeCells>
  <pageMargins left="0.708661417322835" right="0.708661417322835" top="0.748031496062992" bottom="0.748031496062992" header="0.31496062992126" footer="0.31496062992126"/>
  <pageSetup paperSize="9" orientation="landscape" horizontalDpi="180" verticalDpi="180"/>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6"/>
  <sheetViews>
    <sheetView tabSelected="1" zoomScale="115" zoomScaleNormal="115" workbookViewId="0">
      <pane xSplit="2" ySplit="8" topLeftCell="C9" activePane="bottomRight" state="frozen"/>
      <selection/>
      <selection pane="topRight"/>
      <selection pane="bottomLeft"/>
      <selection pane="bottomRight" activeCell="J17" sqref="J17"/>
    </sheetView>
  </sheetViews>
  <sheetFormatPr defaultColWidth="17.1428571428571" defaultRowHeight="11.25"/>
  <cols>
    <col min="1" max="1" width="17.1428571428571" style="613"/>
    <col min="2" max="2" width="30.1428571428571" style="614" customWidth="1"/>
    <col min="3" max="3" width="26.1428571428571" style="382" customWidth="1"/>
    <col min="4" max="6" width="17.1428571428571" style="382"/>
    <col min="7" max="7" width="20.7142857142857" style="382" customWidth="1"/>
    <col min="8" max="8" width="17.1428571428571" style="382"/>
    <col min="9" max="9" width="13.5714285714286" style="382" customWidth="1"/>
    <col min="10" max="11" width="17.1428571428571" style="453"/>
    <col min="12" max="16384" width="17.1428571428571" style="382"/>
  </cols>
  <sheetData>
    <row r="1" ht="14.25" customHeight="1" spans="1:1">
      <c r="A1" s="7" t="s">
        <v>0</v>
      </c>
    </row>
    <row r="2" hidden="1" spans="1:1">
      <c r="A2" s="453"/>
    </row>
    <row r="3" spans="1:1">
      <c r="A3" s="453" t="str">
        <f>QC!A3</f>
        <v>DATE :15.1.26</v>
      </c>
    </row>
    <row r="4" hidden="1" spans="1:1">
      <c r="A4" s="453"/>
    </row>
    <row r="5" hidden="1" spans="1:1">
      <c r="A5" s="453"/>
    </row>
    <row r="6" hidden="1" spans="1:1">
      <c r="A6" s="453"/>
    </row>
    <row r="7" spans="1:1">
      <c r="A7" s="453"/>
    </row>
    <row r="8" ht="22.5" spans="1:14">
      <c r="A8" s="196" t="str">
        <f>'[1]Heat plate'!A8</f>
        <v>ITEM CODE</v>
      </c>
      <c r="B8" s="196" t="str">
        <f>'[1]Heat plate'!B8</f>
        <v>MODEL</v>
      </c>
      <c r="C8" s="196" t="str">
        <f>'[1]Heat plate'!C8</f>
        <v>DESCRIPTION</v>
      </c>
      <c r="D8" s="196" t="str">
        <f>'[1]Heat plate'!D8</f>
        <v>Power(HP)</v>
      </c>
      <c r="E8" s="196" t="str">
        <f>'[1]Heat plate'!E8</f>
        <v>L*W*T (mm)</v>
      </c>
      <c r="F8" s="196" t="str">
        <f>'[1]Heat plate'!F8</f>
        <v>Water flow rate M3/H</v>
      </c>
      <c r="G8" s="196" t="str">
        <f>'[1]Heat plate'!G8</f>
        <v>CONNECTION</v>
      </c>
      <c r="H8" s="196" t="str">
        <f>'[1]Heat plate'!H8</f>
        <v>Power of pump(kw)</v>
      </c>
      <c r="I8" s="615" t="str">
        <f>'[1]Heat plate'!N8</f>
        <v>RM</v>
      </c>
      <c r="J8" s="616" t="s">
        <v>136</v>
      </c>
      <c r="K8" s="577" t="s">
        <v>114</v>
      </c>
      <c r="L8" s="56" t="s">
        <v>137</v>
      </c>
      <c r="M8" s="617" t="s">
        <v>138</v>
      </c>
      <c r="N8" s="618" t="str">
        <f>'[1]Heat plate'!$T$8</f>
        <v>Water chiller with heat plate only(RM)</v>
      </c>
    </row>
    <row r="9" customHeight="1" spans="1:14">
      <c r="A9" s="196" t="str">
        <f>'[1]Heat plate'!A9</f>
        <v>HEAT001</v>
      </c>
      <c r="B9" s="196" t="str">
        <f>'[1]Heat plate'!B9</f>
        <v>EATB15-12</v>
      </c>
      <c r="C9" s="136" t="s">
        <v>139</v>
      </c>
      <c r="D9" s="55">
        <f>'[1]Heat plate'!D9</f>
        <v>0.3</v>
      </c>
      <c r="E9" s="95" t="str">
        <f>'[1]Heat plate'!E9</f>
        <v>220*76*35</v>
      </c>
      <c r="F9" s="95">
        <f>'[1]Heat plate'!F9</f>
        <v>0.22</v>
      </c>
      <c r="G9" s="551" t="str">
        <f>'[1]Heat plate'!G9</f>
        <v>1/2",1/2" (5hp ~8hp)</v>
      </c>
      <c r="H9" s="55" t="str">
        <f>'[1]Heat plate'!H9</f>
        <v>ZFI23-36</v>
      </c>
      <c r="I9" s="190">
        <f>'[1]Heat plate'!N9</f>
        <v>420.286444444445</v>
      </c>
      <c r="J9" s="616"/>
      <c r="K9" s="577"/>
      <c r="L9" s="56"/>
      <c r="M9" s="617"/>
      <c r="N9" s="618"/>
    </row>
    <row r="10" spans="1:14">
      <c r="A10" s="196" t="str">
        <f>'[1]Heat plate'!A10</f>
        <v>HEAT002</v>
      </c>
      <c r="B10" s="196" t="str">
        <f>'[1]Heat plate'!B10</f>
        <v>EATB15-16</v>
      </c>
      <c r="C10" s="137"/>
      <c r="D10" s="55">
        <f>'[1]Heat plate'!D10</f>
        <v>0.4</v>
      </c>
      <c r="E10" s="95" t="str">
        <f>'[1]Heat plate'!E10</f>
        <v>220*76*44</v>
      </c>
      <c r="F10" s="95">
        <f>'[1]Heat plate'!F10</f>
        <v>0.22</v>
      </c>
      <c r="G10" s="551" t="str">
        <f>'[1]Heat plate'!G10</f>
        <v>5/8",1/2" (10hp ~ 12hp) 3/4,3/4</v>
      </c>
      <c r="H10" s="55" t="str">
        <f>'[1]Heat plate'!H10</f>
        <v>ZFI39-50</v>
      </c>
      <c r="I10" s="190">
        <f>'[1]Heat plate'!N10</f>
        <v>465.767972222222</v>
      </c>
      <c r="J10" s="616"/>
      <c r="K10" s="577"/>
      <c r="L10" s="56"/>
      <c r="M10" s="617"/>
      <c r="N10" s="618"/>
    </row>
    <row r="11" spans="1:14">
      <c r="A11" s="196" t="str">
        <f>'[1]Heat plate'!A11</f>
        <v>HEAT003</v>
      </c>
      <c r="B11" s="196" t="str">
        <f>'[1]Heat plate'!B11</f>
        <v>EATB15-20</v>
      </c>
      <c r="C11" s="137"/>
      <c r="D11" s="55">
        <f>'[1]Heat plate'!D11</f>
        <v>0.5</v>
      </c>
      <c r="E11" s="95" t="str">
        <f>'[1]Heat plate'!E11</f>
        <v>220*76*51</v>
      </c>
      <c r="F11" s="95">
        <f>'[1]Heat plate'!F11</f>
        <v>0.22</v>
      </c>
      <c r="G11" s="551" t="str">
        <f>'[1]Heat plate'!G11</f>
        <v>5/8",5/8" (15hp ~ 20hp) 3/4,3/4</v>
      </c>
      <c r="H11" s="55" t="str">
        <f>'[1]Heat plate'!H11</f>
        <v>ZFI59-68</v>
      </c>
      <c r="I11" s="190">
        <f>'[1]Heat plate'!N11</f>
        <v>511.06386111111</v>
      </c>
      <c r="J11" s="619"/>
      <c r="K11" s="237"/>
      <c r="L11" s="237"/>
      <c r="M11" s="262"/>
      <c r="N11" s="262"/>
    </row>
    <row r="12" ht="22.5" spans="1:14">
      <c r="A12" s="196" t="str">
        <f>'[1]Heat plate'!A12</f>
        <v>HEAT004</v>
      </c>
      <c r="B12" s="196" t="str">
        <f>'[1]Heat plate'!B12</f>
        <v>EATB25-12</v>
      </c>
      <c r="C12" s="137"/>
      <c r="D12" s="55">
        <f>'[1]Heat plate'!D12</f>
        <v>0.75</v>
      </c>
      <c r="E12" s="95" t="str">
        <f>'[1]Heat plate'!E12</f>
        <v>297*124*41</v>
      </c>
      <c r="F12" s="95">
        <f>'[1]Heat plate'!F12</f>
        <v>0.33</v>
      </c>
      <c r="G12" s="551" t="str">
        <f>'[1]Heat plate'!G12</f>
        <v>5/8,7/8 (30hp sub cooler)</v>
      </c>
      <c r="H12" s="55" t="str">
        <f>'[1]Heat plate'!H12</f>
        <v>ZFI81,Bitzer 2 stage no6</v>
      </c>
      <c r="I12" s="190">
        <f>'[1]Heat plate'!N12</f>
        <v>850.968666666668</v>
      </c>
      <c r="J12" s="619"/>
      <c r="K12" s="237"/>
      <c r="L12" s="237"/>
      <c r="M12" s="262"/>
      <c r="N12" s="262"/>
    </row>
    <row r="13" ht="21" customHeight="1" spans="1:14">
      <c r="A13" s="196" t="str">
        <f>'[1]Heat plate'!A13</f>
        <v>HEAT004.01</v>
      </c>
      <c r="B13" s="196" t="str">
        <f>'[1]Heat plate'!B13</f>
        <v>EATB25-D-44</v>
      </c>
      <c r="C13" s="137"/>
      <c r="D13" s="55">
        <f>'[1]Heat plate'!D13</f>
        <v>0</v>
      </c>
      <c r="E13" s="95" t="str">
        <f>'[1]Heat plate'!E13</f>
        <v>297*124*116</v>
      </c>
      <c r="F13" s="95" t="str">
        <f>'[1]Heat plate'!F13</f>
        <v>sub cooler</v>
      </c>
      <c r="G13" s="551" t="str">
        <f>'[1]Heat plate'!G13</f>
        <v>ZFI96-144 (3/4",3/4")</v>
      </c>
      <c r="H13" s="55" t="str">
        <f>'[1]Heat plate'!H13</f>
        <v>zfi96-140 scx0445</v>
      </c>
      <c r="I13" s="190">
        <f>'[1]Heat plate'!N13</f>
        <v>1521.27083333333</v>
      </c>
      <c r="J13" s="619"/>
      <c r="K13" s="237"/>
      <c r="L13" s="237"/>
      <c r="M13" s="262"/>
      <c r="N13" s="262"/>
    </row>
    <row r="14" spans="1:14">
      <c r="A14" s="196" t="str">
        <f>'[1]Heat plate'!A14</f>
        <v>HEAT004.02</v>
      </c>
      <c r="B14" s="196" t="str">
        <f>'[1]Heat plate'!B14</f>
        <v>EATB52-D-16</v>
      </c>
      <c r="C14" s="137"/>
      <c r="D14" s="55">
        <f>'[1]Heat plate'!D14</f>
        <v>0</v>
      </c>
      <c r="E14" s="55" t="str">
        <f>'[1]Heat plate'!E14</f>
        <v>527*112*50</v>
      </c>
      <c r="F14" s="55" t="str">
        <f>'[1]Heat plate'!F14</f>
        <v>sub cooler</v>
      </c>
      <c r="G14" s="185" t="str">
        <f>'[1]Heat plate'!G14</f>
        <v>30-40HP (3/4",1 1/8")</v>
      </c>
      <c r="H14" s="55" t="str">
        <f>'[1]Heat plate'!H14</f>
        <v>scx4734 / scx0445 </v>
      </c>
      <c r="I14" s="190">
        <f>'[1]Heat plate'!N14</f>
        <v>1067.62861111111</v>
      </c>
      <c r="J14" s="619"/>
      <c r="K14" s="237"/>
      <c r="L14" s="237"/>
      <c r="M14" s="262"/>
      <c r="N14" s="620"/>
    </row>
    <row r="15" spans="1:14">
      <c r="A15" s="196" t="str">
        <f>'[1]Heat plate'!A15</f>
        <v>HEAT004.03</v>
      </c>
      <c r="B15" s="196" t="str">
        <f>'[1]Heat plate'!B15</f>
        <v>EATB52-D-30</v>
      </c>
      <c r="C15" s="137"/>
      <c r="D15" s="55">
        <f>'[1]Heat plate'!D15</f>
        <v>0</v>
      </c>
      <c r="E15" s="55" t="str">
        <f>'[1]Heat plate'!E15</f>
        <v>527*112*83</v>
      </c>
      <c r="F15" s="55" t="str">
        <f>'[1]Heat plate'!F15</f>
        <v>sub cooler</v>
      </c>
      <c r="G15" s="185" t="str">
        <f>'[1]Heat plate'!G15</f>
        <v>50-60HP (7/8",1 1/8")</v>
      </c>
      <c r="H15" s="55" t="str">
        <f>'[1]Heat plate'!H15</f>
        <v>scx0645 / scx0545</v>
      </c>
      <c r="I15" s="190">
        <f>'[1]Heat plate'!N15</f>
        <v>1581.82555555555</v>
      </c>
      <c r="J15" s="619"/>
      <c r="K15" s="237"/>
      <c r="L15" s="237"/>
      <c r="M15" s="262"/>
      <c r="N15" s="620"/>
    </row>
    <row r="16" spans="1:14">
      <c r="A16" s="196" t="str">
        <f>'[1]Heat plate'!A16</f>
        <v>HEAT004.04</v>
      </c>
      <c r="B16" s="196" t="str">
        <f>'[1]Heat plate'!B16</f>
        <v>EATB52-D-40</v>
      </c>
      <c r="C16" s="137"/>
      <c r="D16" s="55">
        <f>'[1]Heat plate'!D16</f>
        <v>0</v>
      </c>
      <c r="E16" s="55" t="str">
        <f>'[1]Heat plate'!E16</f>
        <v>527*112*106</v>
      </c>
      <c r="F16" s="55" t="str">
        <f>'[1]Heat plate'!F16</f>
        <v>sub cooler</v>
      </c>
      <c r="G16" s="185" t="str">
        <f>'[1]Heat plate'!G16</f>
        <v>70-80HP (7/8",1 1/8")</v>
      </c>
      <c r="H16" s="55" t="str">
        <f>'[1]Heat plate'!H16</f>
        <v>scx0845 / scx 0857</v>
      </c>
      <c r="I16" s="190">
        <f>'[1]Heat plate'!N16</f>
        <v>1948.85527777778</v>
      </c>
      <c r="J16" s="619"/>
      <c r="K16" s="237"/>
      <c r="L16" s="237"/>
      <c r="M16" s="262"/>
      <c r="N16" s="620"/>
    </row>
    <row r="17" spans="1:14">
      <c r="A17" s="196" t="str">
        <f>'[1]Heat plate'!A17</f>
        <v>HEAT004.05</v>
      </c>
      <c r="B17" s="196" t="str">
        <f>'[1]Heat plate'!B17</f>
        <v>BX4THX14</v>
      </c>
      <c r="C17" s="137"/>
      <c r="D17" s="55">
        <f>'[1]Heat plate'!D17</f>
        <v>0</v>
      </c>
      <c r="E17" s="55" t="str">
        <f>'[1]Heat plate'!E17</f>
        <v>197*75*21</v>
      </c>
      <c r="F17" s="55" t="str">
        <f>'[1]Heat plate'!F17</f>
        <v>sub cooler</v>
      </c>
      <c r="G17" s="185" t="str">
        <f>'[1]Heat plate'!G17</f>
        <v>1/2*1/2</v>
      </c>
      <c r="H17" s="55" t="str">
        <f>'[1]Heat plate'!H17</f>
        <v>ZFI23-36</v>
      </c>
      <c r="I17" s="190">
        <f>'[1]Heat plate'!N17</f>
        <v>486.040965207632</v>
      </c>
      <c r="J17" s="619"/>
      <c r="K17" s="237"/>
      <c r="L17" s="237"/>
      <c r="M17" s="262"/>
      <c r="N17" s="620"/>
    </row>
    <row r="18" spans="1:14">
      <c r="A18" s="196" t="str">
        <f>'[1]Heat plate'!A18</f>
        <v>HEAT004.07</v>
      </c>
      <c r="B18" s="196" t="str">
        <f>'[1]Heat plate'!B18</f>
        <v>BX4THX20</v>
      </c>
      <c r="C18" s="137"/>
      <c r="D18" s="55">
        <f>'[1]Heat plate'!D18</f>
        <v>0</v>
      </c>
      <c r="E18" s="55" t="str">
        <f>'[1]Heat plate'!E18</f>
        <v>197*75*28</v>
      </c>
      <c r="F18" s="55" t="str">
        <f>'[1]Heat plate'!F18</f>
        <v>sub cooler </v>
      </c>
      <c r="G18" s="185" t="str">
        <f>'[1]Heat plate'!G18</f>
        <v>3/4*3/4</v>
      </c>
      <c r="H18" s="55" t="str">
        <f>'[1]Heat plate'!H18</f>
        <v>ZFI39-50</v>
      </c>
      <c r="I18" s="190">
        <f>'[1]Heat plate'!N18</f>
        <v>710.367564534231</v>
      </c>
      <c r="J18" s="619"/>
      <c r="K18" s="237"/>
      <c r="L18" s="237"/>
      <c r="M18" s="262"/>
      <c r="N18" s="620"/>
    </row>
    <row r="19" spans="1:14">
      <c r="A19" s="196" t="str">
        <f>'[1]Heat plate'!A19</f>
        <v>HEAT004.08</v>
      </c>
      <c r="B19" s="196" t="str">
        <f>'[1]Heat plate'!B19</f>
        <v>BX4THX24</v>
      </c>
      <c r="C19" s="137"/>
      <c r="D19" s="55">
        <f>'[1]Heat plate'!D19</f>
        <v>0</v>
      </c>
      <c r="E19" s="55" t="str">
        <f>'[1]Heat plate'!E19</f>
        <v>197*75*32</v>
      </c>
      <c r="F19" s="55" t="str">
        <f>'[1]Heat plate'!F19</f>
        <v>sub cooler </v>
      </c>
      <c r="G19" s="185" t="str">
        <f>'[1]Heat plate'!G19</f>
        <v>3/4*3/4</v>
      </c>
      <c r="H19" s="55" t="str">
        <f>'[1]Heat plate'!H19</f>
        <v>ZFI59-68</v>
      </c>
      <c r="I19" s="190">
        <f>'[1]Heat plate'!N19</f>
        <v>934.69416386083</v>
      </c>
      <c r="J19" s="619"/>
      <c r="K19" s="237"/>
      <c r="L19" s="237"/>
      <c r="M19" s="262"/>
      <c r="N19" s="620"/>
    </row>
    <row r="20" spans="1:14">
      <c r="A20" s="196" t="str">
        <f>'[1]Heat plate'!A20</f>
        <v>HEAT004.09</v>
      </c>
      <c r="B20" s="196" t="str">
        <f>'[1]Heat plate'!B20</f>
        <v>BX4THX30</v>
      </c>
      <c r="C20" s="137"/>
      <c r="D20" s="55">
        <f>'[1]Heat plate'!D20</f>
        <v>0</v>
      </c>
      <c r="E20" s="55" t="str">
        <f>'[1]Heat plate'!E20</f>
        <v>197*75*38</v>
      </c>
      <c r="F20" s="55" t="str">
        <f>'[1]Heat plate'!F20</f>
        <v>sub cooler </v>
      </c>
      <c r="G20" s="185" t="str">
        <f>'[1]Heat plate'!G20</f>
        <v>3/4*3/4</v>
      </c>
      <c r="H20" s="55" t="str">
        <f>'[1]Heat plate'!H20</f>
        <v>ZFI81</v>
      </c>
      <c r="I20" s="190">
        <f>'[1]Heat plate'!N20</f>
        <v>1177.71464646465</v>
      </c>
      <c r="J20" s="619"/>
      <c r="K20" s="237"/>
      <c r="L20" s="237"/>
      <c r="M20" s="262"/>
      <c r="N20" s="620"/>
    </row>
    <row r="21" spans="1:14">
      <c r="A21" s="196" t="str">
        <f>'[1]Heat plate'!A21</f>
        <v>HEAT004.10</v>
      </c>
      <c r="B21" s="196" t="str">
        <f>'[1]Heat plate'!B21</f>
        <v>B10THX40</v>
      </c>
      <c r="C21" s="137"/>
      <c r="D21" s="55">
        <f>'[1]Heat plate'!D21</f>
        <v>0</v>
      </c>
      <c r="E21" s="55" t="str">
        <f>'[1]Heat plate'!E21</f>
        <v>287*117*103</v>
      </c>
      <c r="F21" s="55" t="str">
        <f>'[1]Heat plate'!F21</f>
        <v>sub cooler </v>
      </c>
      <c r="G21" s="185" t="str">
        <f>'[1]Heat plate'!G21</f>
        <v>3/4*3/4</v>
      </c>
      <c r="H21" s="55" t="str">
        <f>'[1]Heat plate'!H21</f>
        <v>ZFI96-ZFI140</v>
      </c>
      <c r="I21" s="190">
        <f>'[1]Heat plate'!N21</f>
        <v>2243.26599326599</v>
      </c>
      <c r="J21" s="619"/>
      <c r="K21" s="237"/>
      <c r="L21" s="237"/>
      <c r="M21" s="262"/>
      <c r="N21" s="620"/>
    </row>
    <row r="22" spans="1:14">
      <c r="A22" s="196" t="str">
        <f>'[1]Heat plate'!A22</f>
        <v>HEAT005</v>
      </c>
      <c r="B22" s="196" t="str">
        <f>'[1]Heat plate'!B22</f>
        <v>EATB25-24</v>
      </c>
      <c r="C22" s="137"/>
      <c r="D22" s="55">
        <f>'[1]Heat plate'!D22</f>
        <v>2</v>
      </c>
      <c r="E22" s="55" t="str">
        <f>'[1]Heat plate'!E22</f>
        <v>297*124*62</v>
      </c>
      <c r="F22" s="55">
        <f>'[1]Heat plate'!F22</f>
        <v>0.86</v>
      </c>
      <c r="G22" s="185" t="str">
        <f>'[1]Heat plate'!G22</f>
        <v>Freon 5/8,7/8  water 1"</v>
      </c>
      <c r="H22" s="55">
        <f>'[1]Heat plate'!H22</f>
        <v>0.37</v>
      </c>
      <c r="I22" s="190">
        <f>'[1]Heat plate'!N22</f>
        <v>615.728888888889</v>
      </c>
      <c r="J22" s="619"/>
      <c r="K22" s="196"/>
      <c r="L22" s="621"/>
      <c r="M22" s="262"/>
      <c r="N22" s="262"/>
    </row>
    <row r="23" spans="1:14">
      <c r="A23" s="196" t="str">
        <f>'[1]Heat plate'!A23</f>
        <v>HEAT006</v>
      </c>
      <c r="B23" s="196" t="str">
        <f>'[1]Heat plate'!B23</f>
        <v>EATB25-32</v>
      </c>
      <c r="C23" s="137"/>
      <c r="D23" s="55">
        <f>'[1]Heat plate'!D23</f>
        <v>3</v>
      </c>
      <c r="E23" s="55" t="str">
        <f>'[1]Heat plate'!E23</f>
        <v>297*124*81</v>
      </c>
      <c r="F23" s="55">
        <f>'[1]Heat plate'!F23</f>
        <v>1.28</v>
      </c>
      <c r="G23" s="185" t="str">
        <f>'[1]Heat plate'!G23</f>
        <v>Freon 5/8,7/8  water 1"</v>
      </c>
      <c r="H23" s="55">
        <f>'[1]Heat plate'!H23</f>
        <v>0.37</v>
      </c>
      <c r="I23" s="190">
        <f>'[1]Heat plate'!N23</f>
        <v>741.644444444445</v>
      </c>
      <c r="J23" s="552" t="s">
        <v>140</v>
      </c>
      <c r="K23" s="56" t="s">
        <v>141</v>
      </c>
      <c r="L23" s="142">
        <v>3</v>
      </c>
      <c r="M23" s="262" t="e">
        <f>'[1]Heat plate'!#REF!</f>
        <v>#REF!</v>
      </c>
      <c r="N23" s="622">
        <f>'[1]Heat plate'!T23</f>
        <v>11884.7095338077</v>
      </c>
    </row>
    <row r="24" spans="1:14">
      <c r="A24" s="196" t="str">
        <f>'[1]Heat plate'!A24</f>
        <v>HEAT007</v>
      </c>
      <c r="B24" s="196" t="str">
        <f>'[1]Heat plate'!B24</f>
        <v>EATB25-42</v>
      </c>
      <c r="C24" s="137"/>
      <c r="D24" s="55">
        <f>'[1]Heat plate'!D24</f>
        <v>4</v>
      </c>
      <c r="E24" s="55" t="str">
        <f>'[1]Heat plate'!E24</f>
        <v>297*124*104</v>
      </c>
      <c r="F24" s="55">
        <f>'[1]Heat plate'!F24</f>
        <v>1.71</v>
      </c>
      <c r="G24" s="185" t="str">
        <f>'[1]Heat plate'!G24</f>
        <v>Freon 5/8,7/8  water 1"</v>
      </c>
      <c r="H24" s="55">
        <f>'[1]Heat plate'!H24</f>
        <v>0.37</v>
      </c>
      <c r="I24" s="190">
        <f>'[1]Heat plate'!N24</f>
        <v>903.64</v>
      </c>
      <c r="J24" s="552" t="s">
        <v>142</v>
      </c>
      <c r="K24" s="57"/>
      <c r="L24" s="142">
        <v>4</v>
      </c>
      <c r="M24" s="262" t="e">
        <f>'[1]Heat plate'!#REF!</f>
        <v>#REF!</v>
      </c>
      <c r="N24" s="622">
        <f>'[1]Heat plate'!T24</f>
        <v>0</v>
      </c>
    </row>
    <row r="25" ht="22.5" spans="1:14">
      <c r="A25" s="196" t="str">
        <f>'[1]Heat plate'!A25</f>
        <v>HEAT008</v>
      </c>
      <c r="B25" s="196" t="str">
        <f>'[1]Heat plate'!B25</f>
        <v>EATB25-48</v>
      </c>
      <c r="C25" s="137"/>
      <c r="D25" s="55">
        <f>'[1]Heat plate'!D25</f>
        <v>5</v>
      </c>
      <c r="E25" s="55" t="str">
        <f>'[1]Heat plate'!E25</f>
        <v>297*124*119</v>
      </c>
      <c r="F25" s="55">
        <f>'[1]Heat plate'!F25</f>
        <v>2.14</v>
      </c>
      <c r="G25" s="185" t="str">
        <f>'[1]Heat plate'!G25</f>
        <v>Freon 7/8,1 1/8  water 1 1/4"</v>
      </c>
      <c r="H25" s="55">
        <f>'[1]Heat plate'!H25</f>
        <v>0.37</v>
      </c>
      <c r="I25" s="190">
        <f>'[1]Heat plate'!N25</f>
        <v>963.226666666667</v>
      </c>
      <c r="J25" s="552" t="s">
        <v>143</v>
      </c>
      <c r="K25" s="58"/>
      <c r="L25" s="142">
        <v>5</v>
      </c>
      <c r="M25" s="262" t="e">
        <f>'[1]Heat plate'!#REF!</f>
        <v>#REF!</v>
      </c>
      <c r="N25" s="622">
        <f>'[1]Heat plate'!T25</f>
        <v>0</v>
      </c>
    </row>
    <row r="26" ht="22.5" spans="1:14">
      <c r="A26" s="196" t="str">
        <f>'[1]Heat plate'!A26</f>
        <v>HEAT009</v>
      </c>
      <c r="B26" s="196" t="str">
        <f>'[1]Heat plate'!B26</f>
        <v>EATB61-26</v>
      </c>
      <c r="C26" s="137"/>
      <c r="D26" s="55">
        <f>'[1]Heat plate'!D26</f>
        <v>6</v>
      </c>
      <c r="E26" s="55" t="str">
        <f>'[1]Heat plate'!E26</f>
        <v>539*125*68</v>
      </c>
      <c r="F26" s="55">
        <f>'[1]Heat plate'!F26</f>
        <v>2.58</v>
      </c>
      <c r="G26" s="185" t="str">
        <f>'[1]Heat plate'!G26</f>
        <v>Freon 7/8,1 1/8  water 1 1/4"</v>
      </c>
      <c r="H26" s="55">
        <f>'[1]Heat plate'!H26</f>
        <v>0.75</v>
      </c>
      <c r="I26" s="190">
        <f>'[1]Heat plate'!N26</f>
        <v>1114.38</v>
      </c>
      <c r="J26" s="623" t="s">
        <v>144</v>
      </c>
      <c r="K26" s="262" t="s">
        <v>145</v>
      </c>
      <c r="L26" s="95">
        <v>6</v>
      </c>
      <c r="M26" s="262" t="e">
        <f>'[1]Heat plate'!#REF!</f>
        <v>#REF!</v>
      </c>
      <c r="N26" s="622">
        <f>'[1]Heat plate'!T26</f>
        <v>8173.27090965152</v>
      </c>
    </row>
    <row r="27" ht="22.5" spans="1:14">
      <c r="A27" s="196" t="str">
        <f>'[1]Heat plate'!A27</f>
        <v>HEAT010</v>
      </c>
      <c r="B27" s="196" t="str">
        <f>'[1]Heat plate'!B27</f>
        <v>EATB61-30</v>
      </c>
      <c r="C27" s="137"/>
      <c r="D27" s="55">
        <f>'[1]Heat plate'!D27</f>
        <v>7</v>
      </c>
      <c r="E27" s="55" t="str">
        <f>'[1]Heat plate'!E27</f>
        <v>539*125*77</v>
      </c>
      <c r="F27" s="55">
        <f>'[1]Heat plate'!F27</f>
        <v>3</v>
      </c>
      <c r="G27" s="185" t="str">
        <f>'[1]Heat plate'!G27</f>
        <v>Freon 7/8,1 1/8  water 1 1/4"</v>
      </c>
      <c r="H27" s="55">
        <f>'[1]Heat plate'!H27</f>
        <v>0.75</v>
      </c>
      <c r="I27" s="190">
        <f>'[1]Heat plate'!N27</f>
        <v>1225.08</v>
      </c>
      <c r="J27" s="552" t="s">
        <v>146</v>
      </c>
      <c r="K27" s="262" t="s">
        <v>147</v>
      </c>
      <c r="L27" s="95">
        <v>7</v>
      </c>
      <c r="M27" s="262" t="e">
        <f>'[1]Heat plate'!#REF!</f>
        <v>#REF!</v>
      </c>
      <c r="N27" s="622">
        <f>'[1]Heat plate'!T27</f>
        <v>0</v>
      </c>
    </row>
    <row r="28" ht="22.5" spans="1:14">
      <c r="A28" s="196" t="str">
        <f>'[1]Heat plate'!A28</f>
        <v>HEAT010.1</v>
      </c>
      <c r="B28" s="196" t="str">
        <f>'[1]Heat plate'!B28</f>
        <v>EATB61-32</v>
      </c>
      <c r="C28" s="137"/>
      <c r="D28" s="55">
        <f>'[1]Heat plate'!D28</f>
        <v>8</v>
      </c>
      <c r="E28" s="55" t="str">
        <f>'[1]Heat plate'!E28</f>
        <v>539*125*82</v>
      </c>
      <c r="F28" s="55">
        <f>'[1]Heat plate'!F28</f>
        <v>3.43</v>
      </c>
      <c r="G28" s="185" t="str">
        <f>'[1]Heat plate'!G28</f>
        <v>Freon 7/8,1 1/8  water 1 1/4"</v>
      </c>
      <c r="H28" s="55">
        <f>'[1]Heat plate'!H28</f>
        <v>0.75</v>
      </c>
      <c r="I28" s="190">
        <f>'[1]Heat plate'!N28</f>
        <v>1280.29333333333</v>
      </c>
      <c r="J28" s="624" t="s">
        <v>148</v>
      </c>
      <c r="K28" s="262" t="s">
        <v>149</v>
      </c>
      <c r="L28" s="262">
        <v>8</v>
      </c>
      <c r="M28" s="262" t="e">
        <f>'[1]Heat plate'!#REF!</f>
        <v>#REF!</v>
      </c>
      <c r="N28" s="622">
        <f>'[1]Heat plate'!T28</f>
        <v>0</v>
      </c>
    </row>
    <row r="29" ht="22.5" spans="1:14">
      <c r="A29" s="196" t="str">
        <f>'[1]Heat plate'!A29</f>
        <v>HEAT011</v>
      </c>
      <c r="B29" s="196" t="str">
        <f>'[1]Heat plate'!B29</f>
        <v>EATB61-40</v>
      </c>
      <c r="C29" s="137"/>
      <c r="D29" s="55">
        <f>'[1]Heat plate'!D29</f>
        <v>10</v>
      </c>
      <c r="E29" s="55" t="str">
        <f>'[1]Heat plate'!E29</f>
        <v>539*125*100</v>
      </c>
      <c r="F29" s="55">
        <f>'[1]Heat plate'!F29</f>
        <v>4.28</v>
      </c>
      <c r="G29" s="185" t="str">
        <f>'[1]Heat plate'!G29</f>
        <v>Freon 7/8,1 1/8  water 1 1/4"</v>
      </c>
      <c r="H29" s="55">
        <f>'[1]Heat plate'!H29</f>
        <v>0.75</v>
      </c>
      <c r="I29" s="190">
        <f>'[1]Heat plate'!N29</f>
        <v>1501.51111111111</v>
      </c>
      <c r="J29" s="552" t="s">
        <v>150</v>
      </c>
      <c r="K29" s="136" t="s">
        <v>147</v>
      </c>
      <c r="L29" s="95">
        <v>10</v>
      </c>
      <c r="M29" s="262" t="e">
        <f>'[1]Heat plate'!#REF!</f>
        <v>#REF!</v>
      </c>
      <c r="N29" s="622">
        <f>'[1]Heat plate'!T29</f>
        <v>0</v>
      </c>
    </row>
    <row r="30" ht="22.5" spans="1:14">
      <c r="A30" s="196" t="str">
        <f>'[1]Heat plate'!A30</f>
        <v>HEAT012</v>
      </c>
      <c r="B30" s="196" t="str">
        <f>'[1]Heat plate'!B30</f>
        <v>EATB61-50</v>
      </c>
      <c r="C30" s="137"/>
      <c r="D30" s="55">
        <f>'[1]Heat plate'!D30</f>
        <v>12</v>
      </c>
      <c r="E30" s="55" t="str">
        <f>'[1]Heat plate'!E30</f>
        <v>539*125*124</v>
      </c>
      <c r="F30" s="55">
        <f>'[1]Heat plate'!F30</f>
        <v>5.14</v>
      </c>
      <c r="G30" s="185" t="str">
        <f>'[1]Heat plate'!G30</f>
        <v>Freon 7/8,1 1/8  water 1 1/4"</v>
      </c>
      <c r="H30" s="55">
        <f>'[1]Heat plate'!H30</f>
        <v>0.75</v>
      </c>
      <c r="I30" s="190">
        <f>'[1]Heat plate'!N30</f>
        <v>1778.03333333333</v>
      </c>
      <c r="J30" s="552" t="s">
        <v>151</v>
      </c>
      <c r="K30" s="137"/>
      <c r="L30" s="95">
        <v>12</v>
      </c>
      <c r="M30" s="262" t="e">
        <f>'[1]Heat plate'!#REF!</f>
        <v>#REF!</v>
      </c>
      <c r="N30" s="622">
        <f>'[1]Heat plate'!T30</f>
        <v>5872.944707837</v>
      </c>
    </row>
    <row r="31" spans="1:14">
      <c r="A31" s="196" t="str">
        <f>'[1]Heat plate'!A31</f>
        <v>HEAT013</v>
      </c>
      <c r="B31" s="196" t="str">
        <f>'[1]Heat plate'!B31</f>
        <v>EATB85-44</v>
      </c>
      <c r="C31" s="137"/>
      <c r="D31" s="55">
        <f>'[1]Heat plate'!D31</f>
        <v>15</v>
      </c>
      <c r="E31" s="55" t="str">
        <f>'[1]Heat plate'!E31</f>
        <v>564*188*110</v>
      </c>
      <c r="F31" s="55">
        <f>'[1]Heat plate'!F31</f>
        <v>6.42</v>
      </c>
      <c r="G31" s="185" t="str">
        <f>'[1]Heat plate'!G31</f>
        <v>Freon 7/8,1 3/8  water 2"</v>
      </c>
      <c r="H31" s="55">
        <f>'[1]Heat plate'!H31</f>
        <v>1.5</v>
      </c>
      <c r="I31" s="190">
        <f>'[1]Heat plate'!N31</f>
        <v>2473.21111111111</v>
      </c>
      <c r="J31" s="552" t="s">
        <v>152</v>
      </c>
      <c r="K31" s="137"/>
      <c r="L31" s="95">
        <v>15</v>
      </c>
      <c r="M31" s="262" t="e">
        <f>'[1]Heat plate'!#REF!</f>
        <v>#REF!</v>
      </c>
      <c r="N31" s="622">
        <f>'[1]Heat plate'!T31</f>
        <v>0</v>
      </c>
    </row>
    <row r="32" spans="1:14">
      <c r="A32" s="196" t="str">
        <f>'[1]Heat plate'!A32</f>
        <v>HEAT014</v>
      </c>
      <c r="B32" s="196" t="str">
        <f>'[1]Heat plate'!B32</f>
        <v>EATB85-58</v>
      </c>
      <c r="C32" s="137"/>
      <c r="D32" s="55">
        <f>'[1]Heat plate'!D32</f>
        <v>20</v>
      </c>
      <c r="E32" s="55" t="str">
        <f>'[1]Heat plate'!E32</f>
        <v>564*188*142</v>
      </c>
      <c r="F32" s="55">
        <f>'[1]Heat plate'!F32</f>
        <v>8.56</v>
      </c>
      <c r="G32" s="185" t="str">
        <f>'[1]Heat plate'!G32</f>
        <v>Freon 7/8,1 3/8  water 2"</v>
      </c>
      <c r="H32" s="55">
        <f>'[1]Heat plate'!H32</f>
        <v>1.5</v>
      </c>
      <c r="I32" s="190">
        <f>'[1]Heat plate'!N32</f>
        <v>3100.78444444444</v>
      </c>
      <c r="J32" s="552" t="s">
        <v>153</v>
      </c>
      <c r="K32" s="138"/>
      <c r="L32" s="95">
        <v>20</v>
      </c>
      <c r="M32" s="262" t="e">
        <f>'[1]Heat plate'!#REF!</f>
        <v>#REF!</v>
      </c>
      <c r="N32" s="622">
        <f>'[1]Heat plate'!T32</f>
        <v>0</v>
      </c>
    </row>
    <row r="33" spans="1:14">
      <c r="A33" s="196" t="str">
        <f>'[1]Heat plate'!A33</f>
        <v>HEAT015</v>
      </c>
      <c r="B33" s="196" t="str">
        <f>'[1]Heat plate'!B33</f>
        <v>EATB85-70</v>
      </c>
      <c r="C33" s="137"/>
      <c r="D33" s="55">
        <f>'[1]Heat plate'!D33</f>
        <v>25</v>
      </c>
      <c r="E33" s="55" t="str">
        <f>'[1]Heat plate'!E33</f>
        <v>564*188*170</v>
      </c>
      <c r="F33" s="55">
        <f>'[1]Heat plate'!F33</f>
        <v>10.7</v>
      </c>
      <c r="G33" s="185" t="str">
        <f>'[1]Heat plate'!G33</f>
        <v>Freon 7/8,1 3/8  water 2"</v>
      </c>
      <c r="H33" s="55">
        <f>'[1]Heat plate'!H33</f>
        <v>2.2</v>
      </c>
      <c r="I33" s="190">
        <f>'[1]Heat plate'!N33</f>
        <v>3638.97777777778</v>
      </c>
      <c r="J33" s="237" t="s">
        <v>154</v>
      </c>
      <c r="K33" s="136" t="s">
        <v>155</v>
      </c>
      <c r="L33" s="262">
        <v>25</v>
      </c>
      <c r="M33" s="262" t="e">
        <f>'[1]Heat plate'!#REF!</f>
        <v>#REF!</v>
      </c>
      <c r="N33" s="622">
        <f>'[1]Heat plate'!T33</f>
        <v>0</v>
      </c>
    </row>
    <row r="34" spans="1:14">
      <c r="A34" s="196" t="str">
        <f>'[1]Heat plate'!A34</f>
        <v>HEAT016</v>
      </c>
      <c r="B34" s="196" t="str">
        <f>'[1]Heat plate'!B34</f>
        <v>EATB120-64</v>
      </c>
      <c r="C34" s="137"/>
      <c r="D34" s="55">
        <f>'[1]Heat plate'!D34</f>
        <v>30</v>
      </c>
      <c r="E34" s="55" t="str">
        <f>'[1]Heat plate'!E34</f>
        <v>564*247*164</v>
      </c>
      <c r="F34" s="55">
        <f>'[1]Heat plate'!F34</f>
        <v>12.86</v>
      </c>
      <c r="G34" s="185" t="str">
        <f>'[1]Heat plate'!G34</f>
        <v>Freon 7/8,1 3/8  water 2"</v>
      </c>
      <c r="H34" s="55">
        <f>'[1]Heat plate'!H34</f>
        <v>2.2</v>
      </c>
      <c r="I34" s="190">
        <f>'[1]Heat plate'!N34</f>
        <v>4630.90444444444</v>
      </c>
      <c r="J34" s="624" t="s">
        <v>156</v>
      </c>
      <c r="K34" s="137"/>
      <c r="L34" s="262">
        <v>30</v>
      </c>
      <c r="M34" s="262" t="e">
        <f>'[1]Heat plate'!#REF!</f>
        <v>#REF!</v>
      </c>
      <c r="N34" s="622">
        <f>'[1]Heat plate'!T34</f>
        <v>0</v>
      </c>
    </row>
    <row r="35" spans="1:14">
      <c r="A35" s="196" t="str">
        <f>'[1]Heat plate'!A35</f>
        <v>HEAT017</v>
      </c>
      <c r="B35" s="196" t="str">
        <f>'[1]Heat plate'!B35</f>
        <v>EATB120-76</v>
      </c>
      <c r="C35" s="137"/>
      <c r="D35" s="55">
        <f>'[1]Heat plate'!D35</f>
        <v>35</v>
      </c>
      <c r="E35" s="55" t="str">
        <f>'[1]Heat plate'!E35</f>
        <v>564*247*194</v>
      </c>
      <c r="F35" s="55">
        <f>'[1]Heat plate'!F35</f>
        <v>15</v>
      </c>
      <c r="G35" s="185" t="str">
        <f>'[1]Heat plate'!G35</f>
        <v>Freon 7/8,1 3/8  water 2"</v>
      </c>
      <c r="H35" s="55">
        <f>'[1]Heat plate'!H35</f>
        <v>4</v>
      </c>
      <c r="I35" s="190">
        <f>'[1]Heat plate'!N35</f>
        <v>5336.92444444444</v>
      </c>
      <c r="J35" s="237" t="s">
        <v>157</v>
      </c>
      <c r="K35" s="137"/>
      <c r="L35" s="262">
        <v>35</v>
      </c>
      <c r="M35" s="262" t="e">
        <f>'[1]Heat plate'!#REF!</f>
        <v>#REF!</v>
      </c>
      <c r="N35" s="622">
        <f>'[1]Heat plate'!T35</f>
        <v>0</v>
      </c>
    </row>
    <row r="36" spans="1:14">
      <c r="A36" s="196" t="str">
        <f>'[1]Heat plate'!A36</f>
        <v>HEAT018</v>
      </c>
      <c r="B36" s="196" t="str">
        <f>'[1]Heat plate'!B36</f>
        <v>EATB120-86</v>
      </c>
      <c r="C36" s="137"/>
      <c r="D36" s="55">
        <f>'[1]Heat plate'!D36</f>
        <v>40</v>
      </c>
      <c r="E36" s="55" t="str">
        <f>'[1]Heat plate'!E36</f>
        <v>564*247*218</v>
      </c>
      <c r="F36" s="55">
        <f>'[1]Heat plate'!F36</f>
        <v>17.13</v>
      </c>
      <c r="G36" s="185" t="str">
        <f>'[1]Heat plate'!G36</f>
        <v>Freon 7/8,1 3/8  water 2"</v>
      </c>
      <c r="H36" s="55">
        <f>'[1]Heat plate'!H36</f>
        <v>4</v>
      </c>
      <c r="I36" s="190">
        <f>'[1]Heat plate'!N36</f>
        <v>5923.58888888889</v>
      </c>
      <c r="J36" s="237" t="s">
        <v>158</v>
      </c>
      <c r="K36" s="138"/>
      <c r="L36" s="262">
        <v>40</v>
      </c>
      <c r="M36" s="262" t="e">
        <f>'[1]Heat plate'!#REF!</f>
        <v>#REF!</v>
      </c>
      <c r="N36" s="622">
        <f>'[1]Heat plate'!T36</f>
        <v>0</v>
      </c>
    </row>
    <row r="37" spans="1:14">
      <c r="A37" s="196" t="str">
        <f>'[1]Heat plate'!A37</f>
        <v>HEAT019</v>
      </c>
      <c r="B37" s="196" t="str">
        <f>'[1]Heat plate'!B37</f>
        <v>EATB120-108</v>
      </c>
      <c r="C37" s="137"/>
      <c r="D37" s="55">
        <f>'[1]Heat plate'!D37</f>
        <v>50</v>
      </c>
      <c r="E37" s="55" t="str">
        <f>'[1]Heat plate'!E37</f>
        <v>564*247*272</v>
      </c>
      <c r="F37" s="55">
        <f>'[1]Heat plate'!F37</f>
        <v>21.14</v>
      </c>
      <c r="G37" s="185" t="str">
        <f>'[1]Heat plate'!G37</f>
        <v>Freon 7/8,1 3/8  water 2"</v>
      </c>
      <c r="H37" s="55">
        <f>'[1]Heat plate'!H37</f>
        <v>4</v>
      </c>
      <c r="I37" s="190">
        <f>'[1]Heat plate'!N37</f>
        <v>7216.09111111111</v>
      </c>
      <c r="J37" s="625" t="s">
        <v>159</v>
      </c>
      <c r="K37" s="262" t="s">
        <v>160</v>
      </c>
      <c r="L37" s="262">
        <v>50</v>
      </c>
      <c r="M37" s="262" t="e">
        <f>'[1]Heat plate'!#REF!</f>
        <v>#REF!</v>
      </c>
      <c r="N37" s="622">
        <f>'[1]Heat plate'!T37</f>
        <v>0</v>
      </c>
    </row>
    <row r="38" ht="22.5" spans="1:14">
      <c r="A38" s="196" t="str">
        <f>'[1]Heat plate'!A38</f>
        <v>HEAT020</v>
      </c>
      <c r="B38" s="196" t="str">
        <f>'[1]Heat plate'!B38</f>
        <v>EATB61-24+24-2M</v>
      </c>
      <c r="C38" s="137"/>
      <c r="D38" s="55" t="str">
        <f>'[1]Heat plate'!D38</f>
        <v>5+5HP</v>
      </c>
      <c r="E38" s="55" t="str">
        <f>'[1]Heat plate'!E38</f>
        <v>539*125*121</v>
      </c>
      <c r="F38" s="55">
        <f>'[1]Heat plate'!F38</f>
        <v>4.28</v>
      </c>
      <c r="G38" s="185" t="str">
        <f>'[1]Heat plate'!G38</f>
        <v>Freon 7/8,1 1/8  water 1 1/4"</v>
      </c>
      <c r="H38" s="55">
        <f>'[1]Heat plate'!H38</f>
        <v>0.75</v>
      </c>
      <c r="I38" s="190">
        <f>'[1]Heat plate'!N38</f>
        <v>1797.44</v>
      </c>
      <c r="J38" s="625"/>
      <c r="K38" s="262"/>
      <c r="L38" s="262"/>
      <c r="M38" s="262" t="e">
        <f>'[1]Heat plate'!#REF!</f>
        <v>#REF!</v>
      </c>
      <c r="N38" s="622">
        <f>'[1]Heat plate'!T38</f>
        <v>0</v>
      </c>
    </row>
    <row r="39" spans="1:14">
      <c r="A39" s="196" t="str">
        <f>'[1]Heat plate'!A39</f>
        <v>HEAT021</v>
      </c>
      <c r="B39" s="196" t="str">
        <f>'[1]Heat plate'!B39</f>
        <v>EATB85-24+24-2M</v>
      </c>
      <c r="C39" s="137"/>
      <c r="D39" s="55" t="str">
        <f>'[1]Heat plate'!D39</f>
        <v>7.5+7.5HP</v>
      </c>
      <c r="E39" s="55" t="str">
        <f>'[1]Heat plate'!E39</f>
        <v>564*188*121</v>
      </c>
      <c r="F39" s="55">
        <f>'[1]Heat plate'!F39</f>
        <v>6.42</v>
      </c>
      <c r="G39" s="185" t="str">
        <f>'[1]Heat plate'!G39</f>
        <v>Freon 7/8,1 3/8  water 2"</v>
      </c>
      <c r="H39" s="55">
        <f>'[1]Heat plate'!H39</f>
        <v>1.5</v>
      </c>
      <c r="I39" s="190">
        <f>'[1]Heat plate'!N39</f>
        <v>2727.32</v>
      </c>
      <c r="J39" s="625"/>
      <c r="K39" s="262"/>
      <c r="L39" s="262"/>
      <c r="M39" s="262" t="e">
        <f>'[1]Heat plate'!#REF!</f>
        <v>#REF!</v>
      </c>
      <c r="N39" s="622">
        <f>'[1]Heat plate'!T39</f>
        <v>0</v>
      </c>
    </row>
    <row r="40" s="181" customFormat="1" spans="1:14">
      <c r="A40" s="196" t="str">
        <f>'[1]Heat plate'!A40</f>
        <v>HEAT022</v>
      </c>
      <c r="B40" s="196" t="str">
        <f>'[1]Heat plate'!B40</f>
        <v>EATB85-30+30-2M</v>
      </c>
      <c r="C40" s="137"/>
      <c r="D40" s="55" t="str">
        <f>'[1]Heat plate'!D40</f>
        <v>10+10HP</v>
      </c>
      <c r="E40" s="55" t="str">
        <f>'[1]Heat plate'!E40</f>
        <v>564*188*171</v>
      </c>
      <c r="F40" s="55">
        <f>'[1]Heat plate'!F40</f>
        <v>8.56</v>
      </c>
      <c r="G40" s="185" t="str">
        <f>'[1]Heat plate'!G40</f>
        <v>Freon 7/8,1 3/8  water 2"</v>
      </c>
      <c r="H40" s="55">
        <f>'[1]Heat plate'!H40</f>
        <v>1.5</v>
      </c>
      <c r="I40" s="190">
        <f>'[1]Heat plate'!N40</f>
        <v>3274.44222222222</v>
      </c>
      <c r="J40" s="625"/>
      <c r="K40" s="262"/>
      <c r="L40" s="262"/>
      <c r="M40" s="262" t="e">
        <f>'[1]Heat plate'!#REF!</f>
        <v>#REF!</v>
      </c>
      <c r="N40" s="622">
        <f>'[1]Heat plate'!T40</f>
        <v>0</v>
      </c>
    </row>
    <row r="41" spans="1:14">
      <c r="A41" s="196" t="str">
        <f>'[1]Heat plate'!A41</f>
        <v>HEAT023</v>
      </c>
      <c r="B41" s="196" t="str">
        <f>'[1]Heat plate'!B41</f>
        <v>EATB85-38+38-2M</v>
      </c>
      <c r="C41" s="137"/>
      <c r="D41" s="55" t="str">
        <f>'[1]Heat plate'!D41</f>
        <v>12.5+12.5HP</v>
      </c>
      <c r="E41" s="55" t="str">
        <f>'[1]Heat plate'!E41</f>
        <v>564*188*187</v>
      </c>
      <c r="F41" s="55">
        <f>'[1]Heat plate'!F41</f>
        <v>10.7</v>
      </c>
      <c r="G41" s="185" t="str">
        <f>'[1]Heat plate'!G41</f>
        <v>Freon 7/8,1 3/8  water 2"</v>
      </c>
      <c r="H41" s="55">
        <f>'[1]Heat plate'!H41</f>
        <v>2.2</v>
      </c>
      <c r="I41" s="190">
        <f>'[1]Heat plate'!N41</f>
        <v>3982.92222222222</v>
      </c>
      <c r="J41" s="625"/>
      <c r="K41" s="262"/>
      <c r="L41" s="262"/>
      <c r="M41" s="262" t="e">
        <f>'[1]Heat plate'!#REF!</f>
        <v>#REF!</v>
      </c>
      <c r="N41" s="622">
        <f>'[1]Heat plate'!T41</f>
        <v>0</v>
      </c>
    </row>
    <row r="42" spans="1:14">
      <c r="A42" s="196" t="str">
        <f>'[1]Heat plate'!A42</f>
        <v>HEAT024</v>
      </c>
      <c r="B42" s="196" t="str">
        <f>'[1]Heat plate'!B42</f>
        <v>EATB85-46+46-2M</v>
      </c>
      <c r="C42" s="137"/>
      <c r="D42" s="55" t="str">
        <f>'[1]Heat plate'!D42</f>
        <v>15+15HP</v>
      </c>
      <c r="E42" s="55" t="str">
        <f>'[1]Heat plate'!E42</f>
        <v>564*188*225</v>
      </c>
      <c r="F42" s="55">
        <f>'[1]Heat plate'!F42</f>
        <v>12.86</v>
      </c>
      <c r="G42" s="185" t="str">
        <f>'[1]Heat plate'!G42</f>
        <v>Freon 7/8,1 3/8  water 2"</v>
      </c>
      <c r="H42" s="55">
        <f>'[1]Heat plate'!H42</f>
        <v>2.2</v>
      </c>
      <c r="I42" s="190">
        <f>'[1]Heat plate'!N42</f>
        <v>4700.33111111111</v>
      </c>
      <c r="J42" s="625"/>
      <c r="K42" s="262"/>
      <c r="L42" s="262"/>
      <c r="M42" s="262" t="e">
        <f>'[1]Heat plate'!#REF!</f>
        <v>#REF!</v>
      </c>
      <c r="N42" s="622">
        <f>'[1]Heat plate'!T42</f>
        <v>0</v>
      </c>
    </row>
    <row r="43" ht="22.5" spans="1:14">
      <c r="A43" s="196" t="str">
        <f>'[1]Heat plate'!A43</f>
        <v>HEAT025</v>
      </c>
      <c r="B43" s="196" t="str">
        <f>'[1]Heat plate'!B43</f>
        <v>EATB25-48-2</v>
      </c>
      <c r="C43" s="137"/>
      <c r="D43" s="55">
        <f>'[1]Heat plate'!D43</f>
        <v>5</v>
      </c>
      <c r="E43" s="55" t="str">
        <f>'[1]Heat plate'!E43</f>
        <v>297*124*119</v>
      </c>
      <c r="F43" s="55">
        <f>'[1]Heat plate'!F43</f>
        <v>2.14</v>
      </c>
      <c r="G43" s="185" t="str">
        <f>'[1]Heat plate'!G43</f>
        <v>Freon 7/8,1 1/8  water 1 1/4"</v>
      </c>
      <c r="H43" s="55">
        <f>'[1]Heat plate'!H43</f>
        <v>0.37</v>
      </c>
      <c r="I43" s="190">
        <f>'[1]Heat plate'!N43</f>
        <v>911.111111111111</v>
      </c>
      <c r="J43" s="625"/>
      <c r="K43" s="262"/>
      <c r="L43" s="262"/>
      <c r="M43" s="262" t="e">
        <f>'[1]Heat plate'!#REF!</f>
        <v>#REF!</v>
      </c>
      <c r="N43" s="622">
        <f>'[1]Heat plate'!T43</f>
        <v>0</v>
      </c>
    </row>
    <row r="44" ht="22.5" spans="1:14">
      <c r="A44" s="196" t="str">
        <f>'[1]Heat plate'!A44</f>
        <v>HEAT026</v>
      </c>
      <c r="B44" s="196" t="str">
        <f>'[1]Heat plate'!B44</f>
        <v>EATB61-26-2</v>
      </c>
      <c r="C44" s="137"/>
      <c r="D44" s="55">
        <f>'[1]Heat plate'!D44</f>
        <v>6</v>
      </c>
      <c r="E44" s="55" t="str">
        <f>'[1]Heat plate'!E44</f>
        <v>539*125*68</v>
      </c>
      <c r="F44" s="55">
        <f>'[1]Heat plate'!F44</f>
        <v>2.58</v>
      </c>
      <c r="G44" s="185" t="str">
        <f>'[1]Heat plate'!G44</f>
        <v>Freon 7/8,1 1/8  water 1 1/4"</v>
      </c>
      <c r="H44" s="55">
        <f>'[1]Heat plate'!H44</f>
        <v>0.75</v>
      </c>
      <c r="I44" s="190">
        <f>'[1]Heat plate'!N44</f>
        <v>1015.52444444444</v>
      </c>
      <c r="J44" s="625"/>
      <c r="K44" s="262"/>
      <c r="L44" s="262"/>
      <c r="M44" s="262" t="e">
        <f>'[1]Heat plate'!#REF!</f>
        <v>#REF!</v>
      </c>
      <c r="N44" s="622">
        <f>'[1]Heat plate'!T44</f>
        <v>0</v>
      </c>
    </row>
    <row r="45" ht="22.5" spans="1:14">
      <c r="A45" s="196" t="str">
        <f>'[1]Heat plate'!A45</f>
        <v>HEAT027</v>
      </c>
      <c r="B45" s="196" t="str">
        <f>'[1]Heat plate'!B45</f>
        <v>EATB61-40-2</v>
      </c>
      <c r="C45" s="137"/>
      <c r="D45" s="55">
        <f>'[1]Heat plate'!D45</f>
        <v>10</v>
      </c>
      <c r="E45" s="55" t="str">
        <f>'[1]Heat plate'!E45</f>
        <v>539*125*100</v>
      </c>
      <c r="F45" s="55">
        <f>'[1]Heat plate'!F45</f>
        <v>4.28</v>
      </c>
      <c r="G45" s="185" t="str">
        <f>'[1]Heat plate'!G45</f>
        <v>Freon 7/8,1 1/8  water 1 1/4"</v>
      </c>
      <c r="H45" s="55">
        <f>'[1]Heat plate'!H45</f>
        <v>0.75</v>
      </c>
      <c r="I45" s="190">
        <f>'[1]Heat plate'!N45</f>
        <v>1501.51111111111</v>
      </c>
      <c r="J45" s="625"/>
      <c r="K45" s="262"/>
      <c r="L45" s="262"/>
      <c r="M45" s="262" t="e">
        <f>'[1]Heat plate'!#REF!</f>
        <v>#REF!</v>
      </c>
      <c r="N45" s="622">
        <f>'[1]Heat plate'!T45</f>
        <v>0</v>
      </c>
    </row>
    <row r="46" ht="22.5" spans="1:14">
      <c r="A46" s="196" t="str">
        <f>'[1]Heat plate'!A46</f>
        <v>HEAT028</v>
      </c>
      <c r="B46" s="196" t="str">
        <f>'[1]Heat plate'!B46</f>
        <v>EATB61-50-2</v>
      </c>
      <c r="C46" s="137"/>
      <c r="D46" s="55">
        <f>'[1]Heat plate'!D46</f>
        <v>12</v>
      </c>
      <c r="E46" s="55" t="str">
        <f>'[1]Heat plate'!E46</f>
        <v>539*125*124</v>
      </c>
      <c r="F46" s="55">
        <f>'[1]Heat plate'!F46</f>
        <v>5.14</v>
      </c>
      <c r="G46" s="185" t="str">
        <f>'[1]Heat plate'!G46</f>
        <v>Freon 7/8,1 1/8  water 1 1/4"</v>
      </c>
      <c r="H46" s="55">
        <f>'[1]Heat plate'!H46</f>
        <v>0.75</v>
      </c>
      <c r="I46" s="190">
        <f>'[1]Heat plate'!N46</f>
        <v>1778.03333333333</v>
      </c>
      <c r="J46" s="625"/>
      <c r="K46" s="262"/>
      <c r="L46" s="262"/>
      <c r="M46" s="262" t="e">
        <f>'[1]Heat plate'!#REF!</f>
        <v>#REF!</v>
      </c>
      <c r="N46" s="622">
        <f>'[1]Heat plate'!T46</f>
        <v>0</v>
      </c>
    </row>
    <row r="47" spans="1:14">
      <c r="A47" s="196" t="str">
        <f>'[1]Heat plate'!A47</f>
        <v>HEAT029</v>
      </c>
      <c r="B47" s="196" t="str">
        <f>'[1]Heat plate'!B47</f>
        <v>EATB85-44-2</v>
      </c>
      <c r="C47" s="137"/>
      <c r="D47" s="55">
        <f>'[1]Heat plate'!D47</f>
        <v>15</v>
      </c>
      <c r="E47" s="55" t="str">
        <f>'[1]Heat plate'!E47</f>
        <v>564*188*110</v>
      </c>
      <c r="F47" s="55">
        <f>'[1]Heat plate'!F47</f>
        <v>6.42</v>
      </c>
      <c r="G47" s="185" t="str">
        <f>'[1]Heat plate'!G47</f>
        <v>Freon 7/8,1 3/8  water 2"</v>
      </c>
      <c r="H47" s="55">
        <f>'[1]Heat plate'!H47</f>
        <v>1.5</v>
      </c>
      <c r="I47" s="190">
        <f>'[1]Heat plate'!N47</f>
        <v>2480.59111111111</v>
      </c>
      <c r="J47" s="625"/>
      <c r="K47" s="262"/>
      <c r="L47" s="262"/>
      <c r="M47" s="262" t="e">
        <f>'[1]Heat plate'!#REF!</f>
        <v>#REF!</v>
      </c>
      <c r="N47" s="622">
        <f>'[1]Heat plate'!T47</f>
        <v>0</v>
      </c>
    </row>
    <row r="48" spans="1:14">
      <c r="A48" s="196" t="str">
        <f>'[1]Heat plate'!A48</f>
        <v>HEAT030</v>
      </c>
      <c r="B48" s="196" t="str">
        <f>'[1]Heat plate'!B48</f>
        <v>EATB85-58-2</v>
      </c>
      <c r="C48" s="137"/>
      <c r="D48" s="55">
        <f>'[1]Heat plate'!D48</f>
        <v>20</v>
      </c>
      <c r="E48" s="55" t="str">
        <f>'[1]Heat plate'!E48</f>
        <v>564*188*142</v>
      </c>
      <c r="F48" s="55">
        <f>'[1]Heat plate'!F48</f>
        <v>8.56</v>
      </c>
      <c r="G48" s="185" t="str">
        <f>'[1]Heat plate'!G48</f>
        <v>Freon 7/8,1 3/8  water 2"</v>
      </c>
      <c r="H48" s="55">
        <f>'[1]Heat plate'!H48</f>
        <v>1.5</v>
      </c>
      <c r="I48" s="190">
        <f>'[1]Heat plate'!N48</f>
        <v>3138.96</v>
      </c>
      <c r="J48" s="625"/>
      <c r="K48" s="262"/>
      <c r="L48" s="262"/>
      <c r="M48" s="262" t="e">
        <f>'[1]Heat plate'!#REF!</f>
        <v>#REF!</v>
      </c>
      <c r="N48" s="622">
        <f>'[1]Heat plate'!T48</f>
        <v>0</v>
      </c>
    </row>
    <row r="49" spans="1:14">
      <c r="A49" s="196" t="str">
        <f>'[1]Heat plate'!A49</f>
        <v>HEAT031</v>
      </c>
      <c r="B49" s="196" t="str">
        <f>'[1]Heat plate'!B49</f>
        <v>EATB120-64-2</v>
      </c>
      <c r="C49" s="138"/>
      <c r="D49" s="55">
        <f>'[1]Heat plate'!D49</f>
        <v>30</v>
      </c>
      <c r="E49" s="55" t="str">
        <f>'[1]Heat plate'!E49</f>
        <v>564*247*164</v>
      </c>
      <c r="F49" s="55">
        <f>'[1]Heat plate'!F49</f>
        <v>12.86</v>
      </c>
      <c r="G49" s="185" t="str">
        <f>'[1]Heat plate'!G49</f>
        <v>Freon 7/8,1 3/8  water 2"</v>
      </c>
      <c r="H49" s="55">
        <f>'[1]Heat plate'!H49</f>
        <v>2.2</v>
      </c>
      <c r="I49" s="190">
        <f>'[1]Heat plate'!N49</f>
        <v>4630.90444444444</v>
      </c>
      <c r="J49" s="625"/>
      <c r="K49" s="262"/>
      <c r="L49" s="262"/>
      <c r="M49" s="262" t="e">
        <f>'[1]Heat plate'!#REF!</f>
        <v>#REF!</v>
      </c>
      <c r="N49" s="622">
        <f>'[1]Heat plate'!T49</f>
        <v>0</v>
      </c>
    </row>
    <row r="50" spans="1:14">
      <c r="A50" s="196" t="str">
        <f>'[1]Heat plate'!A50</f>
        <v>HEAT031.1</v>
      </c>
      <c r="B50" s="196" t="str">
        <f>'[1]Heat plate'!B50</f>
        <v>CB10+10 (2*10HP C.BARREL)</v>
      </c>
      <c r="C50" s="56" t="s">
        <v>161</v>
      </c>
      <c r="D50" s="55" t="str">
        <f>'[1]Heat plate'!D50</f>
        <v>10+10HP</v>
      </c>
      <c r="E50" s="55">
        <f>'[1]Heat plate'!E50</f>
        <v>0</v>
      </c>
      <c r="F50" s="55">
        <f>'[1]Heat plate'!F50</f>
        <v>0</v>
      </c>
      <c r="G50" s="185">
        <f>'[1]Heat plate'!G50</f>
        <v>0</v>
      </c>
      <c r="H50" s="140"/>
      <c r="I50" s="430">
        <f>'[1]Heat plate'!N50</f>
        <v>5965.90909090909</v>
      </c>
      <c r="J50" s="624"/>
      <c r="K50" s="262"/>
      <c r="L50" s="262"/>
      <c r="M50" s="262" t="e">
        <f>'[1]Heat plate'!#REF!</f>
        <v>#REF!</v>
      </c>
      <c r="N50" s="622">
        <f>'[1]Heat plate'!T50</f>
        <v>0</v>
      </c>
    </row>
    <row r="51" spans="1:14">
      <c r="A51" s="196" t="str">
        <f>'[1]Heat plate'!A51</f>
        <v>HEAT031.2</v>
      </c>
      <c r="B51" s="196" t="str">
        <f>'[1]Heat plate'!B51</f>
        <v>CB12+12 (2*12HP C.BARREL)</v>
      </c>
      <c r="C51" s="57"/>
      <c r="D51" s="55" t="str">
        <f>'[1]Heat plate'!D51</f>
        <v>12+12HP</v>
      </c>
      <c r="E51" s="55">
        <f>'[1]Heat plate'!E51</f>
        <v>0</v>
      </c>
      <c r="F51" s="55">
        <f>'[1]Heat plate'!F51</f>
        <v>0</v>
      </c>
      <c r="G51" s="185">
        <f>'[1]Heat plate'!G51</f>
        <v>0</v>
      </c>
      <c r="H51" s="140"/>
      <c r="I51" s="430">
        <f>'[1]Heat plate'!N51</f>
        <v>6601.7316017316</v>
      </c>
      <c r="J51" s="624"/>
      <c r="K51" s="262"/>
      <c r="L51" s="262"/>
      <c r="M51" s="262" t="e">
        <f>'[1]Heat plate'!#REF!</f>
        <v>#REF!</v>
      </c>
      <c r="N51" s="622">
        <f>'[1]Heat plate'!T51</f>
        <v>0</v>
      </c>
    </row>
    <row r="52" spans="1:14">
      <c r="A52" s="196" t="str">
        <f>'[1]Heat plate'!A52</f>
        <v>HEAT031.3</v>
      </c>
      <c r="B52" s="196" t="str">
        <f>'[1]Heat plate'!B52</f>
        <v>CB15+15 (2*15HP C.BARREL)</v>
      </c>
      <c r="C52" s="57"/>
      <c r="D52" s="55" t="str">
        <f>'[1]Heat plate'!D52</f>
        <v>15+15HP</v>
      </c>
      <c r="E52" s="55">
        <f>'[1]Heat plate'!E52</f>
        <v>0</v>
      </c>
      <c r="F52" s="55">
        <f>'[1]Heat plate'!F52</f>
        <v>0</v>
      </c>
      <c r="G52" s="185">
        <f>'[1]Heat plate'!G52</f>
        <v>0</v>
      </c>
      <c r="H52" s="140"/>
      <c r="I52" s="430">
        <f>'[1]Heat plate'!N52</f>
        <v>8373.91774891775</v>
      </c>
      <c r="J52" s="624"/>
      <c r="K52" s="262"/>
      <c r="L52" s="262"/>
      <c r="M52" s="262" t="e">
        <f>'[1]Heat plate'!#REF!</f>
        <v>#REF!</v>
      </c>
      <c r="N52" s="622">
        <f>'[1]Heat plate'!T52</f>
        <v>0</v>
      </c>
    </row>
    <row r="53" spans="1:14">
      <c r="A53" s="196" t="str">
        <f>'[1]Heat plate'!A53</f>
        <v>HEAT031.4</v>
      </c>
      <c r="B53" s="196" t="str">
        <f>'[1]Heat plate'!B53</f>
        <v>CB20+20 (2*20HP C.BARREL)</v>
      </c>
      <c r="C53" s="57"/>
      <c r="D53" s="55" t="str">
        <f>'[1]Heat plate'!D53</f>
        <v>20+20HP</v>
      </c>
      <c r="E53" s="55">
        <f>'[1]Heat plate'!E53</f>
        <v>0</v>
      </c>
      <c r="F53" s="55">
        <f>'[1]Heat plate'!F53</f>
        <v>0</v>
      </c>
      <c r="G53" s="185">
        <f>'[1]Heat plate'!G53</f>
        <v>0</v>
      </c>
      <c r="H53" s="140"/>
      <c r="I53" s="430">
        <f>'[1]Heat plate'!N53</f>
        <v>9943.18181818182</v>
      </c>
      <c r="J53" s="624"/>
      <c r="K53" s="262"/>
      <c r="L53" s="262"/>
      <c r="M53" s="262" t="e">
        <f>'[1]Heat plate'!#REF!</f>
        <v>#REF!</v>
      </c>
      <c r="N53" s="622">
        <f>'[1]Heat plate'!T53</f>
        <v>0</v>
      </c>
    </row>
    <row r="54" spans="1:14">
      <c r="A54" s="196" t="str">
        <f>'[1]Heat plate'!A54</f>
        <v>HEAT031.5</v>
      </c>
      <c r="B54" s="196" t="str">
        <f>'[1]Heat plate'!B54</f>
        <v>CB25+25 (2*25HP C.BARREL)</v>
      </c>
      <c r="C54" s="57"/>
      <c r="D54" s="55" t="str">
        <f>'[1]Heat plate'!D54</f>
        <v>25+25HP</v>
      </c>
      <c r="E54" s="55">
        <f>'[1]Heat plate'!E54</f>
        <v>0</v>
      </c>
      <c r="F54" s="55">
        <f>'[1]Heat plate'!F54</f>
        <v>0</v>
      </c>
      <c r="G54" s="185">
        <f>'[1]Heat plate'!G54</f>
        <v>0</v>
      </c>
      <c r="H54" s="140"/>
      <c r="I54" s="430">
        <f>'[1]Heat plate'!N54</f>
        <v>12567.6406926407</v>
      </c>
      <c r="J54" s="624"/>
      <c r="K54" s="262"/>
      <c r="L54" s="262"/>
      <c r="M54" s="262" t="e">
        <f>'[1]Heat plate'!#REF!</f>
        <v>#REF!</v>
      </c>
      <c r="N54" s="622">
        <f>'[1]Heat plate'!T54</f>
        <v>0</v>
      </c>
    </row>
    <row r="55" ht="12.75" customHeight="1" spans="1:14">
      <c r="A55" s="196" t="str">
        <f>'[1]Heat plate'!A56</f>
        <v>HEAT032</v>
      </c>
      <c r="B55" s="196" t="str">
        <f>'[1]Heat plate'!B56</f>
        <v>CB5 (5hp chiller barrel)</v>
      </c>
      <c r="C55" s="57"/>
      <c r="D55" s="55">
        <f>'[1]Heat plate'!D56</f>
        <v>5</v>
      </c>
      <c r="E55" s="55" t="str">
        <f>'[1]Heat plate'!E56</f>
        <v>906*180</v>
      </c>
      <c r="F55" s="55" t="str">
        <f>'[1]Heat plate'!F56</f>
        <v>18KW</v>
      </c>
      <c r="G55" s="185">
        <f>'[1]Heat plate'!G56</f>
        <v>0</v>
      </c>
      <c r="H55" s="196"/>
      <c r="I55" s="190">
        <f>'[1]Heat plate'!N56</f>
        <v>2120.53571428571</v>
      </c>
      <c r="J55" s="552" t="s">
        <v>143</v>
      </c>
      <c r="K55" s="73" t="s">
        <v>141</v>
      </c>
      <c r="L55" s="262">
        <v>5</v>
      </c>
      <c r="M55" s="262" t="e">
        <f>'[1]Heat plate'!#REF!</f>
        <v>#REF!</v>
      </c>
      <c r="N55" s="622">
        <f>'[1]Heat plate'!T56</f>
        <v>1961.88775510204</v>
      </c>
    </row>
    <row r="56" ht="12.75" customHeight="1" spans="1:14">
      <c r="A56" s="196" t="str">
        <f>'[1]Heat plate'!A57</f>
        <v>HEAT032.1</v>
      </c>
      <c r="B56" s="196" t="str">
        <f>'[1]Heat plate'!B57</f>
        <v>CB6 (6hp chiller barrel</v>
      </c>
      <c r="C56" s="57"/>
      <c r="D56" s="55">
        <f>'[1]Heat plate'!D57</f>
        <v>6</v>
      </c>
      <c r="E56" s="55" t="str">
        <f>'[1]Heat plate'!E57</f>
        <v>986*180</v>
      </c>
      <c r="F56" s="55">
        <f>'[1]Heat plate'!F57</f>
        <v>0</v>
      </c>
      <c r="G56" s="185">
        <f>'[1]Heat plate'!G57</f>
        <v>0</v>
      </c>
      <c r="H56" s="196"/>
      <c r="I56" s="190">
        <f>'[1]Heat plate'!N57</f>
        <v>2306.54761904762</v>
      </c>
      <c r="J56" s="552"/>
      <c r="K56" s="73"/>
      <c r="L56" s="262"/>
      <c r="M56" s="262" t="e">
        <f>'[1]Heat plate'!#REF!</f>
        <v>#REF!</v>
      </c>
      <c r="N56" s="622">
        <f>'[1]Heat plate'!T57</f>
        <v>0</v>
      </c>
    </row>
    <row r="57" spans="1:14">
      <c r="A57" s="196" t="str">
        <f>'[1]Heat plate'!A58</f>
        <v>HEAT033</v>
      </c>
      <c r="B57" s="196" t="str">
        <f>'[1]Heat plate'!B58</f>
        <v>CB8 (8hp chiller barrel)</v>
      </c>
      <c r="C57" s="57"/>
      <c r="D57" s="55">
        <f>'[1]Heat plate'!D58</f>
        <v>8</v>
      </c>
      <c r="E57" s="55" t="str">
        <f>'[1]Heat plate'!E58</f>
        <v>1086*219</v>
      </c>
      <c r="F57" s="55" t="str">
        <f>'[1]Heat plate'!F58</f>
        <v>28KW</v>
      </c>
      <c r="G57" s="185">
        <f>'[1]Heat plate'!G58</f>
        <v>0</v>
      </c>
      <c r="H57" s="196"/>
      <c r="I57" s="190">
        <f>'[1]Heat plate'!N58</f>
        <v>3007.19246031746</v>
      </c>
      <c r="J57" s="624" t="s">
        <v>148</v>
      </c>
      <c r="K57" s="262" t="s">
        <v>149</v>
      </c>
      <c r="L57" s="262">
        <v>8</v>
      </c>
      <c r="M57" s="262" t="e">
        <f>'[1]Heat plate'!#REF!</f>
        <v>#REF!</v>
      </c>
      <c r="N57" s="622">
        <f>'[1]Heat plate'!T58</f>
        <v>0</v>
      </c>
    </row>
    <row r="58" s="181" customFormat="1" spans="1:14">
      <c r="A58" s="196" t="str">
        <f>'[1]Heat plate'!A59</f>
        <v>HEAT034</v>
      </c>
      <c r="B58" s="196" t="str">
        <f>'[1]Heat plate'!B59</f>
        <v>CB10 (10hp chiller barrel)</v>
      </c>
      <c r="C58" s="57"/>
      <c r="D58" s="55">
        <f>'[1]Heat plate'!D59</f>
        <v>10</v>
      </c>
      <c r="E58" s="55" t="str">
        <f>'[1]Heat plate'!E59</f>
        <v>1206*219</v>
      </c>
      <c r="F58" s="55" t="str">
        <f>'[1]Heat plate'!F59</f>
        <v>35KW</v>
      </c>
      <c r="G58" s="185">
        <f>'[1]Heat plate'!G59</f>
        <v>0</v>
      </c>
      <c r="H58" s="196"/>
      <c r="I58" s="190">
        <f>'[1]Heat plate'!N59</f>
        <v>3298.61111111111</v>
      </c>
      <c r="J58" s="340" t="s">
        <v>150</v>
      </c>
      <c r="K58" s="136" t="s">
        <v>147</v>
      </c>
      <c r="L58" s="71">
        <v>10</v>
      </c>
      <c r="M58" s="262" t="e">
        <f>'[1]Heat plate'!#REF!</f>
        <v>#REF!</v>
      </c>
      <c r="N58" s="622">
        <f>'[1]Heat plate'!T59</f>
        <v>0</v>
      </c>
    </row>
    <row r="59" s="181" customFormat="1" spans="1:14">
      <c r="A59" s="196" t="str">
        <f>'[1]Heat plate'!A60</f>
        <v>HEAT035</v>
      </c>
      <c r="B59" s="196" t="str">
        <f>'[1]Heat plate'!B60</f>
        <v>CB12 (12hp chiller barrel)</v>
      </c>
      <c r="C59" s="57"/>
      <c r="D59" s="55">
        <f>'[1]Heat plate'!D60</f>
        <v>12</v>
      </c>
      <c r="E59" s="55" t="str">
        <f>'[1]Heat plate'!E60</f>
        <v>1406*219</v>
      </c>
      <c r="F59" s="55">
        <f>'[1]Heat plate'!F60</f>
        <v>0</v>
      </c>
      <c r="G59" s="185">
        <f>'[1]Heat plate'!G60</f>
        <v>0</v>
      </c>
      <c r="H59" s="196"/>
      <c r="I59" s="190">
        <f>'[1]Heat plate'!N60</f>
        <v>3906.25</v>
      </c>
      <c r="J59" s="340"/>
      <c r="K59" s="137"/>
      <c r="L59" s="71"/>
      <c r="M59" s="262" t="e">
        <f>'[1]Heat plate'!#REF!</f>
        <v>#REF!</v>
      </c>
      <c r="N59" s="622">
        <f>'[1]Heat plate'!T60</f>
        <v>0</v>
      </c>
    </row>
    <row r="60" s="181" customFormat="1" spans="1:14">
      <c r="A60" s="196" t="str">
        <f>'[1]Heat plate'!A61</f>
        <v>HEAT036</v>
      </c>
      <c r="B60" s="196" t="str">
        <f>'[1]Heat plate'!B61</f>
        <v>CB15 (15hp chiller barrel)</v>
      </c>
      <c r="C60" s="57"/>
      <c r="D60" s="55">
        <f>'[1]Heat plate'!D61</f>
        <v>15</v>
      </c>
      <c r="E60" s="55" t="str">
        <f>'[1]Heat plate'!E61</f>
        <v>1406*219</v>
      </c>
      <c r="F60" s="55" t="str">
        <f>'[1]Heat plate'!F61</f>
        <v>47KW</v>
      </c>
      <c r="G60" s="185">
        <f>'[1]Heat plate'!G61</f>
        <v>0</v>
      </c>
      <c r="H60" s="196"/>
      <c r="I60" s="190">
        <f>'[1]Heat plate'!N61</f>
        <v>4191.46825396825</v>
      </c>
      <c r="J60" s="552" t="s">
        <v>152</v>
      </c>
      <c r="K60" s="137"/>
      <c r="L60" s="262">
        <v>15</v>
      </c>
      <c r="M60" s="262" t="e">
        <f>'[1]Heat plate'!#REF!</f>
        <v>#REF!</v>
      </c>
      <c r="N60" s="622">
        <f>'[1]Heat plate'!T61</f>
        <v>0</v>
      </c>
    </row>
    <row r="61" spans="1:14">
      <c r="A61" s="196" t="str">
        <f>'[1]Heat plate'!A62</f>
        <v>HEAT037</v>
      </c>
      <c r="B61" s="196" t="str">
        <f>'[1]Heat plate'!B62</f>
        <v>CB20 (20hp chiller barrel)</v>
      </c>
      <c r="C61" s="57"/>
      <c r="D61" s="55">
        <f>'[1]Heat plate'!D62</f>
        <v>20</v>
      </c>
      <c r="E61" s="55" t="str">
        <f>'[1]Heat plate'!E62</f>
        <v>1606*219</v>
      </c>
      <c r="F61" s="55" t="str">
        <f>'[1]Heat plate'!F62</f>
        <v>56KW</v>
      </c>
      <c r="G61" s="185">
        <f>'[1]Heat plate'!G62</f>
        <v>0</v>
      </c>
      <c r="H61" s="196"/>
      <c r="I61" s="190">
        <f>'[1]Heat plate'!N62</f>
        <v>4861.11111111111</v>
      </c>
      <c r="J61" s="552" t="s">
        <v>153</v>
      </c>
      <c r="K61" s="138"/>
      <c r="L61" s="262">
        <v>20</v>
      </c>
      <c r="M61" s="262" t="e">
        <f>'[1]Heat plate'!#REF!</f>
        <v>#REF!</v>
      </c>
      <c r="N61" s="622">
        <f>'[1]Heat plate'!T62</f>
        <v>15423.5463295313</v>
      </c>
    </row>
    <row r="62" spans="1:14">
      <c r="A62" s="196" t="str">
        <f>'[1]Heat plate'!A63</f>
        <v>HEAT038</v>
      </c>
      <c r="B62" s="196" t="str">
        <f>'[1]Heat plate'!B63</f>
        <v>CB25 (25hp chiller barrel)</v>
      </c>
      <c r="C62" s="57"/>
      <c r="D62" s="55">
        <f>'[1]Heat plate'!D63</f>
        <v>25</v>
      </c>
      <c r="E62" s="55" t="str">
        <f>'[1]Heat plate'!E63</f>
        <v>1706*219</v>
      </c>
      <c r="F62" s="55" t="str">
        <f>'[1]Heat plate'!F63</f>
        <v>65KW</v>
      </c>
      <c r="G62" s="185">
        <f>'[1]Heat plate'!G63</f>
        <v>0</v>
      </c>
      <c r="H62" s="196"/>
      <c r="I62" s="190">
        <f>'[1]Heat plate'!N63</f>
        <v>5419.14682539683</v>
      </c>
      <c r="J62" s="237" t="s">
        <v>154</v>
      </c>
      <c r="K62" s="136" t="s">
        <v>155</v>
      </c>
      <c r="L62" s="262">
        <v>25</v>
      </c>
      <c r="M62" s="262" t="e">
        <f>'[1]Heat plate'!#REF!</f>
        <v>#REF!</v>
      </c>
      <c r="N62" s="622">
        <f>'[1]Heat plate'!T63</f>
        <v>0</v>
      </c>
    </row>
    <row r="63" spans="1:14">
      <c r="A63" s="196" t="str">
        <f>'[1]Heat plate'!A64</f>
        <v>HEAT039</v>
      </c>
      <c r="B63" s="196" t="str">
        <f>'[1]Heat plate'!B64</f>
        <v>CB30 (30hp chiller barrel)</v>
      </c>
      <c r="C63" s="57"/>
      <c r="D63" s="55">
        <f>'[1]Heat plate'!D64</f>
        <v>30</v>
      </c>
      <c r="E63" s="55" t="str">
        <f>'[1]Heat plate'!E64</f>
        <v>1716*273</v>
      </c>
      <c r="F63" s="55" t="str">
        <f>'[1]Heat plate'!F64</f>
        <v>80KW</v>
      </c>
      <c r="G63" s="185">
        <f>'[1]Heat plate'!G64</f>
        <v>0</v>
      </c>
      <c r="H63" s="196"/>
      <c r="I63" s="190">
        <f>'[1]Heat plate'!N64</f>
        <v>7080.85317460317</v>
      </c>
      <c r="J63" s="86" t="s">
        <v>156</v>
      </c>
      <c r="K63" s="137"/>
      <c r="L63" s="71">
        <v>30</v>
      </c>
      <c r="M63" s="262" t="e">
        <f>'[1]Heat plate'!#REF!</f>
        <v>#REF!</v>
      </c>
      <c r="N63" s="622">
        <f>'[1]Heat plate'!T64</f>
        <v>0</v>
      </c>
    </row>
    <row r="64" spans="1:14">
      <c r="A64" s="196" t="str">
        <f>'[1]Heat plate'!A65</f>
        <v>HEAT040</v>
      </c>
      <c r="B64" s="196" t="str">
        <f>'[1]Heat plate'!B65</f>
        <v>CB35 (35hp chiller barrel)</v>
      </c>
      <c r="C64" s="57"/>
      <c r="D64" s="55">
        <f>'[1]Heat plate'!D65</f>
        <v>35</v>
      </c>
      <c r="E64" s="55" t="str">
        <f>'[1]Heat plate'!E65</f>
        <v>1916*273</v>
      </c>
      <c r="F64" s="55" t="str">
        <f>'[1]Heat plate'!F65</f>
        <v>95KW</v>
      </c>
      <c r="G64" s="185">
        <f>'[1]Heat plate'!G65</f>
        <v>0</v>
      </c>
      <c r="H64" s="196"/>
      <c r="I64" s="190">
        <f>'[1]Heat plate'!N65</f>
        <v>7936.50793650794</v>
      </c>
      <c r="J64" s="624"/>
      <c r="K64" s="137"/>
      <c r="L64" s="262">
        <v>35</v>
      </c>
      <c r="M64" s="262" t="e">
        <f>'[1]Heat plate'!#REF!</f>
        <v>#REF!</v>
      </c>
      <c r="N64" s="622">
        <f>'[1]Heat plate'!T65</f>
        <v>0</v>
      </c>
    </row>
    <row r="65" spans="1:14">
      <c r="A65" s="196" t="str">
        <f>'[1]Heat plate'!A66</f>
        <v>HEAT041</v>
      </c>
      <c r="B65" s="196" t="str">
        <f>'[1]Heat plate'!B66</f>
        <v>CB40 (40hp chiller barrel)</v>
      </c>
      <c r="C65" s="57"/>
      <c r="D65" s="55">
        <f>'[1]Heat plate'!D66</f>
        <v>40</v>
      </c>
      <c r="E65" s="55" t="str">
        <f>'[1]Heat plate'!E66</f>
        <v>1916*273</v>
      </c>
      <c r="F65" s="55" t="str">
        <f>'[1]Heat plate'!F66</f>
        <v>120KW</v>
      </c>
      <c r="G65" s="185">
        <f>'[1]Heat plate'!G66</f>
        <v>0</v>
      </c>
      <c r="H65" s="196"/>
      <c r="I65" s="190">
        <f>'[1]Heat plate'!N66</f>
        <v>8432.53968253968</v>
      </c>
      <c r="J65" s="83" t="s">
        <v>158</v>
      </c>
      <c r="K65" s="138"/>
      <c r="L65" s="71">
        <v>40</v>
      </c>
      <c r="M65" s="262" t="e">
        <f>'[1]Heat plate'!#REF!</f>
        <v>#REF!</v>
      </c>
      <c r="N65" s="622">
        <f>'[1]Heat plate'!T66</f>
        <v>0</v>
      </c>
    </row>
    <row r="66" spans="1:14">
      <c r="A66" s="196" t="str">
        <f>'[1]Heat plate'!A67</f>
        <v>HEAT042</v>
      </c>
      <c r="B66" s="196" t="str">
        <f>'[1]Heat plate'!B67</f>
        <v>CB50</v>
      </c>
      <c r="C66" s="57"/>
      <c r="D66" s="55">
        <f>'[1]Heat plate'!D67</f>
        <v>50</v>
      </c>
      <c r="E66" s="55">
        <f>'[1]Heat plate'!E67</f>
        <v>0</v>
      </c>
      <c r="F66" s="55" t="str">
        <f>'[1]Heat plate'!F67</f>
        <v>135KW</v>
      </c>
      <c r="G66" s="185">
        <f>'[1]Heat plate'!G67</f>
        <v>0</v>
      </c>
      <c r="H66" s="196"/>
      <c r="I66" s="190">
        <f>'[1]Heat plate'!N67</f>
        <v>10540.6746031746</v>
      </c>
      <c r="J66" s="625" t="s">
        <v>159</v>
      </c>
      <c r="K66" s="262" t="s">
        <v>160</v>
      </c>
      <c r="L66" s="262">
        <v>50</v>
      </c>
      <c r="M66" s="262" t="e">
        <f>'[1]Heat plate'!#REF!</f>
        <v>#REF!</v>
      </c>
      <c r="N66" s="622">
        <f>'[1]Heat plate'!T67</f>
        <v>0</v>
      </c>
    </row>
    <row r="67" spans="1:14">
      <c r="A67" s="196" t="str">
        <f>'[1]Heat plate'!A68</f>
        <v>HEAT043</v>
      </c>
      <c r="B67" s="196" t="str">
        <f>'[1]Heat plate'!B68</f>
        <v>CB60</v>
      </c>
      <c r="C67" s="57"/>
      <c r="D67" s="55">
        <f>'[1]Heat plate'!D68</f>
        <v>60</v>
      </c>
      <c r="E67" s="55">
        <f>'[1]Heat plate'!E68</f>
        <v>0</v>
      </c>
      <c r="F67" s="55" t="str">
        <f>'[1]Heat plate'!F68</f>
        <v>155KW</v>
      </c>
      <c r="G67" s="185">
        <f>'[1]Heat plate'!G68</f>
        <v>0</v>
      </c>
      <c r="H67" s="196"/>
      <c r="I67" s="190">
        <f>'[1]Heat plate'!N68</f>
        <v>12425.5952380952</v>
      </c>
      <c r="J67" s="625"/>
      <c r="K67" s="262"/>
      <c r="L67" s="262"/>
      <c r="M67" s="262" t="e">
        <f>'[1]Heat plate'!#REF!</f>
        <v>#REF!</v>
      </c>
      <c r="N67" s="622">
        <f>'[1]Heat plate'!T68</f>
        <v>0</v>
      </c>
    </row>
    <row r="68" spans="1:14">
      <c r="A68" s="196" t="str">
        <f>'[1]Heat plate'!A69</f>
        <v>HEAT043.1</v>
      </c>
      <c r="B68" s="196" t="str">
        <f>'[1]Heat plate'!B69</f>
        <v>CB70</v>
      </c>
      <c r="C68" s="57"/>
      <c r="D68" s="55">
        <f>'[1]Heat plate'!D69</f>
        <v>70</v>
      </c>
      <c r="E68" s="55">
        <f>'[1]Heat plate'!E69</f>
        <v>0</v>
      </c>
      <c r="F68" s="55">
        <f>'[1]Heat plate'!F69</f>
        <v>0</v>
      </c>
      <c r="G68" s="185">
        <f>'[1]Heat plate'!G69</f>
        <v>0</v>
      </c>
      <c r="H68" s="196"/>
      <c r="I68" s="190">
        <f>'[1]Heat plate'!N69</f>
        <v>14062.5</v>
      </c>
      <c r="J68" s="625"/>
      <c r="K68" s="262"/>
      <c r="L68" s="262"/>
      <c r="M68" s="262" t="e">
        <f>'[1]Heat plate'!#REF!</f>
        <v>#REF!</v>
      </c>
      <c r="N68" s="622">
        <f>'[1]Heat plate'!T69</f>
        <v>0</v>
      </c>
    </row>
    <row r="69" spans="1:14">
      <c r="A69" s="196" t="str">
        <f>'[1]Heat plate'!A70</f>
        <v>HEAT043.2</v>
      </c>
      <c r="B69" s="196" t="str">
        <f>'[1]Heat plate'!B70</f>
        <v>CB80</v>
      </c>
      <c r="C69" s="57"/>
      <c r="D69" s="55">
        <f>'[1]Heat plate'!D70</f>
        <v>80</v>
      </c>
      <c r="E69" s="55">
        <f>'[1]Heat plate'!E70</f>
        <v>0</v>
      </c>
      <c r="F69" s="55">
        <f>'[1]Heat plate'!F70</f>
        <v>0</v>
      </c>
      <c r="G69" s="185">
        <f>'[1]Heat plate'!G70</f>
        <v>0</v>
      </c>
      <c r="H69" s="196"/>
      <c r="I69" s="190">
        <f>'[1]Heat plate'!N70</f>
        <v>16207.8373015873</v>
      </c>
      <c r="J69" s="625"/>
      <c r="K69" s="262"/>
      <c r="L69" s="262"/>
      <c r="M69" s="262" t="e">
        <f>'[1]Heat plate'!#REF!</f>
        <v>#REF!</v>
      </c>
      <c r="N69" s="622">
        <f>'[1]Heat plate'!T70</f>
        <v>0</v>
      </c>
    </row>
    <row r="70" spans="1:14">
      <c r="A70" s="196" t="str">
        <f>'[1]Heat plate'!A71</f>
        <v>HEAT043.3</v>
      </c>
      <c r="B70" s="196" t="str">
        <f>'[1]Heat plate'!B71</f>
        <v>CB90</v>
      </c>
      <c r="C70" s="57"/>
      <c r="D70" s="55">
        <f>'[1]Heat plate'!D71</f>
        <v>90</v>
      </c>
      <c r="E70" s="55">
        <f>'[1]Heat plate'!E71</f>
        <v>0</v>
      </c>
      <c r="F70" s="55">
        <f>'[1]Heat plate'!F71</f>
        <v>0</v>
      </c>
      <c r="G70" s="185">
        <f>'[1]Heat plate'!G71</f>
        <v>0</v>
      </c>
      <c r="H70" s="196"/>
      <c r="I70" s="190">
        <f>'[1]Heat plate'!N71</f>
        <v>17547.123015873</v>
      </c>
      <c r="J70" s="625"/>
      <c r="K70" s="262"/>
      <c r="L70" s="262"/>
      <c r="M70" s="262" t="e">
        <f>'[1]Heat plate'!#REF!</f>
        <v>#REF!</v>
      </c>
      <c r="N70" s="622">
        <f>'[1]Heat plate'!T71</f>
        <v>0</v>
      </c>
    </row>
    <row r="71" spans="1:14">
      <c r="A71" s="196" t="str">
        <f>'[1]Heat plate'!A72</f>
        <v>HEAT043.4</v>
      </c>
      <c r="B71" s="196" t="str">
        <f>'[1]Heat plate'!B72</f>
        <v>CB100</v>
      </c>
      <c r="C71" s="57"/>
      <c r="D71" s="55">
        <f>'[1]Heat plate'!D72</f>
        <v>100</v>
      </c>
      <c r="E71" s="55">
        <f>'[1]Heat plate'!E72</f>
        <v>0</v>
      </c>
      <c r="F71" s="55">
        <f>'[1]Heat plate'!F72</f>
        <v>0</v>
      </c>
      <c r="G71" s="185">
        <f>'[1]Heat plate'!G72</f>
        <v>0</v>
      </c>
      <c r="H71" s="196"/>
      <c r="I71" s="190">
        <f>'[1]Heat plate'!N72</f>
        <v>18762.4007936508</v>
      </c>
      <c r="J71" s="625"/>
      <c r="K71" s="262"/>
      <c r="L71" s="262"/>
      <c r="M71" s="262" t="e">
        <f>'[1]Heat plate'!#REF!</f>
        <v>#REF!</v>
      </c>
      <c r="N71" s="622">
        <f>'[1]Heat plate'!T72</f>
        <v>0</v>
      </c>
    </row>
    <row r="72" spans="1:14">
      <c r="A72" s="196" t="str">
        <f>'[1]Heat plate'!A73</f>
        <v>HEAT043.5</v>
      </c>
      <c r="B72" s="196" t="str">
        <f>'[1]Heat plate'!B73</f>
        <v>CB110</v>
      </c>
      <c r="C72" s="57"/>
      <c r="D72" s="55">
        <f>'[1]Heat plate'!D73</f>
        <v>110</v>
      </c>
      <c r="E72" s="55">
        <f>'[1]Heat plate'!E73</f>
        <v>0</v>
      </c>
      <c r="F72" s="55">
        <f>'[1]Heat plate'!F73</f>
        <v>0</v>
      </c>
      <c r="G72" s="185">
        <f>'[1]Heat plate'!G73</f>
        <v>0</v>
      </c>
      <c r="H72" s="196"/>
      <c r="I72" s="190">
        <f>'[1]Heat plate'!N73</f>
        <v>20225.6944444444</v>
      </c>
      <c r="J72" s="625"/>
      <c r="K72" s="262"/>
      <c r="L72" s="262"/>
      <c r="M72" s="262" t="e">
        <f>'[1]Heat plate'!#REF!</f>
        <v>#REF!</v>
      </c>
      <c r="N72" s="622">
        <f>'[1]Heat plate'!T73</f>
        <v>0</v>
      </c>
    </row>
    <row r="73" spans="1:14">
      <c r="A73" s="196" t="str">
        <f>'[1]Heat plate'!A74</f>
        <v>HEAT043.6</v>
      </c>
      <c r="B73" s="196" t="str">
        <f>'[1]Heat plate'!B74</f>
        <v>CB120</v>
      </c>
      <c r="C73" s="58"/>
      <c r="D73" s="55">
        <f>'[1]Heat plate'!D74</f>
        <v>120</v>
      </c>
      <c r="E73" s="55">
        <f>'[1]Heat plate'!E74</f>
        <v>0</v>
      </c>
      <c r="F73" s="55">
        <f>'[1]Heat plate'!F74</f>
        <v>0</v>
      </c>
      <c r="G73" s="185">
        <f>'[1]Heat plate'!G74</f>
        <v>0</v>
      </c>
      <c r="H73" s="196"/>
      <c r="I73" s="190">
        <f>'[1]Heat plate'!N74</f>
        <v>21701.3888888889</v>
      </c>
      <c r="J73" s="625"/>
      <c r="K73" s="262"/>
      <c r="L73" s="262"/>
      <c r="M73" s="262" t="e">
        <f>'[1]Heat plate'!#REF!</f>
        <v>#REF!</v>
      </c>
      <c r="N73" s="622">
        <f>'[1]Heat plate'!T74</f>
        <v>0</v>
      </c>
    </row>
    <row r="74" spans="1:14">
      <c r="A74" s="196" t="str">
        <f>'[1]Heat plate'!A75</f>
        <v>HEAT044</v>
      </c>
      <c r="B74" s="196" t="str">
        <f>'[1]Heat plate'!B75</f>
        <v>T1HP titanium barrel 16c</v>
      </c>
      <c r="C74" s="626" t="s">
        <v>162</v>
      </c>
      <c r="D74" s="55" t="str">
        <f>'[1]Heat plate'!D75</f>
        <v>1hp</v>
      </c>
      <c r="E74" s="55" t="str">
        <f>'[1]Heat plate'!E75</f>
        <v>330*220*280(W) </v>
      </c>
      <c r="F74" s="55" t="str">
        <f>'[1]Heat plate'!F75</f>
        <v>0.064 * 3ft</v>
      </c>
      <c r="G74" s="185" t="str">
        <f>'[1]Heat plate'!G75</f>
        <v> 1 1/4" water inlet</v>
      </c>
      <c r="H74" s="196"/>
      <c r="I74" s="190">
        <f>'[1]Heat plate'!N75</f>
        <v>347.222222222222</v>
      </c>
      <c r="J74" s="340"/>
      <c r="K74" s="83"/>
      <c r="L74" s="340"/>
      <c r="M74" s="262" t="e">
        <f>'[1]Heat plate'!#REF!</f>
        <v>#REF!</v>
      </c>
      <c r="N74" s="622">
        <f>'[1]Heat plate'!T75</f>
        <v>2243.28148764052</v>
      </c>
    </row>
    <row r="75" spans="1:14">
      <c r="A75" s="196" t="str">
        <f>'[1]Heat plate'!A76</f>
        <v>HEAT045</v>
      </c>
      <c r="B75" s="196" t="str">
        <f>'[1]Heat plate'!B76</f>
        <v>T1.5HP titanium barrel 16c</v>
      </c>
      <c r="C75" s="627"/>
      <c r="D75" s="55" t="str">
        <f>'[1]Heat plate'!D76</f>
        <v>1.5hp</v>
      </c>
      <c r="E75" s="55" t="str">
        <f>'[1]Heat plate'!E76</f>
        <v>330*220*280(W) </v>
      </c>
      <c r="F75" s="55" t="str">
        <f>'[1]Heat plate'!F76</f>
        <v>0.064 * 2.5ft</v>
      </c>
      <c r="G75" s="185" t="str">
        <f>'[1]Heat plate'!G76</f>
        <v> 1 1/4" water inlet</v>
      </c>
      <c r="H75" s="196"/>
      <c r="I75" s="190">
        <f>'[1]Heat plate'!N76</f>
        <v>440.228174603175</v>
      </c>
      <c r="J75" s="340"/>
      <c r="K75" s="83"/>
      <c r="L75" s="340"/>
      <c r="M75" s="262" t="e">
        <f>'[1]Heat plate'!#REF!</f>
        <v>#REF!</v>
      </c>
      <c r="N75" s="622">
        <f>'[1]Heat plate'!T76</f>
        <v>2535.36680510084</v>
      </c>
    </row>
    <row r="76" spans="1:14">
      <c r="A76" s="196" t="str">
        <f>'[1]Heat plate'!A77</f>
        <v>HEAT046</v>
      </c>
      <c r="B76" s="196" t="str">
        <f>'[1]Heat plate'!B77</f>
        <v>T2HP titanium barrel 16c</v>
      </c>
      <c r="C76" s="627"/>
      <c r="D76" s="55" t="str">
        <f>'[1]Heat plate'!D77</f>
        <v>2hp</v>
      </c>
      <c r="E76" s="55" t="str">
        <f>'[1]Heat plate'!E77</f>
        <v>330*220*280(W) </v>
      </c>
      <c r="F76" s="55" t="str">
        <f>'[1]Heat plate'!F77</f>
        <v>0.075 * 1.5ft</v>
      </c>
      <c r="G76" s="185" t="str">
        <f>'[1]Heat plate'!G77</f>
        <v> 1 1/4" water inlet</v>
      </c>
      <c r="H76" s="196"/>
      <c r="I76" s="190">
        <f>'[1]Heat plate'!N77</f>
        <v>496.031746031746</v>
      </c>
      <c r="J76" s="385"/>
      <c r="K76" s="638"/>
      <c r="L76" s="639"/>
      <c r="M76" s="262" t="e">
        <f>'[1]Heat plate'!#REF!</f>
        <v>#REF!</v>
      </c>
      <c r="N76" s="622">
        <f>'[1]Heat plate'!T77</f>
        <v>2937.2755603751</v>
      </c>
    </row>
    <row r="77" spans="1:14">
      <c r="A77" s="196" t="str">
        <f>'[1]Heat plate'!A78</f>
        <v>HEAT047</v>
      </c>
      <c r="B77" s="196" t="str">
        <f>'[1]Heat plate'!B78</f>
        <v>T3HP titanium barrel 16c</v>
      </c>
      <c r="C77" s="627"/>
      <c r="D77" s="55" t="str">
        <f>'[1]Heat plate'!D78</f>
        <v>3hp</v>
      </c>
      <c r="E77" s="55" t="str">
        <f>'[1]Heat plate'!E78</f>
        <v>430*220*280(W) </v>
      </c>
      <c r="F77" s="55" t="str">
        <f>'[1]Heat plate'!F78</f>
        <v>0.09 * 1.5ft</v>
      </c>
      <c r="G77" s="185" t="str">
        <f>'[1]Heat plate'!G78</f>
        <v> 1 1/2" water inlet</v>
      </c>
      <c r="H77" s="196"/>
      <c r="I77" s="190">
        <f>'[1]Heat plate'!N78</f>
        <v>606.39880952381</v>
      </c>
      <c r="J77" s="385"/>
      <c r="K77" s="638"/>
      <c r="L77" s="639"/>
      <c r="M77" s="262" t="e">
        <f>'[1]Heat plate'!#REF!</f>
        <v>#REF!</v>
      </c>
      <c r="N77" s="622">
        <f>'[1]Heat plate'!T78</f>
        <v>4204.87897978254</v>
      </c>
    </row>
    <row r="78" spans="1:14">
      <c r="A78" s="196" t="str">
        <f>'[1]Heat plate'!A79</f>
        <v>HEAT048</v>
      </c>
      <c r="B78" s="196" t="str">
        <f>'[1]Heat plate'!B79</f>
        <v>T4HP titanium barrel 16c </v>
      </c>
      <c r="C78" s="627"/>
      <c r="D78" s="55">
        <f>'[1]Heat plate'!D79</f>
        <v>4</v>
      </c>
      <c r="E78" s="55" t="str">
        <f>'[1]Heat plate'!E79</f>
        <v>490*230*290(W) </v>
      </c>
      <c r="F78" s="55" t="str">
        <f>'[1]Heat plate'!F79</f>
        <v>0.075 * 12" *2</v>
      </c>
      <c r="G78" s="185" t="str">
        <f>'[1]Heat plate'!G79</f>
        <v> 1 1/2" water inlet</v>
      </c>
      <c r="H78" s="196"/>
      <c r="I78" s="190">
        <f>'[1]Heat plate'!N79</f>
        <v>721.72619047619</v>
      </c>
      <c r="J78" s="385"/>
      <c r="K78" s="638"/>
      <c r="L78" s="639"/>
      <c r="M78" s="262" t="e">
        <f>'[1]Heat plate'!#REF!</f>
        <v>#REF!</v>
      </c>
      <c r="N78" s="622">
        <f>'[1]Heat plate'!T79</f>
        <v>0</v>
      </c>
    </row>
    <row r="79" ht="21" customHeight="1" spans="1:14">
      <c r="A79" s="196" t="str">
        <f>'[1]Heat plate'!A80</f>
        <v>HEAT049</v>
      </c>
      <c r="B79" s="196" t="str">
        <f>'[1]Heat plate'!B80</f>
        <v>T5HP titanium barrel 16c</v>
      </c>
      <c r="C79" s="628"/>
      <c r="D79" s="55">
        <f>'[1]Heat plate'!D80</f>
        <v>5</v>
      </c>
      <c r="E79" s="55" t="str">
        <f>'[1]Heat plate'!E80</f>
        <v>560*230*290(W) </v>
      </c>
      <c r="F79" s="55" t="str">
        <f>'[1]Heat plate'!F80</f>
        <v>0.09*15"*2</v>
      </c>
      <c r="G79" s="185" t="str">
        <f>'[1]Heat plate'!G80</f>
        <v> 1 1/2" water inlet</v>
      </c>
      <c r="H79" s="196"/>
      <c r="I79" s="190">
        <f>'[1]Heat plate'!N80</f>
        <v>758.928571428571</v>
      </c>
      <c r="J79" s="385"/>
      <c r="K79" s="638"/>
      <c r="L79" s="639"/>
      <c r="M79" s="262" t="e">
        <f>'[1]Heat plate'!#REF!</f>
        <v>#REF!</v>
      </c>
      <c r="N79" s="622">
        <f>'[1]Heat plate'!T80</f>
        <v>0</v>
      </c>
    </row>
    <row r="80" spans="1:14">
      <c r="A80" s="196" t="str">
        <f>'[1]Heat plate'!A81</f>
        <v>HEAT050</v>
      </c>
      <c r="B80" s="196" t="str">
        <f>'[1]Heat plate'!B81</f>
        <v>T1hpS-RC (100mm) Titanium coil</v>
      </c>
      <c r="C80" s="321" t="s">
        <v>163</v>
      </c>
      <c r="D80" s="55">
        <f>'[1]Heat plate'!D81</f>
        <v>1</v>
      </c>
      <c r="E80" s="55" t="str">
        <f>'[1]Heat plate'!E81</f>
        <v>200*430H*100mmd</v>
      </c>
      <c r="F80" s="55" t="str">
        <f>'[1]Heat plate'!F81</f>
        <v>1/2" * 1/2"</v>
      </c>
      <c r="G80" s="185">
        <f>'[1]Heat plate'!G81</f>
        <v>0</v>
      </c>
      <c r="H80" s="196"/>
      <c r="I80" s="190" t="str">
        <f>'[1]Heat plate'!N81</f>
        <v>~</v>
      </c>
      <c r="J80" s="385"/>
      <c r="K80" s="638"/>
      <c r="L80" s="639"/>
      <c r="M80" s="262" t="e">
        <f>'[1]Heat plate'!#REF!</f>
        <v>#REF!</v>
      </c>
      <c r="N80" s="622">
        <f>'[1]Heat plate'!T81</f>
        <v>0</v>
      </c>
    </row>
    <row r="81" spans="1:14">
      <c r="A81" s="196" t="str">
        <f>'[1]Heat plate'!A82</f>
        <v>HEAT051</v>
      </c>
      <c r="B81" s="196" t="str">
        <f>'[1]Heat plate'!B82</f>
        <v>T1.5hpS-RC (100mm) Titanium coil</v>
      </c>
      <c r="C81" s="324"/>
      <c r="D81" s="55">
        <f>'[1]Heat plate'!D82</f>
        <v>1.5</v>
      </c>
      <c r="E81" s="55" t="str">
        <f>'[1]Heat plate'!E82</f>
        <v>280*480H*100mmd</v>
      </c>
      <c r="F81" s="55" t="str">
        <f>'[1]Heat plate'!F82</f>
        <v>1/2" * 1/2"</v>
      </c>
      <c r="G81" s="185">
        <f>'[1]Heat plate'!G82</f>
        <v>0</v>
      </c>
      <c r="H81" s="196"/>
      <c r="I81" s="190" t="str">
        <f>'[1]Heat plate'!N82</f>
        <v>~</v>
      </c>
      <c r="J81" s="385"/>
      <c r="K81" s="638"/>
      <c r="L81" s="639"/>
      <c r="M81" s="262" t="e">
        <f>'[1]Heat plate'!#REF!</f>
        <v>#REF!</v>
      </c>
      <c r="N81" s="622">
        <f>'[1]Heat plate'!T82</f>
        <v>0</v>
      </c>
    </row>
    <row r="82" spans="1:14">
      <c r="A82" s="196" t="str">
        <f>'[1]Heat plate'!A83</f>
        <v>HEAT052</v>
      </c>
      <c r="B82" s="196" t="str">
        <f>'[1]Heat plate'!B83</f>
        <v>T2hpS-RC (100mm) Titanium coil</v>
      </c>
      <c r="C82" s="324"/>
      <c r="D82" s="55">
        <f>'[1]Heat plate'!D83</f>
        <v>2</v>
      </c>
      <c r="E82" s="55" t="str">
        <f>'[1]Heat plate'!E83</f>
        <v>400*500H*100mmd</v>
      </c>
      <c r="F82" s="55" t="str">
        <f>'[1]Heat plate'!F83</f>
        <v>1/2" * 1/2"</v>
      </c>
      <c r="G82" s="185">
        <f>'[1]Heat plate'!G83</f>
        <v>0</v>
      </c>
      <c r="H82" s="196"/>
      <c r="I82" s="190" t="str">
        <f>'[1]Heat plate'!N83</f>
        <v>~</v>
      </c>
      <c r="J82" s="385"/>
      <c r="K82" s="638"/>
      <c r="L82" s="639"/>
      <c r="M82" s="262" t="e">
        <f>'[1]Heat plate'!#REF!</f>
        <v>#REF!</v>
      </c>
      <c r="N82" s="622">
        <f>'[1]Heat plate'!T83</f>
        <v>0</v>
      </c>
    </row>
    <row r="83" spans="1:14">
      <c r="A83" s="196" t="str">
        <f>'[1]Heat plate'!A84</f>
        <v>HEAT053</v>
      </c>
      <c r="B83" s="196" t="str">
        <f>'[1]Heat plate'!B84</f>
        <v>T1hp-RC Titanium coil</v>
      </c>
      <c r="C83" s="324"/>
      <c r="D83" s="55">
        <f>'[1]Heat plate'!D84</f>
        <v>1</v>
      </c>
      <c r="E83" s="55" t="str">
        <f>'[1]Heat plate'!E84</f>
        <v>200*430H*150mmd</v>
      </c>
      <c r="F83" s="55" t="str">
        <f>'[1]Heat plate'!F84</f>
        <v>1/2" * 1/2"</v>
      </c>
      <c r="G83" s="185" t="str">
        <f>'[1]Heat plate'!G84</f>
        <v>0.064 * 3ft</v>
      </c>
      <c r="H83" s="196"/>
      <c r="I83" s="190">
        <f>'[1]Heat plate'!N84</f>
        <v>173.611111111111</v>
      </c>
      <c r="J83" s="385"/>
      <c r="K83" s="640"/>
      <c r="L83" s="641"/>
      <c r="M83" s="262" t="e">
        <f>'[1]Heat plate'!#REF!</f>
        <v>#REF!</v>
      </c>
      <c r="N83" s="622">
        <f>'[1]Heat plate'!T84</f>
        <v>0</v>
      </c>
    </row>
    <row r="84" spans="1:14">
      <c r="A84" s="196" t="str">
        <f>'[1]Heat plate'!A85</f>
        <v>HEAT054</v>
      </c>
      <c r="B84" s="196" t="str">
        <f>'[1]Heat plate'!B85</f>
        <v>T1.5hp-RC Titanium coil</v>
      </c>
      <c r="C84" s="324"/>
      <c r="D84" s="55">
        <f>'[1]Heat plate'!D85</f>
        <v>1.5</v>
      </c>
      <c r="E84" s="55" t="str">
        <f>'[1]Heat plate'!E85</f>
        <v>280*480H*150mmd</v>
      </c>
      <c r="F84" s="55" t="str">
        <f>'[1]Heat plate'!F85</f>
        <v>1/2" * 1/2"</v>
      </c>
      <c r="G84" s="185" t="str">
        <f>'[1]Heat plate'!G85</f>
        <v>0.064 * 2.5ft</v>
      </c>
      <c r="H84" s="196"/>
      <c r="I84" s="190">
        <f>'[1]Heat plate'!N85</f>
        <v>240.575396825397</v>
      </c>
      <c r="J84" s="385"/>
      <c r="K84" s="640"/>
      <c r="L84" s="641"/>
      <c r="M84" s="262" t="e">
        <f>'[1]Heat plate'!#REF!</f>
        <v>#REF!</v>
      </c>
      <c r="N84" s="622">
        <f>'[1]Heat plate'!T85</f>
        <v>0</v>
      </c>
    </row>
    <row r="85" spans="1:14">
      <c r="A85" s="196" t="str">
        <f>'[1]Heat plate'!A86</f>
        <v>HEAT055</v>
      </c>
      <c r="B85" s="196" t="str">
        <f>'[1]Heat plate'!B86</f>
        <v>T2hp-RC Titanium coil</v>
      </c>
      <c r="C85" s="324"/>
      <c r="D85" s="55">
        <f>'[1]Heat plate'!D86</f>
        <v>2</v>
      </c>
      <c r="E85" s="55" t="str">
        <f>'[1]Heat plate'!E86</f>
        <v>400*500H*150mmd</v>
      </c>
      <c r="F85" s="55" t="str">
        <f>'[1]Heat plate'!F86</f>
        <v>1/2" * 1/2"</v>
      </c>
      <c r="G85" s="185" t="str">
        <f>'[1]Heat plate'!G86</f>
        <v>0.075 * 1.5ft</v>
      </c>
      <c r="H85" s="196"/>
      <c r="I85" s="190">
        <f>'[1]Heat plate'!N86</f>
        <v>307.539682539683</v>
      </c>
      <c r="J85" s="385"/>
      <c r="K85" s="640"/>
      <c r="L85" s="641"/>
      <c r="M85" s="262" t="e">
        <f>'[1]Heat plate'!#REF!</f>
        <v>#REF!</v>
      </c>
      <c r="N85" s="622">
        <f>'[1]Heat plate'!T86</f>
        <v>0</v>
      </c>
    </row>
    <row r="86" spans="1:14">
      <c r="A86" s="196" t="str">
        <f>'[1]Heat plate'!A87</f>
        <v>HEAT056</v>
      </c>
      <c r="B86" s="196" t="str">
        <f>'[1]Heat plate'!B87</f>
        <v>T3hp-RC Titanium coil</v>
      </c>
      <c r="C86" s="324"/>
      <c r="D86" s="55">
        <f>'[1]Heat plate'!D87</f>
        <v>3</v>
      </c>
      <c r="E86" s="55" t="str">
        <f>'[1]Heat plate'!E87</f>
        <v>340*520H*150mmd</v>
      </c>
      <c r="F86" s="55" t="str">
        <f>'[1]Heat plate'!F87</f>
        <v>1/2" * 3/4"</v>
      </c>
      <c r="G86" s="185" t="str">
        <f>'[1]Heat plate'!G87</f>
        <v>0.09 * 1.5ft</v>
      </c>
      <c r="H86" s="196"/>
      <c r="I86" s="190">
        <f>'[1]Heat plate'!N87</f>
        <v>427.827380952381</v>
      </c>
      <c r="J86" s="385"/>
      <c r="K86" s="640"/>
      <c r="L86" s="641"/>
      <c r="M86" s="262" t="e">
        <f>'[1]Heat plate'!#REF!</f>
        <v>#REF!</v>
      </c>
      <c r="N86" s="622">
        <f>'[1]Heat plate'!T87</f>
        <v>0</v>
      </c>
    </row>
    <row r="87" spans="1:14">
      <c r="A87" s="196" t="str">
        <f>'[1]Heat plate'!A88</f>
        <v>HEAT057</v>
      </c>
      <c r="B87" s="196" t="str">
        <f>'[1]Heat plate'!B88</f>
        <v>T4hp-RC Titanium coil</v>
      </c>
      <c r="C87" s="324"/>
      <c r="D87" s="55">
        <f>'[1]Heat plate'!D88</f>
        <v>4</v>
      </c>
      <c r="E87" s="55" t="str">
        <f>'[1]Heat plate'!E88</f>
        <v>390*520H*150mmd</v>
      </c>
      <c r="F87" s="55" t="str">
        <f>'[1]Heat plate'!F88</f>
        <v>1/2" * 3/4"</v>
      </c>
      <c r="G87" s="185" t="str">
        <f>'[1]Heat plate'!G88</f>
        <v>0.075 * 12" *2</v>
      </c>
      <c r="H87" s="196"/>
      <c r="I87" s="190">
        <f>'[1]Heat plate'!N88</f>
        <v>489.831349206349</v>
      </c>
      <c r="J87" s="385"/>
      <c r="K87" s="640"/>
      <c r="L87" s="641"/>
      <c r="M87" s="262" t="e">
        <f>'[1]Heat plate'!#REF!</f>
        <v>#REF!</v>
      </c>
      <c r="N87" s="622">
        <f>'[1]Heat plate'!T88</f>
        <v>0</v>
      </c>
    </row>
    <row r="88" spans="1:14">
      <c r="A88" s="196" t="str">
        <f>'[1]Heat plate'!A89</f>
        <v>HEAT058</v>
      </c>
      <c r="B88" s="196" t="str">
        <f>'[1]Heat plate'!B89</f>
        <v>T5hp-RC Titanium coil</v>
      </c>
      <c r="C88" s="327"/>
      <c r="D88" s="55">
        <f>'[1]Heat plate'!D89</f>
        <v>5</v>
      </c>
      <c r="E88" s="55" t="str">
        <f>'[1]Heat plate'!E89</f>
        <v>450*520H*150mmd</v>
      </c>
      <c r="F88" s="55" t="str">
        <f>'[1]Heat plate'!F89</f>
        <v>1/2" * 3/4"</v>
      </c>
      <c r="G88" s="185" t="str">
        <f>'[1]Heat plate'!G89</f>
        <v>0.09*15"*2</v>
      </c>
      <c r="H88" s="196"/>
      <c r="I88" s="190">
        <f>'[1]Heat plate'!N89</f>
        <v>551.835317460317</v>
      </c>
      <c r="J88" s="385"/>
      <c r="K88" s="640"/>
      <c r="L88" s="641"/>
      <c r="M88" s="262" t="e">
        <f>'[1]Heat plate'!#REF!</f>
        <v>#REF!</v>
      </c>
      <c r="N88" s="622">
        <f>'[1]Heat plate'!T89</f>
        <v>0</v>
      </c>
    </row>
    <row r="89" spans="1:14">
      <c r="A89" s="196" t="str">
        <f>'[1]Heat plate'!A90</f>
        <v>HEAT059</v>
      </c>
      <c r="B89" s="196" t="str">
        <f>'[1]Heat plate'!B90</f>
        <v>TS1hp Titanium barrel 2c</v>
      </c>
      <c r="C89" s="629" t="s">
        <v>164</v>
      </c>
      <c r="D89" s="55">
        <f>'[1]Heat plate'!D90</f>
        <v>1</v>
      </c>
      <c r="E89" s="55" t="str">
        <f>'[1]Heat plate'!E90</f>
        <v>405h*215d</v>
      </c>
      <c r="F89" s="55">
        <f>'[1]Heat plate'!F90</f>
        <v>0</v>
      </c>
      <c r="G89" s="185" t="str">
        <f>'[1]Heat plate'!G90</f>
        <v>0.055 * 800mm</v>
      </c>
      <c r="H89" s="196"/>
      <c r="I89" s="190">
        <f>'[1]Heat plate'!N90</f>
        <v>421.626984126984</v>
      </c>
      <c r="J89" s="385"/>
      <c r="K89" s="640"/>
      <c r="L89" s="641"/>
      <c r="M89" s="262" t="e">
        <f>'[1]Heat plate'!#REF!</f>
        <v>#REF!</v>
      </c>
      <c r="N89" s="622">
        <f>'[1]Heat plate'!T90</f>
        <v>2317.68624954528</v>
      </c>
    </row>
    <row r="90" spans="1:14">
      <c r="A90" s="196" t="str">
        <f>'[1]Heat plate'!A91</f>
        <v>HEAT060</v>
      </c>
      <c r="B90" s="196" t="str">
        <f>'[1]Heat plate'!B91</f>
        <v>TS1.5hp Titanium barrel 2c</v>
      </c>
      <c r="C90" s="630"/>
      <c r="D90" s="55">
        <f>'[1]Heat plate'!D91</f>
        <v>1.5</v>
      </c>
      <c r="E90" s="55" t="str">
        <f>'[1]Heat plate'!E91</f>
        <v>455h*215d</v>
      </c>
      <c r="F90" s="55">
        <f>'[1]Heat plate'!F91</f>
        <v>0</v>
      </c>
      <c r="G90" s="185" t="str">
        <f>'[1]Heat plate'!G91</f>
        <v>0.064 * 800mm</v>
      </c>
      <c r="H90" s="196"/>
      <c r="I90" s="190">
        <f>'[1]Heat plate'!N91</f>
        <v>644.84126984127</v>
      </c>
      <c r="J90" s="385"/>
      <c r="K90" s="640"/>
      <c r="L90" s="641"/>
      <c r="M90" s="262" t="e">
        <f>'[1]Heat plate'!#REF!</f>
        <v>#REF!</v>
      </c>
      <c r="N90" s="622">
        <f>'[1]Heat plate'!T91</f>
        <v>2739.97990033893</v>
      </c>
    </row>
    <row r="91" spans="1:14">
      <c r="A91" s="196" t="str">
        <f>'[1]Heat plate'!A92</f>
        <v>HEAT061</v>
      </c>
      <c r="B91" s="196" t="str">
        <f>'[1]Heat plate'!B92</f>
        <v>TS2hp Titanium barrel 2c</v>
      </c>
      <c r="C91" s="630"/>
      <c r="D91" s="55">
        <f>'[1]Heat plate'!D92</f>
        <v>2</v>
      </c>
      <c r="E91" s="55" t="str">
        <f>'[1]Heat plate'!E92</f>
        <v>475h*215d</v>
      </c>
      <c r="F91" s="55">
        <f>'[1]Heat plate'!F92</f>
        <v>0</v>
      </c>
      <c r="G91" s="185" t="str">
        <f>'[1]Heat plate'!G92</f>
        <v>0.070 * 650mm</v>
      </c>
      <c r="H91" s="196"/>
      <c r="I91" s="190">
        <f>'[1]Heat plate'!N92</f>
        <v>813.492063492063</v>
      </c>
      <c r="J91" s="385"/>
      <c r="K91" s="640"/>
      <c r="L91" s="641"/>
      <c r="M91" s="262" t="e">
        <f>'[1]Heat plate'!#REF!</f>
        <v>#REF!</v>
      </c>
      <c r="N91" s="622">
        <f>'[1]Heat plate'!T92</f>
        <v>4263.91667819524</v>
      </c>
    </row>
    <row r="92" spans="1:14">
      <c r="A92" s="196" t="str">
        <f>'[1]Heat plate'!A93</f>
        <v>HEAT062</v>
      </c>
      <c r="B92" s="196" t="str">
        <f>'[1]Heat plate'!B93</f>
        <v>TS3hp Titanium barrel 2c</v>
      </c>
      <c r="C92" s="630"/>
      <c r="D92" s="55">
        <f>'[1]Heat plate'!D93</f>
        <v>3</v>
      </c>
      <c r="E92" s="55" t="str">
        <f>'[1]Heat plate'!E93</f>
        <v>575h*215d</v>
      </c>
      <c r="F92" s="55">
        <f>'[1]Heat plate'!F93</f>
        <v>0</v>
      </c>
      <c r="G92" s="185" t="str">
        <f>'[1]Heat plate'!G93</f>
        <v>0.08 *600mm</v>
      </c>
      <c r="H92" s="196"/>
      <c r="I92" s="190">
        <f>'[1]Heat plate'!N93</f>
        <v>1091.26984126984</v>
      </c>
      <c r="J92" s="385"/>
      <c r="K92" s="640"/>
      <c r="L92" s="641"/>
      <c r="M92" s="262" t="e">
        <f>'[1]Heat plate'!#REF!</f>
        <v>#REF!</v>
      </c>
      <c r="N92" s="622">
        <f>'[1]Heat plate'!T93</f>
        <v>4689.75001152857</v>
      </c>
    </row>
    <row r="93" spans="1:14">
      <c r="A93" s="196" t="str">
        <f>'[1]Heat plate'!A94</f>
        <v>HEAT063</v>
      </c>
      <c r="B93" s="196" t="str">
        <f>'[1]Heat plate'!B94</f>
        <v>TS4hp Titanium barrel 2c</v>
      </c>
      <c r="C93" s="630"/>
      <c r="D93" s="55">
        <f>'[1]Heat plate'!D94</f>
        <v>4</v>
      </c>
      <c r="E93" s="55" t="str">
        <f>'[1]Heat plate'!E94</f>
        <v>675h*215d</v>
      </c>
      <c r="F93" s="55">
        <f>'[1]Heat plate'!F94</f>
        <v>0</v>
      </c>
      <c r="G93" s="185" t="str">
        <f>'[1]Heat plate'!G94</f>
        <v>0.075 * 200mm</v>
      </c>
      <c r="H93" s="196"/>
      <c r="I93" s="190">
        <f>'[1]Heat plate'!N94</f>
        <v>1550.09920634921</v>
      </c>
      <c r="J93" s="385"/>
      <c r="K93" s="640"/>
      <c r="L93" s="641"/>
      <c r="M93" s="262" t="e">
        <f>'[1]Heat plate'!#REF!</f>
        <v>#REF!</v>
      </c>
      <c r="N93" s="622">
        <f>'[1]Heat plate'!T94</f>
        <v>0</v>
      </c>
    </row>
    <row r="94" spans="1:14">
      <c r="A94" s="196" t="str">
        <f>'[1]Heat plate'!A95</f>
        <v>HEAT064</v>
      </c>
      <c r="B94" s="196" t="str">
        <f>'[1]Heat plate'!B95</f>
        <v>TS5hp Titanium barrel 2c</v>
      </c>
      <c r="C94" s="631"/>
      <c r="D94" s="55">
        <f>'[1]Heat plate'!D95</f>
        <v>5</v>
      </c>
      <c r="E94" s="55" t="str">
        <f>'[1]Heat plate'!E95</f>
        <v>675h*265d</v>
      </c>
      <c r="F94" s="55">
        <f>'[1]Heat plate'!F95</f>
        <v>0</v>
      </c>
      <c r="G94" s="185" t="str">
        <f>'[1]Heat plate'!G95</f>
        <v>0.09*250mm</v>
      </c>
      <c r="H94" s="196"/>
      <c r="I94" s="190">
        <f>'[1]Heat plate'!N95</f>
        <v>1847.71825396825</v>
      </c>
      <c r="J94" s="385"/>
      <c r="K94" s="640"/>
      <c r="L94" s="641"/>
      <c r="M94" s="262" t="e">
        <f>'[1]Heat plate'!#REF!</f>
        <v>#REF!</v>
      </c>
      <c r="N94" s="622">
        <f>'[1]Heat plate'!T95</f>
        <v>0</v>
      </c>
    </row>
    <row r="95" ht="15" customHeight="1" spans="1:14">
      <c r="A95" s="196" t="str">
        <f>'[1]Heat plate'!A96</f>
        <v>HEAT065</v>
      </c>
      <c r="B95" s="196" t="str">
        <f>'[1]Heat plate'!B96</f>
        <v>T5hp-2c Titanium barrel</v>
      </c>
      <c r="C95" s="629" t="s">
        <v>165</v>
      </c>
      <c r="D95" s="55">
        <f>'[1]Heat plate'!D96</f>
        <v>5</v>
      </c>
      <c r="E95" s="55" t="str">
        <f>'[1]Heat plate'!E96</f>
        <v>660*250*402</v>
      </c>
      <c r="F95" s="55" t="str">
        <f>'[1]Heat plate'!F96</f>
        <v>18KW</v>
      </c>
      <c r="G95" s="632"/>
      <c r="H95" s="196"/>
      <c r="I95" s="190">
        <f>'[1]Heat plate'!N96</f>
        <v>1860.11904761905</v>
      </c>
      <c r="J95" s="552" t="s">
        <v>143</v>
      </c>
      <c r="K95" s="196" t="s">
        <v>141</v>
      </c>
      <c r="L95" s="641"/>
      <c r="M95" s="262" t="e">
        <f>'[1]Heat plate'!#REF!</f>
        <v>#REF!</v>
      </c>
      <c r="N95" s="622">
        <f>'[1]Heat plate'!T96</f>
        <v>0</v>
      </c>
    </row>
    <row r="96" spans="1:14">
      <c r="A96" s="196" t="str">
        <f>'[1]Heat plate'!A97</f>
        <v>HEAT067</v>
      </c>
      <c r="B96" s="196" t="str">
        <f>'[1]Heat plate'!B97</f>
        <v>T8hp-2C Titanium barrel</v>
      </c>
      <c r="C96" s="630"/>
      <c r="D96" s="55">
        <f>'[1]Heat plate'!D97</f>
        <v>8</v>
      </c>
      <c r="E96" s="55" t="str">
        <f>'[1]Heat plate'!E97</f>
        <v>880*250*402</v>
      </c>
      <c r="F96" s="55" t="str">
        <f>'[1]Heat plate'!F97</f>
        <v>28KW</v>
      </c>
      <c r="G96" s="632"/>
      <c r="H96" s="196"/>
      <c r="I96" s="190">
        <f>'[1]Heat plate'!N97</f>
        <v>2962.5496031746</v>
      </c>
      <c r="J96" s="83" t="s">
        <v>166</v>
      </c>
      <c r="K96" s="544" t="s">
        <v>147</v>
      </c>
      <c r="L96" s="641"/>
      <c r="M96" s="262" t="e">
        <f>'[1]Heat plate'!#REF!</f>
        <v>#REF!</v>
      </c>
      <c r="N96" s="622">
        <f>'[1]Heat plate'!T97</f>
        <v>0</v>
      </c>
    </row>
    <row r="97" spans="1:14">
      <c r="A97" s="196" t="str">
        <f>'[1]Heat plate'!A98</f>
        <v>HEAT068</v>
      </c>
      <c r="B97" s="196" t="str">
        <f>'[1]Heat plate'!B98</f>
        <v>T10hp-2cC Titanium barrel</v>
      </c>
      <c r="C97" s="630"/>
      <c r="D97" s="55">
        <f>'[1]Heat plate'!D98</f>
        <v>10</v>
      </c>
      <c r="E97" s="55" t="str">
        <f>'[1]Heat plate'!E98</f>
        <v>1020*250*402</v>
      </c>
      <c r="F97" s="55" t="str">
        <f>'[1]Heat plate'!F98</f>
        <v>35KW</v>
      </c>
      <c r="G97" s="632"/>
      <c r="H97" s="196"/>
      <c r="I97" s="190">
        <f>'[1]Heat plate'!N98</f>
        <v>3348.21428571429</v>
      </c>
      <c r="J97" s="83"/>
      <c r="K97" s="642"/>
      <c r="L97" s="641"/>
      <c r="M97" s="262" t="e">
        <f>'[1]Heat plate'!#REF!</f>
        <v>#REF!</v>
      </c>
      <c r="N97" s="622">
        <f>'[1]Heat plate'!T98</f>
        <v>0</v>
      </c>
    </row>
    <row r="98" spans="1:14">
      <c r="A98" s="196" t="str">
        <f>'[1]Heat plate'!A99</f>
        <v>HEAT069</v>
      </c>
      <c r="B98" s="196" t="str">
        <f>'[1]Heat plate'!B99</f>
        <v>T12hp-2cC Titanium barrel</v>
      </c>
      <c r="C98" s="630"/>
      <c r="D98" s="55">
        <f>'[1]Heat plate'!D99</f>
        <v>12</v>
      </c>
      <c r="E98" s="55" t="str">
        <f>'[1]Heat plate'!E99</f>
        <v>1200*250*402</v>
      </c>
      <c r="F98" s="55" t="str">
        <f>'[1]Heat plate'!F99</f>
        <v>36KW</v>
      </c>
      <c r="G98" s="632"/>
      <c r="H98" s="196"/>
      <c r="I98" s="190">
        <f>'[1]Heat plate'!N99</f>
        <v>3472.22222222222</v>
      </c>
      <c r="J98" s="552" t="s">
        <v>150</v>
      </c>
      <c r="K98" s="642"/>
      <c r="L98" s="641"/>
      <c r="M98" s="262" t="e">
        <f>'[1]Heat plate'!#REF!</f>
        <v>#REF!</v>
      </c>
      <c r="N98" s="622">
        <f>'[1]Heat plate'!T99</f>
        <v>0</v>
      </c>
    </row>
    <row r="99" spans="1:14">
      <c r="A99" s="196" t="str">
        <f>'[1]Heat plate'!A100</f>
        <v>HEAT070</v>
      </c>
      <c r="B99" s="196" t="str">
        <f>'[1]Heat plate'!B100</f>
        <v>T15hp-2cC Titanium barrel</v>
      </c>
      <c r="C99" s="630"/>
      <c r="D99" s="55">
        <f>'[1]Heat plate'!D100</f>
        <v>15</v>
      </c>
      <c r="E99" s="55" t="str">
        <f>'[1]Heat plate'!E100</f>
        <v>1500*250*402</v>
      </c>
      <c r="F99" s="55" t="str">
        <f>'[1]Heat plate'!F100</f>
        <v>47KW</v>
      </c>
      <c r="G99" s="95"/>
      <c r="H99" s="196"/>
      <c r="I99" s="190" t="str">
        <f>'[1]Heat plate'!N100</f>
        <v>~</v>
      </c>
      <c r="J99" s="340" t="s">
        <v>151</v>
      </c>
      <c r="K99" s="642"/>
      <c r="L99" s="641"/>
      <c r="M99" s="262" t="e">
        <f>'[1]Heat plate'!#REF!</f>
        <v>#REF!</v>
      </c>
      <c r="N99" s="622">
        <f>'[1]Heat plate'!T100</f>
        <v>0</v>
      </c>
    </row>
    <row r="100" spans="1:14">
      <c r="A100" s="196" t="str">
        <f>'[1]Heat plate'!A101</f>
        <v>HEAT071</v>
      </c>
      <c r="B100" s="196" t="str">
        <f>'[1]Heat plate'!B101</f>
        <v>T20hp-2cC Titanium barrel</v>
      </c>
      <c r="C100" s="630"/>
      <c r="D100" s="55">
        <f>'[1]Heat plate'!D101</f>
        <v>20</v>
      </c>
      <c r="E100" s="55" t="str">
        <f>'[1]Heat plate'!E101</f>
        <v>1150*355*513</v>
      </c>
      <c r="F100" s="55" t="str">
        <f>'[1]Heat plate'!F101</f>
        <v>56KW</v>
      </c>
      <c r="G100" s="632"/>
      <c r="H100" s="196"/>
      <c r="I100" s="190" t="str">
        <f>'[1]Heat plate'!N101</f>
        <v>~</v>
      </c>
      <c r="J100" s="552" t="s">
        <v>152</v>
      </c>
      <c r="K100" s="642"/>
      <c r="L100" s="641"/>
      <c r="M100" s="262" t="e">
        <f>'[1]Heat plate'!#REF!</f>
        <v>#REF!</v>
      </c>
      <c r="N100" s="622">
        <f>'[1]Heat plate'!T101</f>
        <v>0</v>
      </c>
    </row>
    <row r="101" spans="1:14">
      <c r="A101" s="196" t="str">
        <f>'[1]Heat plate'!A102</f>
        <v>HEAT082</v>
      </c>
      <c r="B101" s="196" t="str">
        <f>'[1]Heat plate'!B102</f>
        <v>T5SSCB Titanium barrel (5HP) +2C</v>
      </c>
      <c r="C101" s="629" t="s">
        <v>167</v>
      </c>
      <c r="D101" s="55">
        <f>'[1]Heat plate'!D102</f>
        <v>5</v>
      </c>
      <c r="E101" s="55">
        <f>'[1]Heat plate'!E102</f>
        <v>0</v>
      </c>
      <c r="F101" s="55">
        <f>'[1]Heat plate'!F102</f>
        <v>0</v>
      </c>
      <c r="G101" s="633"/>
      <c r="H101" s="196"/>
      <c r="I101" s="190">
        <f>'[1]Heat plate'!N102</f>
        <v>1711.30952380952</v>
      </c>
      <c r="J101" s="237"/>
      <c r="K101" s="63"/>
      <c r="L101" s="641"/>
      <c r="M101" s="262" t="e">
        <f>'[1]Heat plate'!#REF!</f>
        <v>#REF!</v>
      </c>
      <c r="N101" s="622">
        <f>'[1]Heat plate'!T102</f>
        <v>0</v>
      </c>
    </row>
    <row r="102" spans="1:14">
      <c r="A102" s="196" t="str">
        <f>'[1]Heat plate'!A103</f>
        <v>HEAT083</v>
      </c>
      <c r="B102" s="196" t="str">
        <f>'[1]Heat plate'!B103</f>
        <v>T6SSCB Titanium barrel</v>
      </c>
      <c r="C102" s="630"/>
      <c r="D102" s="55">
        <f>'[1]Heat plate'!D103</f>
        <v>6</v>
      </c>
      <c r="E102" s="55">
        <f>'[1]Heat plate'!E103</f>
        <v>0</v>
      </c>
      <c r="F102" s="55">
        <f>'[1]Heat plate'!F103</f>
        <v>0</v>
      </c>
      <c r="G102" s="633"/>
      <c r="H102" s="196"/>
      <c r="I102" s="190">
        <f>'[1]Heat plate'!N103</f>
        <v>1934.52380952381</v>
      </c>
      <c r="J102" s="237"/>
      <c r="K102" s="63"/>
      <c r="L102" s="641"/>
      <c r="M102" s="262" t="e">
        <f>'[1]Heat plate'!#REF!</f>
        <v>#REF!</v>
      </c>
      <c r="N102" s="622">
        <f>'[1]Heat plate'!T103</f>
        <v>0</v>
      </c>
    </row>
    <row r="103" spans="1:14">
      <c r="A103" s="196" t="str">
        <f>'[1]Heat plate'!A104</f>
        <v>HEAT084</v>
      </c>
      <c r="B103" s="196" t="str">
        <f>'[1]Heat plate'!B104</f>
        <v>T8SSCB Titanium barrel</v>
      </c>
      <c r="C103" s="630"/>
      <c r="D103" s="55">
        <f>'[1]Heat plate'!D104</f>
        <v>8</v>
      </c>
      <c r="E103" s="55">
        <f>'[1]Heat plate'!E104</f>
        <v>0</v>
      </c>
      <c r="F103" s="55">
        <f>'[1]Heat plate'!F104</f>
        <v>0</v>
      </c>
      <c r="G103" s="633"/>
      <c r="H103" s="196"/>
      <c r="I103" s="190">
        <f>'[1]Heat plate'!N104</f>
        <v>2380.95238095238</v>
      </c>
      <c r="J103" s="237"/>
      <c r="K103" s="63"/>
      <c r="L103" s="641"/>
      <c r="M103" s="262" t="e">
        <f>'[1]Heat plate'!#REF!</f>
        <v>#REF!</v>
      </c>
      <c r="N103" s="622">
        <f>'[1]Heat plate'!T104</f>
        <v>0</v>
      </c>
    </row>
    <row r="104" spans="1:14">
      <c r="A104" s="196" t="str">
        <f>'[1]Heat plate'!A105</f>
        <v>HEAT085</v>
      </c>
      <c r="B104" s="196" t="str">
        <f>'[1]Heat plate'!B105</f>
        <v>T10SSCB Titanium barrel</v>
      </c>
      <c r="C104" s="630"/>
      <c r="D104" s="55">
        <f>'[1]Heat plate'!D105</f>
        <v>10</v>
      </c>
      <c r="E104" s="55">
        <f>'[1]Heat plate'!E105</f>
        <v>0</v>
      </c>
      <c r="F104" s="55">
        <f>'[1]Heat plate'!F105</f>
        <v>0</v>
      </c>
      <c r="G104" s="633"/>
      <c r="H104" s="196"/>
      <c r="I104" s="190">
        <f>'[1]Heat plate'!N105</f>
        <v>3224.20634920635</v>
      </c>
      <c r="J104" s="237"/>
      <c r="K104" s="63"/>
      <c r="L104" s="641"/>
      <c r="M104" s="262" t="e">
        <f>'[1]Heat plate'!#REF!</f>
        <v>#REF!</v>
      </c>
      <c r="N104" s="622">
        <f>'[1]Heat plate'!T105</f>
        <v>0</v>
      </c>
    </row>
    <row r="105" spans="1:14">
      <c r="A105" s="196" t="str">
        <f>'[1]Heat plate'!A106</f>
        <v>HEAT086</v>
      </c>
      <c r="B105" s="196" t="str">
        <f>'[1]Heat plate'!B106</f>
        <v>T12SSCB Titanium barrel</v>
      </c>
      <c r="C105" s="630"/>
      <c r="D105" s="55">
        <f>'[1]Heat plate'!D106</f>
        <v>12</v>
      </c>
      <c r="E105" s="55">
        <f>'[1]Heat plate'!E106</f>
        <v>0</v>
      </c>
      <c r="F105" s="55">
        <f>'[1]Heat plate'!F106</f>
        <v>0</v>
      </c>
      <c r="G105" s="633"/>
      <c r="H105" s="196"/>
      <c r="I105" s="190">
        <f>'[1]Heat plate'!N106</f>
        <v>3720.23809523809</v>
      </c>
      <c r="J105" s="237"/>
      <c r="K105" s="63"/>
      <c r="L105" s="641"/>
      <c r="M105" s="262" t="e">
        <f>'[1]Heat plate'!#REF!</f>
        <v>#REF!</v>
      </c>
      <c r="N105" s="622">
        <f>'[1]Heat plate'!T106</f>
        <v>0</v>
      </c>
    </row>
    <row r="106" spans="1:14">
      <c r="A106" s="196" t="str">
        <f>'[1]Heat plate'!A107</f>
        <v>HEAT087</v>
      </c>
      <c r="B106" s="196" t="str">
        <f>'[1]Heat plate'!B107</f>
        <v>T15SSCB Titanium barrel</v>
      </c>
      <c r="C106" s="630"/>
      <c r="D106" s="55">
        <f>'[1]Heat plate'!D107</f>
        <v>15</v>
      </c>
      <c r="E106" s="55">
        <f>'[1]Heat plate'!E107</f>
        <v>0</v>
      </c>
      <c r="F106" s="55">
        <f>'[1]Heat plate'!F107</f>
        <v>0</v>
      </c>
      <c r="G106" s="633"/>
      <c r="H106" s="196"/>
      <c r="I106" s="190">
        <f>'[1]Heat plate'!N107</f>
        <v>4687.5</v>
      </c>
      <c r="J106" s="237"/>
      <c r="K106" s="63"/>
      <c r="L106" s="641"/>
      <c r="M106" s="262" t="e">
        <f>'[1]Heat plate'!#REF!</f>
        <v>#REF!</v>
      </c>
      <c r="N106" s="622">
        <f>'[1]Heat plate'!T107</f>
        <v>0</v>
      </c>
    </row>
    <row r="107" spans="1:14">
      <c r="A107" s="196" t="str">
        <f>'[1]Heat plate'!A108</f>
        <v>HEAT088</v>
      </c>
      <c r="B107" s="196" t="str">
        <f>'[1]Heat plate'!B108</f>
        <v>T20SSCB Titanium barrel</v>
      </c>
      <c r="C107" s="630"/>
      <c r="D107" s="55">
        <f>'[1]Heat plate'!D108</f>
        <v>20</v>
      </c>
      <c r="E107" s="55">
        <f>'[1]Heat plate'!E108</f>
        <v>0</v>
      </c>
      <c r="F107" s="55">
        <f>'[1]Heat plate'!F108</f>
        <v>0</v>
      </c>
      <c r="G107" s="633"/>
      <c r="H107" s="196"/>
      <c r="I107" s="190">
        <f>'[1]Heat plate'!N108</f>
        <v>6423.61111111111</v>
      </c>
      <c r="J107" s="237"/>
      <c r="K107" s="63"/>
      <c r="L107" s="641"/>
      <c r="M107" s="262" t="e">
        <f>'[1]Heat plate'!#REF!</f>
        <v>#REF!</v>
      </c>
      <c r="N107" s="622">
        <f>'[1]Heat plate'!T108</f>
        <v>0</v>
      </c>
    </row>
    <row r="108" spans="1:14">
      <c r="A108" s="196" t="str">
        <f>'[1]Heat plate'!A109</f>
        <v>HEAT089</v>
      </c>
      <c r="B108" s="196" t="str">
        <f>'[1]Heat plate'!B109</f>
        <v>T25SSCB Titanium barrel</v>
      </c>
      <c r="C108" s="630"/>
      <c r="D108" s="55">
        <f>'[1]Heat plate'!D109</f>
        <v>25</v>
      </c>
      <c r="E108" s="55">
        <f>'[1]Heat plate'!E109</f>
        <v>0</v>
      </c>
      <c r="F108" s="55">
        <f>'[1]Heat plate'!F109</f>
        <v>0</v>
      </c>
      <c r="G108" s="633"/>
      <c r="H108" s="196"/>
      <c r="I108" s="190">
        <f>'[1]Heat plate'!N109</f>
        <v>7229.6626984127</v>
      </c>
      <c r="J108" s="237"/>
      <c r="K108" s="63"/>
      <c r="L108" s="641"/>
      <c r="M108" s="262" t="e">
        <f>'[1]Heat plate'!#REF!</f>
        <v>#REF!</v>
      </c>
      <c r="N108" s="622">
        <f>'[1]Heat plate'!T109</f>
        <v>0</v>
      </c>
    </row>
    <row r="109" spans="1:14">
      <c r="A109" s="196" t="str">
        <f>'[1]Heat plate'!A110</f>
        <v>HEAT090</v>
      </c>
      <c r="B109" s="196" t="str">
        <f>'[1]Heat plate'!B110</f>
        <v>T30SSCB 2in1 Titanium barrel</v>
      </c>
      <c r="C109" s="630"/>
      <c r="D109" s="55">
        <f>'[1]Heat plate'!D110</f>
        <v>30</v>
      </c>
      <c r="E109" s="55">
        <f>'[1]Heat plate'!E110</f>
        <v>0</v>
      </c>
      <c r="F109" s="55">
        <f>'[1]Heat plate'!F110</f>
        <v>0</v>
      </c>
      <c r="G109" s="633"/>
      <c r="H109" s="196"/>
      <c r="I109" s="190">
        <f>'[1]Heat plate'!N110</f>
        <v>8370.53571428571</v>
      </c>
      <c r="J109" s="237"/>
      <c r="K109" s="63"/>
      <c r="L109" s="641"/>
      <c r="M109" s="262" t="e">
        <f>'[1]Heat plate'!#REF!</f>
        <v>#REF!</v>
      </c>
      <c r="N109" s="622">
        <f>'[1]Heat plate'!T110</f>
        <v>0</v>
      </c>
    </row>
    <row r="110" spans="1:14">
      <c r="A110" s="196" t="str">
        <f>'[1]Heat plate'!A111</f>
        <v>HEAT091</v>
      </c>
      <c r="B110" s="196" t="str">
        <f>'[1]Heat plate'!B111</f>
        <v>T40SSCB 2in1 Titanium barrel cw flange</v>
      </c>
      <c r="C110" s="630"/>
      <c r="D110" s="55">
        <f>'[1]Heat plate'!D111</f>
        <v>40</v>
      </c>
      <c r="E110" s="55">
        <f>'[1]Heat plate'!E111</f>
        <v>0</v>
      </c>
      <c r="F110" s="55">
        <f>'[1]Heat plate'!F111</f>
        <v>0</v>
      </c>
      <c r="G110" s="633"/>
      <c r="H110" s="196"/>
      <c r="I110" s="190">
        <f>'[1]Heat plate'!N111</f>
        <v>12152.7777777778</v>
      </c>
      <c r="J110" s="237"/>
      <c r="K110" s="63"/>
      <c r="L110" s="641"/>
      <c r="M110" s="262" t="e">
        <f>'[1]Heat plate'!#REF!</f>
        <v>#REF!</v>
      </c>
      <c r="N110" s="622">
        <f>'[1]Heat plate'!T111</f>
        <v>0</v>
      </c>
    </row>
    <row r="111" spans="1:14">
      <c r="A111" s="196" t="str">
        <f>'[1]Heat plate'!A112</f>
        <v>HEAT092</v>
      </c>
      <c r="B111" s="196" t="str">
        <f>'[1]Heat plate'!B112</f>
        <v>T50SSCB Titanium barrel</v>
      </c>
      <c r="C111" s="631"/>
      <c r="D111" s="55">
        <f>'[1]Heat plate'!D112</f>
        <v>50</v>
      </c>
      <c r="E111" s="55">
        <f>'[1]Heat plate'!E112</f>
        <v>0</v>
      </c>
      <c r="F111" s="55">
        <f>'[1]Heat plate'!F112</f>
        <v>0</v>
      </c>
      <c r="G111" s="633"/>
      <c r="H111" s="196"/>
      <c r="I111" s="190" t="str">
        <f>'[1]Heat plate'!N112</f>
        <v>~</v>
      </c>
      <c r="J111" s="237"/>
      <c r="K111" s="63"/>
      <c r="L111" s="641"/>
      <c r="M111" s="262" t="e">
        <f>'[1]Heat plate'!#REF!</f>
        <v>#REF!</v>
      </c>
      <c r="N111" s="622">
        <f>'[1]Heat plate'!T112</f>
        <v>0</v>
      </c>
    </row>
    <row r="112" spans="1:14">
      <c r="A112" s="196" t="str">
        <f>'[1]Heat plate'!A113</f>
        <v>HEAT093</v>
      </c>
      <c r="B112" s="196" t="str">
        <f>'[1]Heat plate'!B113</f>
        <v>TIT-1hp</v>
      </c>
      <c r="C112" s="550" t="s">
        <v>168</v>
      </c>
      <c r="D112" s="55" t="str">
        <f>'[1]Heat plate'!D113</f>
        <v>1hp</v>
      </c>
      <c r="E112" s="55">
        <f>'[1]Heat plate'!E113</f>
        <v>0</v>
      </c>
      <c r="F112" s="55">
        <f>'[1]Heat plate'!F113</f>
        <v>0</v>
      </c>
      <c r="G112" s="45"/>
      <c r="H112" s="196"/>
      <c r="I112" s="190">
        <f>'[1]Heat plate'!N113</f>
        <v>520.833333333333</v>
      </c>
      <c r="J112" s="237"/>
      <c r="K112" s="63"/>
      <c r="L112" s="641"/>
      <c r="M112" s="262" t="e">
        <f>'[1]Heat plate'!#REF!</f>
        <v>#REF!</v>
      </c>
      <c r="N112" s="622">
        <f>'[1]Heat plate'!T113</f>
        <v>0</v>
      </c>
    </row>
    <row r="113" spans="1:14">
      <c r="A113" s="196" t="str">
        <f>'[1]Heat plate'!A114</f>
        <v>HEAT094</v>
      </c>
      <c r="B113" s="196" t="str">
        <f>'[1]Heat plate'!B114</f>
        <v>TIT-1.5hp</v>
      </c>
      <c r="C113" s="550"/>
      <c r="D113" s="55" t="str">
        <f>'[1]Heat plate'!D114</f>
        <v>1.5hp</v>
      </c>
      <c r="E113" s="55">
        <f>'[1]Heat plate'!E114</f>
        <v>0</v>
      </c>
      <c r="F113" s="55">
        <f>'[1]Heat plate'!F114</f>
        <v>0</v>
      </c>
      <c r="G113" s="45"/>
      <c r="H113" s="196"/>
      <c r="I113" s="190">
        <f>'[1]Heat plate'!N114</f>
        <v>657.242063492063</v>
      </c>
      <c r="J113" s="237"/>
      <c r="K113" s="63"/>
      <c r="L113" s="641"/>
      <c r="M113" s="262" t="e">
        <f>'[1]Heat plate'!#REF!</f>
        <v>#REF!</v>
      </c>
      <c r="N113" s="622">
        <f>'[1]Heat plate'!T114</f>
        <v>0</v>
      </c>
    </row>
    <row r="114" ht="15" customHeight="1" spans="1:14">
      <c r="A114" s="196" t="str">
        <f>'[1]Heat plate'!A115</f>
        <v>HEAT095</v>
      </c>
      <c r="B114" s="196" t="str">
        <f>'[1]Heat plate'!B115</f>
        <v>TIT-2hp</v>
      </c>
      <c r="C114" s="550"/>
      <c r="D114" s="55" t="str">
        <f>'[1]Heat plate'!D115</f>
        <v>2hp</v>
      </c>
      <c r="E114" s="55">
        <f>'[1]Heat plate'!E115</f>
        <v>0</v>
      </c>
      <c r="F114" s="55">
        <f>'[1]Heat plate'!F115</f>
        <v>0</v>
      </c>
      <c r="G114" s="45"/>
      <c r="H114" s="196"/>
      <c r="I114" s="190">
        <f>'[1]Heat plate'!N115</f>
        <v>760.168650793651</v>
      </c>
      <c r="J114" s="237"/>
      <c r="K114" s="63"/>
      <c r="L114" s="641"/>
      <c r="M114" s="262" t="e">
        <f>'[1]Heat plate'!#REF!</f>
        <v>#REF!</v>
      </c>
      <c r="N114" s="622">
        <f>'[1]Heat plate'!T115</f>
        <v>0</v>
      </c>
    </row>
    <row r="115" spans="1:14">
      <c r="A115" s="196" t="str">
        <f>'[1]Heat plate'!A116</f>
        <v>HEAT096</v>
      </c>
      <c r="B115" s="196" t="str">
        <f>'[1]Heat plate'!B116</f>
        <v>TIT-3hp</v>
      </c>
      <c r="C115" s="550"/>
      <c r="D115" s="55" t="str">
        <f>'[1]Heat plate'!D116</f>
        <v>3hp</v>
      </c>
      <c r="E115" s="55">
        <f>'[1]Heat plate'!E116</f>
        <v>0</v>
      </c>
      <c r="F115" s="55">
        <f>'[1]Heat plate'!F116</f>
        <v>0</v>
      </c>
      <c r="G115" s="45"/>
      <c r="H115" s="196"/>
      <c r="I115" s="190">
        <f>'[1]Heat plate'!N116</f>
        <v>886.656746031746</v>
      </c>
      <c r="J115" s="237"/>
      <c r="K115" s="63"/>
      <c r="L115" s="641"/>
      <c r="M115" s="262" t="e">
        <f>'[1]Heat plate'!#REF!</f>
        <v>#REF!</v>
      </c>
      <c r="N115" s="622">
        <f>'[1]Heat plate'!T116</f>
        <v>0</v>
      </c>
    </row>
    <row r="116" spans="1:14">
      <c r="A116" s="196" t="str">
        <f>'[1]Heat plate'!A117</f>
        <v>HEAT097</v>
      </c>
      <c r="B116" s="196" t="str">
        <f>'[1]Heat plate'!B117</f>
        <v>TIT-4hp</v>
      </c>
      <c r="C116" s="550"/>
      <c r="D116" s="55" t="str">
        <f>'[1]Heat plate'!D117</f>
        <v>4hp</v>
      </c>
      <c r="E116" s="55">
        <f>'[1]Heat plate'!E117</f>
        <v>0</v>
      </c>
      <c r="F116" s="55">
        <f>'[1]Heat plate'!F117</f>
        <v>0</v>
      </c>
      <c r="G116" s="45"/>
      <c r="H116" s="196"/>
      <c r="I116" s="190">
        <f>'[1]Heat plate'!N117</f>
        <v>1029.26587301587</v>
      </c>
      <c r="J116" s="237"/>
      <c r="K116" s="63"/>
      <c r="L116" s="641"/>
      <c r="M116" s="262" t="e">
        <f>'[1]Heat plate'!#REF!</f>
        <v>#REF!</v>
      </c>
      <c r="N116" s="622">
        <f>'[1]Heat plate'!T117</f>
        <v>0</v>
      </c>
    </row>
    <row r="117" spans="1:14">
      <c r="A117" s="196" t="str">
        <f>'[1]Heat plate'!A118</f>
        <v>HEAT098</v>
      </c>
      <c r="B117" s="196" t="str">
        <f>'[1]Heat plate'!B118</f>
        <v>TIT-5hp</v>
      </c>
      <c r="C117" s="550"/>
      <c r="D117" s="55" t="str">
        <f>'[1]Heat plate'!D118</f>
        <v>5hp</v>
      </c>
      <c r="E117" s="55">
        <f>'[1]Heat plate'!E118</f>
        <v>0</v>
      </c>
      <c r="F117" s="55">
        <f>'[1]Heat plate'!F118</f>
        <v>0</v>
      </c>
      <c r="G117" s="45"/>
      <c r="H117" s="196"/>
      <c r="I117" s="190">
        <f>'[1]Heat plate'!N118</f>
        <v>1190.47619047619</v>
      </c>
      <c r="J117" s="237"/>
      <c r="K117" s="63"/>
      <c r="L117" s="641"/>
      <c r="M117" s="262" t="e">
        <f>'[1]Heat plate'!#REF!</f>
        <v>#REF!</v>
      </c>
      <c r="N117" s="622">
        <f>'[1]Heat plate'!T118</f>
        <v>0</v>
      </c>
    </row>
    <row r="118" spans="1:14">
      <c r="A118" s="196" t="str">
        <f>'[1]Heat plate'!A119</f>
        <v>HEAT099</v>
      </c>
      <c r="B118" s="196" t="str">
        <f>'[1]Heat plate'!B119</f>
        <v>TIT-8hp</v>
      </c>
      <c r="C118" s="550"/>
      <c r="D118" s="55" t="str">
        <f>'[1]Heat plate'!D119</f>
        <v>7hp</v>
      </c>
      <c r="E118" s="55">
        <f>'[1]Heat plate'!E119</f>
        <v>0</v>
      </c>
      <c r="F118" s="55">
        <f>'[1]Heat plate'!F119</f>
        <v>0</v>
      </c>
      <c r="G118" s="45"/>
      <c r="H118" s="196"/>
      <c r="I118" s="190" t="str">
        <f>'[1]Heat plate'!N119</f>
        <v>~</v>
      </c>
      <c r="J118" s="237"/>
      <c r="K118" s="63"/>
      <c r="L118" s="641"/>
      <c r="M118" s="262" t="e">
        <f>'[1]Heat plate'!#REF!</f>
        <v>#REF!</v>
      </c>
      <c r="N118" s="622">
        <f>'[1]Heat plate'!T119</f>
        <v>0</v>
      </c>
    </row>
    <row r="119" spans="1:14">
      <c r="A119" s="196" t="str">
        <f>'[1]Heat plate'!A120</f>
        <v>HEAT100</v>
      </c>
      <c r="B119" s="196" t="str">
        <f>'[1]Heat plate'!B120</f>
        <v>TIT-10hp</v>
      </c>
      <c r="C119" s="550"/>
      <c r="D119" s="55" t="str">
        <f>'[1]Heat plate'!D120</f>
        <v>10hp</v>
      </c>
      <c r="E119" s="55">
        <f>'[1]Heat plate'!E120</f>
        <v>0</v>
      </c>
      <c r="F119" s="55">
        <f>'[1]Heat plate'!F120</f>
        <v>0</v>
      </c>
      <c r="G119" s="45"/>
      <c r="H119" s="196"/>
      <c r="I119" s="190" t="str">
        <f>'[1]Heat plate'!N120</f>
        <v>~</v>
      </c>
      <c r="J119" s="237"/>
      <c r="K119" s="63"/>
      <c r="L119" s="641"/>
      <c r="M119" s="262" t="e">
        <f>'[1]Heat plate'!#REF!</f>
        <v>#REF!</v>
      </c>
      <c r="N119" s="622">
        <f>'[1]Heat plate'!T120</f>
        <v>0</v>
      </c>
    </row>
    <row r="120" spans="1:14">
      <c r="A120" s="196" t="str">
        <f>'[1]Heat plate'!A121</f>
        <v>HEAT101</v>
      </c>
      <c r="B120" s="196" t="str">
        <f>'[1]Heat plate'!B121</f>
        <v>TIT-12hp</v>
      </c>
      <c r="C120" s="550"/>
      <c r="D120" s="55" t="str">
        <f>'[1]Heat plate'!D121</f>
        <v>12hp</v>
      </c>
      <c r="E120" s="55">
        <f>'[1]Heat plate'!E121</f>
        <v>0</v>
      </c>
      <c r="F120" s="55">
        <f>'[1]Heat plate'!F121</f>
        <v>0</v>
      </c>
      <c r="G120" s="45"/>
      <c r="H120" s="196"/>
      <c r="I120" s="190" t="str">
        <f>'[1]Heat plate'!N121</f>
        <v>~</v>
      </c>
      <c r="J120" s="237"/>
      <c r="K120" s="63"/>
      <c r="L120" s="641"/>
      <c r="M120" s="262" t="e">
        <f>'[1]Heat plate'!#REF!</f>
        <v>#REF!</v>
      </c>
      <c r="N120" s="622">
        <f>'[1]Heat plate'!T121</f>
        <v>0</v>
      </c>
    </row>
    <row r="121" spans="1:14">
      <c r="A121" s="196" t="str">
        <f>'[1]Heat plate'!A122</f>
        <v>HEAT102</v>
      </c>
      <c r="B121" s="196" t="str">
        <f>'[1]Heat plate'!B122</f>
        <v>TIT-15hp</v>
      </c>
      <c r="C121" s="550"/>
      <c r="D121" s="95" t="str">
        <f>'[1]Heat plate'!D122</f>
        <v>15hp</v>
      </c>
      <c r="E121" s="95">
        <f>'[1]Heat plate'!E122</f>
        <v>0</v>
      </c>
      <c r="F121" s="55">
        <f>'[1]Heat plate'!F122</f>
        <v>0</v>
      </c>
      <c r="G121" s="385"/>
      <c r="H121" s="385"/>
      <c r="I121" s="190" t="str">
        <f>'[1]Heat plate'!N122</f>
        <v>~</v>
      </c>
      <c r="J121" s="552"/>
      <c r="K121" s="552"/>
      <c r="L121" s="385"/>
      <c r="M121" s="262" t="e">
        <f>'[1]Heat plate'!#REF!</f>
        <v>#REF!</v>
      </c>
      <c r="N121" s="622">
        <f>'[1]Heat plate'!T122</f>
        <v>0</v>
      </c>
    </row>
    <row r="122" spans="1:14">
      <c r="A122" s="340" t="str">
        <f>'[1]Heat plate'!A123</f>
        <v>HEAT102.01</v>
      </c>
      <c r="B122" s="634" t="str">
        <f>'[1]Heat plate'!B123</f>
        <v>1hp Tube in tube water cooled condenser</v>
      </c>
      <c r="C122" s="635" t="s">
        <v>169</v>
      </c>
      <c r="D122" s="636">
        <f>'[1]Heat plate'!D123</f>
        <v>1</v>
      </c>
      <c r="E122" s="95">
        <f>'[1]Heat plate'!E123</f>
        <v>0</v>
      </c>
      <c r="F122" s="95"/>
      <c r="G122" s="385"/>
      <c r="H122" s="385"/>
      <c r="I122" s="190">
        <f>'[1]Heat plate'!N123</f>
        <v>184.52380952381</v>
      </c>
      <c r="J122" s="552"/>
      <c r="K122" s="552"/>
      <c r="L122" s="385"/>
      <c r="M122" s="262"/>
      <c r="N122" s="622"/>
    </row>
    <row r="123" customHeight="1" spans="1:14">
      <c r="A123" s="340" t="str">
        <f>'[1]Heat plate'!A124</f>
        <v>HEAT102.02</v>
      </c>
      <c r="B123" s="634" t="str">
        <f>'[1]Heat plate'!B124</f>
        <v>1.5hp Tube in tube water cooled condenser</v>
      </c>
      <c r="C123" s="635"/>
      <c r="D123" s="636">
        <f>'[1]Heat plate'!D124</f>
        <v>1.5</v>
      </c>
      <c r="E123" s="95">
        <f>'[1]Heat plate'!E124</f>
        <v>0</v>
      </c>
      <c r="F123" s="95"/>
      <c r="G123" s="385"/>
      <c r="H123" s="385"/>
      <c r="I123" s="190">
        <f>'[1]Heat plate'!N124</f>
        <v>267.857142857143</v>
      </c>
      <c r="J123" s="552"/>
      <c r="K123" s="552"/>
      <c r="L123" s="385"/>
      <c r="M123" s="262"/>
      <c r="N123" s="622"/>
    </row>
    <row r="124" spans="1:14">
      <c r="A124" s="340" t="str">
        <f>'[1]Heat plate'!A125</f>
        <v>HEAT102.03</v>
      </c>
      <c r="B124" s="634" t="str">
        <f>'[1]Heat plate'!B125</f>
        <v>2hp Tube in tube water cooled condenser</v>
      </c>
      <c r="C124" s="635"/>
      <c r="D124" s="636">
        <f>'[1]Heat plate'!D125</f>
        <v>2</v>
      </c>
      <c r="E124" s="95" t="str">
        <f>'[1]Heat plate'!E125</f>
        <v>0.52*7rolls</v>
      </c>
      <c r="F124" s="95"/>
      <c r="G124" s="385"/>
      <c r="H124" s="385"/>
      <c r="I124" s="190">
        <f>'[1]Heat plate'!N125</f>
        <v>401.785714285714</v>
      </c>
      <c r="J124" s="552"/>
      <c r="K124" s="552"/>
      <c r="L124" s="385"/>
      <c r="M124" s="262"/>
      <c r="N124" s="622"/>
    </row>
    <row r="125" spans="1:14">
      <c r="A125" s="340" t="str">
        <f>'[1]Heat plate'!A126</f>
        <v>HEAT102.04</v>
      </c>
      <c r="B125" s="634" t="str">
        <f>'[1]Heat plate'!B126</f>
        <v>2.5hp Tube in tube water cooled condenser</v>
      </c>
      <c r="C125" s="635"/>
      <c r="D125" s="636">
        <f>'[1]Heat plate'!D126</f>
        <v>2.5</v>
      </c>
      <c r="E125" s="95">
        <f>'[1]Heat plate'!E126</f>
        <v>0</v>
      </c>
      <c r="F125" s="95"/>
      <c r="G125" s="385"/>
      <c r="H125" s="385"/>
      <c r="I125" s="190">
        <f>'[1]Heat plate'!N126</f>
        <v>476.190476190476</v>
      </c>
      <c r="J125" s="552"/>
      <c r="K125" s="552"/>
      <c r="L125" s="385"/>
      <c r="M125" s="262"/>
      <c r="N125" s="622"/>
    </row>
    <row r="126" spans="1:14">
      <c r="A126" s="340" t="str">
        <f>'[1]Heat plate'!A127</f>
        <v>HEAT102.05</v>
      </c>
      <c r="B126" s="634" t="str">
        <f>'[1]Heat plate'!B127</f>
        <v>3hp Tube in tube water cooled condenser</v>
      </c>
      <c r="C126" s="635"/>
      <c r="D126" s="636">
        <f>'[1]Heat plate'!D127</f>
        <v>3</v>
      </c>
      <c r="E126" s="95">
        <f>'[1]Heat plate'!E127</f>
        <v>0</v>
      </c>
      <c r="F126" s="95"/>
      <c r="G126" s="385"/>
      <c r="H126" s="385"/>
      <c r="I126" s="190">
        <f>'[1]Heat plate'!N127</f>
        <v>505.952380952381</v>
      </c>
      <c r="J126" s="552"/>
      <c r="K126" s="552"/>
      <c r="L126" s="385"/>
      <c r="M126" s="262"/>
      <c r="N126" s="622"/>
    </row>
    <row r="127" spans="1:14">
      <c r="A127" s="340" t="str">
        <f>'[1]Heat plate'!A128</f>
        <v>HEAT102.07</v>
      </c>
      <c r="B127" s="634" t="str">
        <f>'[1]Heat plate'!B128</f>
        <v>5hp Tube in tube water cooled condenser</v>
      </c>
      <c r="C127" s="635"/>
      <c r="D127" s="636">
        <f>'[1]Heat plate'!D128</f>
        <v>5</v>
      </c>
      <c r="E127" s="95">
        <f>'[1]Heat plate'!E128</f>
        <v>0</v>
      </c>
      <c r="F127" s="55"/>
      <c r="G127" s="385"/>
      <c r="H127" s="385"/>
      <c r="I127" s="190">
        <f>'[1]Heat plate'!N128</f>
        <v>809.523809523809</v>
      </c>
      <c r="J127" s="552"/>
      <c r="K127" s="552"/>
      <c r="L127" s="385"/>
      <c r="M127" s="262"/>
      <c r="N127" s="622"/>
    </row>
    <row r="128" spans="1:9">
      <c r="A128" s="567"/>
      <c r="B128" s="567"/>
      <c r="C128" s="637"/>
      <c r="D128" s="25"/>
      <c r="I128" s="226"/>
    </row>
    <row r="129" spans="1:14">
      <c r="A129" s="196" t="str">
        <f>'[1]Heat plate'!A130</f>
        <v>ITEM CODE</v>
      </c>
      <c r="B129" s="196" t="str">
        <f>'[1]Heat plate'!B130</f>
        <v>Model No.</v>
      </c>
      <c r="C129" s="216" t="s">
        <v>170</v>
      </c>
      <c r="D129" s="216" t="s">
        <v>171</v>
      </c>
      <c r="E129" s="216" t="s">
        <v>172</v>
      </c>
      <c r="F129" s="216" t="s">
        <v>173</v>
      </c>
      <c r="G129" s="216" t="s">
        <v>174</v>
      </c>
      <c r="H129" s="216" t="s">
        <v>175</v>
      </c>
      <c r="I129" s="653" t="str">
        <f>'[1]Heat plate'!N130</f>
        <v>RM</v>
      </c>
      <c r="J129" s="331" t="s">
        <v>176</v>
      </c>
      <c r="K129" s="45" t="s">
        <v>177</v>
      </c>
      <c r="M129" s="654"/>
      <c r="N129" s="587"/>
    </row>
    <row r="130" ht="22.5" customHeight="1" spans="1:14">
      <c r="A130" s="196" t="str">
        <f>'[1]Heat plate'!A131</f>
        <v>HEAT103</v>
      </c>
      <c r="B130" s="196" t="str">
        <f>'[1]Heat plate'!B131</f>
        <v>HCPF-60</v>
      </c>
      <c r="C130" s="331" t="s">
        <v>178</v>
      </c>
      <c r="D130" s="216" t="s">
        <v>179</v>
      </c>
      <c r="E130" s="344" t="s">
        <v>180</v>
      </c>
      <c r="F130" s="216">
        <v>500</v>
      </c>
      <c r="G130" s="56" t="s">
        <v>181</v>
      </c>
      <c r="H130" s="216">
        <v>20</v>
      </c>
      <c r="I130" s="190">
        <f>'[1]Heat plate'!N131</f>
        <v>496.833333333333</v>
      </c>
      <c r="J130" s="216" t="s">
        <v>182</v>
      </c>
      <c r="K130" s="655"/>
      <c r="M130" s="654"/>
      <c r="N130" s="587"/>
    </row>
    <row r="131" ht="22.5" customHeight="1" spans="1:14">
      <c r="A131" s="196" t="str">
        <f>'[1]Heat plate'!A132</f>
        <v>HEAT104</v>
      </c>
      <c r="B131" s="196" t="str">
        <f>'[1]Heat plate'!B132</f>
        <v>HCPF-70</v>
      </c>
      <c r="C131" s="332"/>
      <c r="D131" s="216" t="s">
        <v>183</v>
      </c>
      <c r="E131" s="346"/>
      <c r="F131" s="216">
        <v>550</v>
      </c>
      <c r="G131" s="57"/>
      <c r="H131" s="216">
        <v>24</v>
      </c>
      <c r="I131" s="190">
        <f>'[1]Heat plate'!N132</f>
        <v>517.083333333333</v>
      </c>
      <c r="J131" s="216" t="s">
        <v>184</v>
      </c>
      <c r="K131" s="656"/>
      <c r="M131" s="654"/>
      <c r="N131" s="587"/>
    </row>
    <row r="132" ht="22.5" customHeight="1" spans="1:14">
      <c r="A132" s="196" t="str">
        <f>'[1]Heat plate'!A133</f>
        <v>HEAT105</v>
      </c>
      <c r="B132" s="196" t="str">
        <f>'[1]Heat plate'!B133</f>
        <v>HCPF-80</v>
      </c>
      <c r="C132" s="332"/>
      <c r="D132" s="216" t="s">
        <v>185</v>
      </c>
      <c r="E132" s="346"/>
      <c r="F132" s="216">
        <v>550</v>
      </c>
      <c r="G132" s="58"/>
      <c r="H132" s="216">
        <v>30</v>
      </c>
      <c r="I132" s="190">
        <f>'[1]Heat plate'!N133</f>
        <v>627.083333333333</v>
      </c>
      <c r="J132" s="216" t="s">
        <v>186</v>
      </c>
      <c r="K132" s="657"/>
      <c r="M132" s="654"/>
      <c r="N132" s="587"/>
    </row>
    <row r="133" ht="22.5" customHeight="1" spans="1:14">
      <c r="A133" s="196" t="str">
        <f>'[1]Heat plate'!A134</f>
        <v>HEAT106</v>
      </c>
      <c r="B133" s="196" t="str">
        <f>'[1]Heat plate'!B134</f>
        <v>HGAM-70</v>
      </c>
      <c r="C133" s="332"/>
      <c r="D133" s="216" t="s">
        <v>187</v>
      </c>
      <c r="E133" s="346"/>
      <c r="F133" s="216">
        <v>300</v>
      </c>
      <c r="G133" s="56" t="s">
        <v>188</v>
      </c>
      <c r="H133" s="216">
        <v>18</v>
      </c>
      <c r="I133" s="190">
        <f>'[1]Heat plate'!N134</f>
        <v>316.833333333333</v>
      </c>
      <c r="J133" s="216" t="s">
        <v>189</v>
      </c>
      <c r="K133" s="655"/>
      <c r="M133" s="654"/>
      <c r="N133" s="587"/>
    </row>
    <row r="134" ht="22.5" customHeight="1" spans="1:14">
      <c r="A134" s="196" t="str">
        <f>'[1]Heat plate'!A135</f>
        <v>HEAT107</v>
      </c>
      <c r="B134" s="196" t="str">
        <f>'[1]Heat plate'!B135</f>
        <v>HGAM-75</v>
      </c>
      <c r="C134" s="332"/>
      <c r="D134" s="216" t="s">
        <v>179</v>
      </c>
      <c r="E134" s="346"/>
      <c r="F134" s="216">
        <v>380</v>
      </c>
      <c r="G134" s="58"/>
      <c r="H134" s="216">
        <v>20</v>
      </c>
      <c r="I134" s="190">
        <f>'[1]Heat plate'!N135</f>
        <v>325.166666666667</v>
      </c>
      <c r="J134" s="216" t="s">
        <v>190</v>
      </c>
      <c r="K134" s="656"/>
      <c r="M134" s="654"/>
      <c r="N134" s="587"/>
    </row>
    <row r="135" ht="22.5" customHeight="1" spans="1:14">
      <c r="A135" s="196" t="str">
        <f>'[1]Heat plate'!A136</f>
        <v>HEAT108</v>
      </c>
      <c r="B135" s="196" t="str">
        <f>'[1]Heat plate'!B136</f>
        <v>HGAM-80</v>
      </c>
      <c r="C135" s="335"/>
      <c r="D135" s="216" t="s">
        <v>183</v>
      </c>
      <c r="E135" s="346"/>
      <c r="F135" s="216">
        <v>500</v>
      </c>
      <c r="G135" s="55" t="s">
        <v>181</v>
      </c>
      <c r="H135" s="216">
        <v>22</v>
      </c>
      <c r="I135" s="190">
        <f>'[1]Heat plate'!N136</f>
        <v>468.75</v>
      </c>
      <c r="J135" s="216" t="s">
        <v>191</v>
      </c>
      <c r="K135" s="657"/>
      <c r="M135" s="654"/>
      <c r="N135" s="587"/>
    </row>
    <row r="136" ht="22.5" customHeight="1" spans="1:14">
      <c r="A136" s="196" t="str">
        <f>'[1]Heat plate'!A137</f>
        <v>HEAT109</v>
      </c>
      <c r="B136" s="196" t="str">
        <f>'[1]Heat plate'!B137</f>
        <v>HCT-26S</v>
      </c>
      <c r="C136" s="643" t="s">
        <v>192</v>
      </c>
      <c r="D136" s="216" t="s">
        <v>187</v>
      </c>
      <c r="E136" s="346"/>
      <c r="F136" s="216">
        <v>140</v>
      </c>
      <c r="G136" s="56" t="s">
        <v>193</v>
      </c>
      <c r="H136" s="216">
        <v>26</v>
      </c>
      <c r="I136" s="190">
        <f>'[1]Heat plate'!N137</f>
        <v>436.833333333333</v>
      </c>
      <c r="J136" s="216" t="s">
        <v>194</v>
      </c>
      <c r="K136" s="655"/>
      <c r="M136" s="654"/>
      <c r="N136" s="587"/>
    </row>
    <row r="137" ht="22.5" customHeight="1" spans="1:14">
      <c r="A137" s="196" t="str">
        <f>'[1]Heat plate'!A138</f>
        <v>HEAT110</v>
      </c>
      <c r="B137" s="196" t="str">
        <f>'[1]Heat plate'!B138</f>
        <v>HCT-30S</v>
      </c>
      <c r="C137" s="644"/>
      <c r="D137" s="216" t="s">
        <v>179</v>
      </c>
      <c r="E137" s="346"/>
      <c r="F137" s="216">
        <v>180</v>
      </c>
      <c r="G137" s="57"/>
      <c r="H137" s="216">
        <v>30</v>
      </c>
      <c r="I137" s="190">
        <f>'[1]Heat plate'!N138</f>
        <v>582.25</v>
      </c>
      <c r="J137" s="216" t="s">
        <v>195</v>
      </c>
      <c r="K137" s="656"/>
      <c r="M137" s="654"/>
      <c r="N137" s="587"/>
    </row>
    <row r="138" ht="22.5" customHeight="1" spans="1:14">
      <c r="A138" s="196" t="str">
        <f>'[1]Heat plate'!A139</f>
        <v>HEAT111</v>
      </c>
      <c r="B138" s="196" t="str">
        <f>'[1]Heat plate'!B139</f>
        <v>HCT-33S</v>
      </c>
      <c r="C138" s="645"/>
      <c r="D138" s="216" t="s">
        <v>183</v>
      </c>
      <c r="E138" s="348"/>
      <c r="F138" s="216">
        <v>200</v>
      </c>
      <c r="G138" s="58"/>
      <c r="H138" s="216">
        <v>33</v>
      </c>
      <c r="I138" s="190">
        <f>'[1]Heat plate'!N139</f>
        <v>599.333333333333</v>
      </c>
      <c r="J138" s="216" t="s">
        <v>196</v>
      </c>
      <c r="K138" s="657"/>
      <c r="M138" s="654"/>
      <c r="N138" s="587"/>
    </row>
    <row r="139" s="181" customFormat="1" ht="102.75" customHeight="1" spans="1:14">
      <c r="A139" s="196" t="str">
        <f>'[1]Heat plate'!A140</f>
        <v>HEAT112</v>
      </c>
      <c r="B139" s="196" t="str">
        <f>'[1]Heat plate'!B140</f>
        <v>PC-10</v>
      </c>
      <c r="C139" s="646" t="s">
        <v>197</v>
      </c>
      <c r="D139" s="331" t="s">
        <v>198</v>
      </c>
      <c r="E139" s="344" t="s">
        <v>199</v>
      </c>
      <c r="F139" s="647"/>
      <c r="G139" s="331" t="s">
        <v>200</v>
      </c>
      <c r="H139" s="216"/>
      <c r="I139" s="190">
        <f>'[1]Heat plate'!N140</f>
        <v>115.583333333333</v>
      </c>
      <c r="J139" s="647"/>
      <c r="K139" s="641"/>
      <c r="L139" s="382"/>
      <c r="M139" s="573"/>
      <c r="N139" s="587"/>
    </row>
    <row r="140" ht="22.5" customHeight="1" spans="1:14">
      <c r="A140" s="196" t="str">
        <f>'[1]Heat plate'!A141</f>
        <v>HEAT113</v>
      </c>
      <c r="B140" s="196" t="str">
        <f>'[1]Heat plate'!B141</f>
        <v>HCPF-60</v>
      </c>
      <c r="C140" s="331" t="s">
        <v>178</v>
      </c>
      <c r="D140" s="216" t="s">
        <v>179</v>
      </c>
      <c r="E140" s="344" t="s">
        <v>201</v>
      </c>
      <c r="F140" s="216">
        <v>500</v>
      </c>
      <c r="G140" s="56" t="s">
        <v>181</v>
      </c>
      <c r="H140" s="216">
        <v>20</v>
      </c>
      <c r="I140" s="190">
        <f>'[1]Heat plate'!N141</f>
        <v>501.333333333333</v>
      </c>
      <c r="J140" s="216" t="s">
        <v>182</v>
      </c>
      <c r="K140" s="655"/>
      <c r="M140" s="654"/>
      <c r="N140" s="587"/>
    </row>
    <row r="141" ht="22.5" customHeight="1" spans="1:14">
      <c r="A141" s="196" t="str">
        <f>'[1]Heat plate'!A142</f>
        <v>HEAT114</v>
      </c>
      <c r="B141" s="196" t="str">
        <f>'[1]Heat plate'!B142</f>
        <v>HCPF-70</v>
      </c>
      <c r="C141" s="332"/>
      <c r="D141" s="216" t="s">
        <v>183</v>
      </c>
      <c r="E141" s="346"/>
      <c r="F141" s="216">
        <v>550</v>
      </c>
      <c r="G141" s="57"/>
      <c r="H141" s="216">
        <v>24</v>
      </c>
      <c r="I141" s="190">
        <f>'[1]Heat plate'!N142</f>
        <v>521</v>
      </c>
      <c r="J141" s="216" t="s">
        <v>184</v>
      </c>
      <c r="K141" s="656"/>
      <c r="M141" s="654"/>
      <c r="N141" s="587"/>
    </row>
    <row r="142" ht="22.5" customHeight="1" spans="1:14">
      <c r="A142" s="196" t="str">
        <f>'[1]Heat plate'!A143</f>
        <v>HEAT115</v>
      </c>
      <c r="B142" s="196" t="str">
        <f>'[1]Heat plate'!B143</f>
        <v>HCPF-80</v>
      </c>
      <c r="C142" s="332"/>
      <c r="D142" s="216" t="s">
        <v>185</v>
      </c>
      <c r="E142" s="346"/>
      <c r="F142" s="216">
        <v>550</v>
      </c>
      <c r="G142" s="58"/>
      <c r="H142" s="216">
        <v>30</v>
      </c>
      <c r="I142" s="190">
        <f>'[1]Heat plate'!N143</f>
        <v>632.5</v>
      </c>
      <c r="J142" s="216" t="s">
        <v>186</v>
      </c>
      <c r="K142" s="657"/>
      <c r="M142" s="654"/>
      <c r="N142" s="587"/>
    </row>
    <row r="143" ht="22.5" customHeight="1" spans="1:14">
      <c r="A143" s="196" t="str">
        <f>'[1]Heat plate'!A144</f>
        <v>HEAT116</v>
      </c>
      <c r="B143" s="196" t="str">
        <f>'[1]Heat plate'!B144</f>
        <v>HGAM-70</v>
      </c>
      <c r="C143" s="332"/>
      <c r="D143" s="216" t="s">
        <v>187</v>
      </c>
      <c r="E143" s="346"/>
      <c r="F143" s="216">
        <v>300</v>
      </c>
      <c r="G143" s="56" t="s">
        <v>188</v>
      </c>
      <c r="H143" s="216">
        <v>18</v>
      </c>
      <c r="I143" s="190">
        <f>'[1]Heat plate'!N144</f>
        <v>333.083333333333</v>
      </c>
      <c r="J143" s="216" t="s">
        <v>189</v>
      </c>
      <c r="K143" s="655"/>
      <c r="M143" s="654"/>
      <c r="N143" s="587"/>
    </row>
    <row r="144" ht="22.5" customHeight="1" spans="1:14">
      <c r="A144" s="196" t="str">
        <f>'[1]Heat plate'!A145</f>
        <v>HEAT117</v>
      </c>
      <c r="B144" s="196" t="str">
        <f>'[1]Heat plate'!B145</f>
        <v>HGAM-75</v>
      </c>
      <c r="C144" s="332"/>
      <c r="D144" s="216" t="s">
        <v>179</v>
      </c>
      <c r="E144" s="346"/>
      <c r="F144" s="216">
        <v>380</v>
      </c>
      <c r="G144" s="58"/>
      <c r="H144" s="216">
        <v>20</v>
      </c>
      <c r="I144" s="190">
        <f>'[1]Heat plate'!N145</f>
        <v>339.083333333333</v>
      </c>
      <c r="J144" s="216" t="s">
        <v>190</v>
      </c>
      <c r="K144" s="656"/>
      <c r="M144" s="654"/>
      <c r="N144" s="587"/>
    </row>
    <row r="145" ht="22.5" customHeight="1" spans="1:14">
      <c r="A145" s="196" t="str">
        <f>'[1]Heat plate'!A146</f>
        <v>HEAT118</v>
      </c>
      <c r="B145" s="196" t="str">
        <f>'[1]Heat plate'!B146</f>
        <v>HGAM-80</v>
      </c>
      <c r="C145" s="335"/>
      <c r="D145" s="216" t="s">
        <v>183</v>
      </c>
      <c r="E145" s="346"/>
      <c r="F145" s="216">
        <v>500</v>
      </c>
      <c r="G145" s="55" t="s">
        <v>181</v>
      </c>
      <c r="H145" s="216">
        <v>22</v>
      </c>
      <c r="I145" s="190">
        <f>'[1]Heat plate'!N146</f>
        <v>476.25</v>
      </c>
      <c r="J145" s="216" t="s">
        <v>191</v>
      </c>
      <c r="K145" s="657"/>
      <c r="M145" s="654"/>
      <c r="N145" s="587"/>
    </row>
    <row r="146" ht="22.5" customHeight="1" spans="1:14">
      <c r="A146" s="196" t="str">
        <f>'[1]Heat plate'!A147</f>
        <v>HEAT119</v>
      </c>
      <c r="B146" s="196" t="str">
        <f>'[1]Heat plate'!B147</f>
        <v>HCT-26S</v>
      </c>
      <c r="C146" s="643" t="s">
        <v>192</v>
      </c>
      <c r="D146" s="216" t="s">
        <v>187</v>
      </c>
      <c r="E146" s="346"/>
      <c r="F146" s="216">
        <v>140</v>
      </c>
      <c r="G146" s="56" t="s">
        <v>193</v>
      </c>
      <c r="H146" s="216">
        <v>26</v>
      </c>
      <c r="I146" s="190">
        <f>'[1]Heat plate'!N147</f>
        <v>446.083333333333</v>
      </c>
      <c r="J146" s="216" t="s">
        <v>194</v>
      </c>
      <c r="K146" s="655"/>
      <c r="M146" s="654"/>
      <c r="N146" s="587"/>
    </row>
    <row r="147" ht="22.5" customHeight="1" spans="1:14">
      <c r="A147" s="196" t="str">
        <f>'[1]Heat plate'!A148</f>
        <v>HEAT120</v>
      </c>
      <c r="B147" s="196" t="str">
        <f>'[1]Heat plate'!B148</f>
        <v>HCT-30S</v>
      </c>
      <c r="C147" s="644"/>
      <c r="D147" s="216" t="s">
        <v>179</v>
      </c>
      <c r="E147" s="346"/>
      <c r="F147" s="216">
        <v>180</v>
      </c>
      <c r="G147" s="57"/>
      <c r="H147" s="216">
        <v>30</v>
      </c>
      <c r="I147" s="190">
        <f>'[1]Heat plate'!N148</f>
        <v>592.583333333333</v>
      </c>
      <c r="J147" s="216" t="s">
        <v>195</v>
      </c>
      <c r="K147" s="656"/>
      <c r="M147" s="654"/>
      <c r="N147" s="587"/>
    </row>
    <row r="148" ht="22.5" customHeight="1" spans="1:14">
      <c r="A148" s="196" t="str">
        <f>'[1]Heat plate'!A149</f>
        <v>HEAT121</v>
      </c>
      <c r="B148" s="196" t="str">
        <f>'[1]Heat plate'!B149</f>
        <v>HCT-33S</v>
      </c>
      <c r="C148" s="645"/>
      <c r="D148" s="216" t="s">
        <v>183</v>
      </c>
      <c r="E148" s="348"/>
      <c r="F148" s="216">
        <v>200</v>
      </c>
      <c r="G148" s="58"/>
      <c r="H148" s="216">
        <v>33</v>
      </c>
      <c r="I148" s="190">
        <f>'[1]Heat plate'!N149</f>
        <v>609.25</v>
      </c>
      <c r="J148" s="331" t="s">
        <v>196</v>
      </c>
      <c r="K148" s="656"/>
      <c r="M148" s="654"/>
      <c r="N148" s="587"/>
    </row>
    <row r="149" ht="64.5" customHeight="1" spans="1:14">
      <c r="A149" s="196" t="str">
        <f>'[1]Heat plate'!A150</f>
        <v>HEAT122</v>
      </c>
      <c r="B149" s="196" t="str">
        <f>'[1]Heat plate'!B150</f>
        <v>HQSm-80AX</v>
      </c>
      <c r="C149" s="216"/>
      <c r="D149" s="216" t="s">
        <v>187</v>
      </c>
      <c r="E149" s="67"/>
      <c r="F149" s="216"/>
      <c r="G149" s="55"/>
      <c r="H149" s="216"/>
      <c r="I149" s="190">
        <f>'[1]Heat plate'!N150</f>
        <v>583.333333333333</v>
      </c>
      <c r="J149" s="216"/>
      <c r="K149" s="641"/>
      <c r="M149" s="654"/>
      <c r="N149" s="587"/>
    </row>
    <row r="150" ht="24" customHeight="1" spans="1:14">
      <c r="A150" s="196">
        <f>'[1]Heat plate'!A151</f>
        <v>0</v>
      </c>
      <c r="B150" s="196">
        <f>'[1]Heat plate'!B151</f>
        <v>0</v>
      </c>
      <c r="C150" s="648"/>
      <c r="D150" s="225"/>
      <c r="E150" s="649"/>
      <c r="F150" s="225"/>
      <c r="G150" s="74"/>
      <c r="H150" s="225"/>
      <c r="I150" s="658"/>
      <c r="J150" s="225"/>
      <c r="K150" s="587"/>
      <c r="M150" s="654"/>
      <c r="N150" s="587"/>
    </row>
    <row r="151" ht="22.5" spans="1:13">
      <c r="A151" s="196" t="str">
        <f>'[1]Heat plate'!A152</f>
        <v>ITEM CODE</v>
      </c>
      <c r="B151" s="196" t="str">
        <f>'[1]Heat plate'!B152</f>
        <v>Model No.</v>
      </c>
      <c r="C151" s="216" t="s">
        <v>170</v>
      </c>
      <c r="D151" s="216" t="s">
        <v>174</v>
      </c>
      <c r="E151" s="216" t="str">
        <f>'[2]Heat plate'!$E$140</f>
        <v>Dealer Cash(RM) above 5pcs -5%</v>
      </c>
      <c r="F151" s="45" t="s">
        <v>177</v>
      </c>
      <c r="G151" s="225"/>
      <c r="H151" s="311"/>
      <c r="I151" s="225"/>
      <c r="J151" s="659"/>
      <c r="K151" s="613"/>
      <c r="L151" s="225"/>
      <c r="M151" s="561"/>
    </row>
    <row r="152" spans="1:11">
      <c r="A152" s="196" t="str">
        <f>'[1]Heat plate'!A153</f>
        <v>HEAT123</v>
      </c>
      <c r="B152" s="196" t="str">
        <f>'[1]Heat plate'!B153</f>
        <v>DN15-S</v>
      </c>
      <c r="C152" s="55" t="s">
        <v>202</v>
      </c>
      <c r="D152" s="71" t="s">
        <v>203</v>
      </c>
      <c r="E152" s="650">
        <f>'[1]Heat plate'!E153</f>
        <v>43.9285714285714</v>
      </c>
      <c r="F152" s="651"/>
      <c r="G152" s="25"/>
      <c r="H152" s="573"/>
      <c r="I152" s="573"/>
      <c r="J152" s="654"/>
      <c r="K152" s="587"/>
    </row>
    <row r="153" ht="15" customHeight="1" spans="1:11">
      <c r="A153" s="196" t="str">
        <f>'[1]Heat plate'!A154</f>
        <v>HEAT124</v>
      </c>
      <c r="B153" s="196" t="str">
        <f>'[1]Heat plate'!B154</f>
        <v>DN20-S</v>
      </c>
      <c r="C153" s="55"/>
      <c r="D153" s="71" t="s">
        <v>204</v>
      </c>
      <c r="E153" s="650">
        <f>'[1]Heat plate'!E154</f>
        <v>58.0833333333333</v>
      </c>
      <c r="F153" s="651"/>
      <c r="G153" s="587"/>
      <c r="H153" s="573"/>
      <c r="I153" s="573"/>
      <c r="J153" s="654"/>
      <c r="K153" s="587"/>
    </row>
    <row r="154" spans="1:11">
      <c r="A154" s="196" t="str">
        <f>'[1]Heat plate'!A155</f>
        <v>HEAT125</v>
      </c>
      <c r="B154" s="196" t="str">
        <f>'[1]Heat plate'!B155</f>
        <v>DN25-S</v>
      </c>
      <c r="C154" s="55"/>
      <c r="D154" s="71" t="s">
        <v>205</v>
      </c>
      <c r="E154" s="650">
        <f>'[1]Heat plate'!E155</f>
        <v>90.7857142857143</v>
      </c>
      <c r="F154" s="651"/>
      <c r="G154" s="587"/>
      <c r="H154" s="573"/>
      <c r="I154" s="573"/>
      <c r="J154" s="654"/>
      <c r="K154" s="587"/>
    </row>
    <row r="155" spans="1:11">
      <c r="A155" s="196" t="str">
        <f>'[1]Heat plate'!A156</f>
        <v>HEAT126</v>
      </c>
      <c r="B155" s="196" t="str">
        <f>'[1]Heat plate'!B156</f>
        <v>DN15-B</v>
      </c>
      <c r="C155" s="55" t="s">
        <v>206</v>
      </c>
      <c r="D155" s="71" t="s">
        <v>203</v>
      </c>
      <c r="E155" s="650">
        <f>'[1]Heat plate'!E156</f>
        <v>55.1547619047619</v>
      </c>
      <c r="F155" s="641"/>
      <c r="G155" s="587"/>
      <c r="H155" s="573"/>
      <c r="I155" s="573"/>
      <c r="J155" s="654"/>
      <c r="K155" s="587"/>
    </row>
    <row r="156" ht="15" customHeight="1" spans="1:11">
      <c r="A156" s="196" t="str">
        <f>'[1]Heat plate'!A157</f>
        <v>HEAT127</v>
      </c>
      <c r="B156" s="196" t="str">
        <f>'[1]Heat plate'!B157</f>
        <v>DN20-B</v>
      </c>
      <c r="C156" s="55"/>
      <c r="D156" s="71" t="s">
        <v>204</v>
      </c>
      <c r="E156" s="650">
        <f>'[1]Heat plate'!E157</f>
        <v>65.8928571428571</v>
      </c>
      <c r="F156" s="641"/>
      <c r="G156" s="587"/>
      <c r="H156" s="573"/>
      <c r="I156" s="573"/>
      <c r="J156" s="654"/>
      <c r="K156" s="587"/>
    </row>
    <row r="157" spans="1:11">
      <c r="A157" s="196" t="str">
        <f>'[1]Heat plate'!A158</f>
        <v>HEAT128</v>
      </c>
      <c r="B157" s="196" t="str">
        <f>'[1]Heat plate'!B158</f>
        <v>DN25-B</v>
      </c>
      <c r="C157" s="55"/>
      <c r="D157" s="71" t="s">
        <v>205</v>
      </c>
      <c r="E157" s="650">
        <f>'[1]Heat plate'!E158</f>
        <v>107.380952380952</v>
      </c>
      <c r="F157" s="641"/>
      <c r="G157" s="587"/>
      <c r="H157" s="573"/>
      <c r="I157" s="573"/>
      <c r="J157" s="654"/>
      <c r="K157" s="587"/>
    </row>
    <row r="158" spans="1:11">
      <c r="A158" s="196" t="str">
        <f>'[1]Heat plate'!A159</f>
        <v>HEAT129</v>
      </c>
      <c r="B158" s="196" t="str">
        <f>'[1]Heat plate'!B159</f>
        <v>DN32-B</v>
      </c>
      <c r="C158" s="55"/>
      <c r="D158" s="71" t="s">
        <v>207</v>
      </c>
      <c r="E158" s="650">
        <f>'[1]Heat plate'!E159</f>
        <v>155.702380952381</v>
      </c>
      <c r="F158" s="641"/>
      <c r="G158" s="587"/>
      <c r="H158" s="573"/>
      <c r="I158" s="573"/>
      <c r="J158" s="654"/>
      <c r="K158" s="587"/>
    </row>
    <row r="159" spans="1:11">
      <c r="A159" s="196" t="str">
        <f>'[1]Heat plate'!A160</f>
        <v>HEAT130</v>
      </c>
      <c r="B159" s="196" t="str">
        <f>'[1]Heat plate'!B160</f>
        <v>DN40-B</v>
      </c>
      <c r="C159" s="55"/>
      <c r="D159" s="71" t="s">
        <v>208</v>
      </c>
      <c r="E159" s="650">
        <f>'[1]Heat plate'!E160</f>
        <v>215.738095238095</v>
      </c>
      <c r="F159" s="641"/>
      <c r="G159" s="587"/>
      <c r="H159" s="573"/>
      <c r="I159" s="573"/>
      <c r="J159" s="654"/>
      <c r="K159" s="587"/>
    </row>
    <row r="160" spans="1:1">
      <c r="A160" s="187" t="s">
        <v>106</v>
      </c>
    </row>
    <row r="161" spans="1:1">
      <c r="A161" s="7" t="s">
        <v>107</v>
      </c>
    </row>
    <row r="162" spans="1:1">
      <c r="A162" s="7" t="s">
        <v>108</v>
      </c>
    </row>
    <row r="163" spans="1:1">
      <c r="A163" s="7" t="s">
        <v>109</v>
      </c>
    </row>
    <row r="164" spans="1:1">
      <c r="A164" s="313" t="s">
        <v>110</v>
      </c>
    </row>
    <row r="165" spans="1:1">
      <c r="A165" s="7" t="s">
        <v>119</v>
      </c>
    </row>
    <row r="174" spans="1:8">
      <c r="A174" s="652"/>
      <c r="H174" s="453"/>
    </row>
    <row r="176" spans="1:4">
      <c r="A176" s="652" t="s">
        <v>209</v>
      </c>
      <c r="D176" s="453" t="s">
        <v>210</v>
      </c>
    </row>
  </sheetData>
  <mergeCells count="37">
    <mergeCell ref="C9:C49"/>
    <mergeCell ref="C50:C73"/>
    <mergeCell ref="C74:C79"/>
    <mergeCell ref="C80:C88"/>
    <mergeCell ref="C89:C94"/>
    <mergeCell ref="C95:C100"/>
    <mergeCell ref="C101:C111"/>
    <mergeCell ref="C112:C121"/>
    <mergeCell ref="C122:C127"/>
    <mergeCell ref="C130:C135"/>
    <mergeCell ref="C136:C138"/>
    <mergeCell ref="C140:C145"/>
    <mergeCell ref="C146:C148"/>
    <mergeCell ref="C152:C154"/>
    <mergeCell ref="C155:C159"/>
    <mergeCell ref="E130:E138"/>
    <mergeCell ref="E140:E148"/>
    <mergeCell ref="F152:F154"/>
    <mergeCell ref="F155:F159"/>
    <mergeCell ref="G130:G132"/>
    <mergeCell ref="G133:G134"/>
    <mergeCell ref="G136:G138"/>
    <mergeCell ref="G140:G142"/>
    <mergeCell ref="G143:G144"/>
    <mergeCell ref="G146:G148"/>
    <mergeCell ref="K23:K25"/>
    <mergeCell ref="K29:K32"/>
    <mergeCell ref="K33:K36"/>
    <mergeCell ref="K58:K61"/>
    <mergeCell ref="K62:K65"/>
    <mergeCell ref="K96:K100"/>
    <mergeCell ref="K130:K132"/>
    <mergeCell ref="K133:K135"/>
    <mergeCell ref="K136:K138"/>
    <mergeCell ref="K140:K142"/>
    <mergeCell ref="K143:K145"/>
    <mergeCell ref="K146:K148"/>
  </mergeCells>
  <pageMargins left="0.708661417322835" right="0.708661417322835" top="0.748031496062992" bottom="0.748031496062992" header="0.31496062992126" footer="0.31496062992126"/>
  <pageSetup paperSize="9"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BK67"/>
  <sheetViews>
    <sheetView zoomScale="115" zoomScaleNormal="115" workbookViewId="0">
      <pane xSplit="2" ySplit="8" topLeftCell="C9" activePane="bottomRight" state="frozen"/>
      <selection/>
      <selection pane="topRight"/>
      <selection pane="bottomLeft"/>
      <selection pane="bottomRight" activeCell="O13" sqref="O13"/>
    </sheetView>
  </sheetViews>
  <sheetFormatPr defaultColWidth="9" defaultRowHeight="15"/>
  <cols>
    <col min="1" max="1" width="13.1428571428571" style="181" customWidth="1"/>
    <col min="2" max="2" width="16.2857142857143" style="181" customWidth="1"/>
    <col min="3" max="3" width="18" style="181" customWidth="1"/>
    <col min="4" max="4" width="13.5714285714286" style="240" customWidth="1"/>
    <col min="5" max="5" width="10.4285714285714" style="240" customWidth="1"/>
    <col min="6" max="6" width="11.4285714285714" style="240" customWidth="1"/>
    <col min="7" max="7" width="9.42857142857143" style="240" customWidth="1"/>
    <col min="8" max="8" width="12.4285714285714" style="240" customWidth="1"/>
    <col min="9" max="9" width="13" style="240" customWidth="1"/>
    <col min="10" max="10" width="16.1428571428571" style="240" customWidth="1"/>
    <col min="11" max="11" width="10" style="181" customWidth="1"/>
    <col min="12" max="12" width="13.2857142857143" style="240" customWidth="1"/>
    <col min="13" max="13" width="12.5714285714286" style="563" customWidth="1"/>
    <col min="14" max="14" width="13.8571428571429" style="240" customWidth="1"/>
    <col min="15" max="15" width="12.5714285714286" style="240" customWidth="1"/>
    <col min="16" max="16" width="13.8571428571429" style="240" customWidth="1"/>
    <col min="17" max="17" width="10.2857142857143" style="240" customWidth="1"/>
    <col min="18" max="18" width="18.4285714285714" style="240" customWidth="1"/>
    <col min="19" max="19" width="11.1428571428571" style="240" customWidth="1"/>
    <col min="20" max="20" width="13.2857142857143" style="181" customWidth="1"/>
    <col min="21" max="21" width="8.57142857142857" style="240" customWidth="1"/>
    <col min="22" max="22" width="12.2857142857143" style="240" customWidth="1"/>
    <col min="23" max="23" width="10.8571428571429" style="240" customWidth="1"/>
    <col min="24" max="24" width="12" style="240" customWidth="1"/>
    <col min="25" max="25" width="11.7142857142857" style="240" customWidth="1"/>
    <col min="26" max="26" width="19.5714285714286" style="240" customWidth="1"/>
    <col min="27" max="27" width="12.5714285714286" style="240" customWidth="1"/>
    <col min="28" max="28" width="12.1428571428571" style="240" customWidth="1"/>
    <col min="29" max="29" width="9" style="240" customWidth="1"/>
    <col min="30" max="30" width="12.5714285714286" style="240" customWidth="1"/>
    <col min="31" max="31" width="8.28571428571429" style="240" customWidth="1"/>
    <col min="32" max="32" width="11.1428571428571" style="240" customWidth="1"/>
    <col min="33" max="33" width="14" style="240" customWidth="1"/>
    <col min="34" max="34" width="11.4285714285714" style="240" customWidth="1"/>
    <col min="35" max="35" width="10" style="564" customWidth="1"/>
    <col min="36" max="36" width="11.4285714285714" style="564" customWidth="1"/>
    <col min="37" max="37" width="9.28571428571429" style="564" customWidth="1"/>
    <col min="38" max="38" width="9.42857142857143" style="564" customWidth="1"/>
    <col min="39" max="39" width="8.28571428571429" style="564" customWidth="1"/>
    <col min="40" max="40" width="10.7142857142857" style="564" customWidth="1"/>
    <col min="41" max="41" width="11.8571428571429" style="240" customWidth="1"/>
    <col min="42" max="42" width="12" style="240" customWidth="1"/>
    <col min="43" max="43" width="12" style="240" hidden="1" customWidth="1"/>
    <col min="44" max="45" width="7" style="240" hidden="1" customWidth="1"/>
    <col min="46" max="46" width="10.8571428571429" style="240" customWidth="1"/>
    <col min="47" max="47" width="12" style="240" customWidth="1"/>
    <col min="48" max="48" width="10.1428571428571" style="240" customWidth="1"/>
    <col min="49" max="49" width="10.4285714285714" style="240" customWidth="1"/>
    <col min="50" max="50" width="7" style="240" customWidth="1"/>
    <col min="51" max="51" width="11.8571428571429" style="240" customWidth="1"/>
    <col min="52" max="52" width="7" style="240" customWidth="1"/>
    <col min="53" max="53" width="14.7142857142857" style="240" customWidth="1"/>
    <col min="54" max="54" width="11.2857142857143" style="240" customWidth="1"/>
    <col min="55" max="55" width="10.1428571428571" style="240" customWidth="1"/>
    <col min="56" max="58" width="7" style="240" customWidth="1"/>
    <col min="59" max="59" width="12.4285714285714" style="240" customWidth="1"/>
    <col min="60" max="60" width="18.8571428571429" style="240" customWidth="1"/>
    <col min="61" max="61" width="14.4285714285714" style="240" customWidth="1"/>
    <col min="62" max="62" width="18.8571428571429" style="240" customWidth="1"/>
    <col min="63" max="63" width="13.5714285714286" style="240" customWidth="1"/>
    <col min="64" max="64" width="16.5714285714286" style="240" customWidth="1"/>
    <col min="65" max="65" width="9.57142857142857" style="240" customWidth="1"/>
    <col min="66" max="66" width="10.2857142857143" style="240" customWidth="1"/>
    <col min="67" max="67" width="12.7142857142857" style="240" customWidth="1"/>
    <col min="68" max="68" width="9.85714285714286" style="240" customWidth="1"/>
    <col min="69" max="69" width="9.57142857142857" style="240" customWidth="1"/>
    <col min="70" max="70" width="6.14285714285714" style="240" customWidth="1"/>
    <col min="71" max="78" width="18.1428571428571" style="240" customWidth="1"/>
    <col min="79" max="79" width="10" style="240" customWidth="1"/>
    <col min="80" max="16384" width="9.14285714285714" style="240"/>
  </cols>
  <sheetData>
    <row r="1" s="562" customFormat="1" ht="11.25" customHeight="1" spans="1:39">
      <c r="A1" s="7" t="s">
        <v>0</v>
      </c>
      <c r="B1" s="565"/>
      <c r="C1" s="566"/>
      <c r="K1" s="565"/>
      <c r="M1" s="576"/>
      <c r="T1" s="565"/>
      <c r="V1" s="586"/>
      <c r="AH1" s="599"/>
      <c r="AI1" s="599"/>
      <c r="AJ1" s="599"/>
      <c r="AK1" s="599"/>
      <c r="AL1" s="599"/>
      <c r="AM1" s="599"/>
    </row>
    <row r="2" s="562" customFormat="1" ht="12" hidden="1" customHeight="1" spans="1:39">
      <c r="A2" s="567"/>
      <c r="B2" s="565"/>
      <c r="C2" s="566"/>
      <c r="K2" s="565"/>
      <c r="M2" s="576"/>
      <c r="T2" s="565"/>
      <c r="V2" s="586"/>
      <c r="AH2" s="599"/>
      <c r="AI2" s="599"/>
      <c r="AJ2" s="599"/>
      <c r="AK2" s="599"/>
      <c r="AL2" s="599"/>
      <c r="AM2" s="599"/>
    </row>
    <row r="3" s="562" customFormat="1" customHeight="1" spans="1:39">
      <c r="A3" s="567" t="str">
        <f>'Heat plate'!A3</f>
        <v>DATE :15.1.26</v>
      </c>
      <c r="B3" s="565"/>
      <c r="C3" s="566"/>
      <c r="K3" s="565"/>
      <c r="M3" s="576"/>
      <c r="T3" s="565"/>
      <c r="V3" s="586"/>
      <c r="AH3" s="599"/>
      <c r="AI3" s="599"/>
      <c r="AJ3" s="599"/>
      <c r="AK3" s="599"/>
      <c r="AL3" s="599"/>
      <c r="AM3" s="599"/>
    </row>
    <row r="4" s="562" customFormat="1" ht="12" hidden="1" customHeight="1" spans="1:39">
      <c r="A4" s="567"/>
      <c r="B4" s="565"/>
      <c r="C4" s="566"/>
      <c r="K4" s="565"/>
      <c r="M4" s="576"/>
      <c r="T4" s="565"/>
      <c r="V4" s="586"/>
      <c r="AH4" s="599"/>
      <c r="AI4" s="599"/>
      <c r="AJ4" s="599"/>
      <c r="AK4" s="599"/>
      <c r="AL4" s="599"/>
      <c r="AM4" s="599"/>
    </row>
    <row r="5" s="562" customFormat="1" ht="12" hidden="1" customHeight="1" spans="1:39">
      <c r="A5" s="567"/>
      <c r="B5" s="565"/>
      <c r="C5" s="566"/>
      <c r="K5" s="565"/>
      <c r="M5" s="576"/>
      <c r="T5" s="565"/>
      <c r="V5" s="586"/>
      <c r="AH5" s="599"/>
      <c r="AI5" s="599"/>
      <c r="AJ5" s="599"/>
      <c r="AK5" s="599"/>
      <c r="AL5" s="599"/>
      <c r="AM5" s="599"/>
    </row>
    <row r="6" s="562" customFormat="1" ht="12" hidden="1" customHeight="1" spans="1:39">
      <c r="A6" s="567"/>
      <c r="B6" s="565"/>
      <c r="C6" s="566"/>
      <c r="K6" s="565"/>
      <c r="M6" s="576"/>
      <c r="T6" s="565"/>
      <c r="V6" s="586"/>
      <c r="AH6" s="599"/>
      <c r="AI6" s="599"/>
      <c r="AJ6" s="599"/>
      <c r="AK6" s="599"/>
      <c r="AL6" s="599"/>
      <c r="AM6" s="599"/>
    </row>
    <row r="7" s="562" customFormat="1" ht="12" customHeight="1" spans="1:39">
      <c r="A7" s="567"/>
      <c r="B7" s="565"/>
      <c r="C7" s="566"/>
      <c r="K7" s="565"/>
      <c r="M7" s="576"/>
      <c r="T7" s="565"/>
      <c r="V7" s="586"/>
      <c r="AH7" s="599"/>
      <c r="AI7" s="599"/>
      <c r="AJ7" s="599"/>
      <c r="AK7" s="599"/>
      <c r="AL7" s="599"/>
      <c r="AM7" s="599"/>
    </row>
    <row r="8" ht="36" customHeight="1" spans="1:40">
      <c r="A8" s="544" t="str">
        <f>[1]BITZER!$A8</f>
        <v>ITEM CODE</v>
      </c>
      <c r="B8" s="544" t="str">
        <f>[1]BITZER!$A8</f>
        <v>ITEM CODE</v>
      </c>
      <c r="C8" s="544" t="str">
        <f>[1]BITZER!$A8</f>
        <v>ITEM CODE</v>
      </c>
      <c r="D8" s="71" t="s">
        <v>114</v>
      </c>
      <c r="E8" s="136" t="str">
        <f>[1]BITZER!$E$8</f>
        <v>Accessories</v>
      </c>
      <c r="F8" s="71" t="str">
        <f>[1]BITZER!$F$8</f>
        <v>HP</v>
      </c>
      <c r="G8" s="546" t="str">
        <f>[1]BITZER!$G$8</f>
        <v>BTU AT 0C to -25C</v>
      </c>
      <c r="H8" s="568" t="str">
        <f>[1]BITZER!$N$8</f>
        <v>Germany Bitzer (RM) </v>
      </c>
      <c r="I8" s="546" t="s">
        <v>211</v>
      </c>
      <c r="J8" s="577" t="str">
        <f>[1]BITZER!$R$8</f>
        <v>CU QC MODEL</v>
      </c>
      <c r="K8" s="578" t="str">
        <f>[1]BITZER!U$8</f>
        <v>Cond QC (RM)</v>
      </c>
      <c r="L8" s="55" t="str">
        <f>[1]BITZER!$W8</f>
        <v>HTC MODEL</v>
      </c>
      <c r="M8" s="579" t="str">
        <f>[1]BITZER!$Z8</f>
        <v>HTC cond (RM)</v>
      </c>
      <c r="N8" s="420"/>
      <c r="O8" s="420"/>
      <c r="P8" s="580"/>
      <c r="Q8" s="587"/>
      <c r="R8" s="587"/>
      <c r="S8" s="580"/>
      <c r="T8" s="420"/>
      <c r="U8" s="420"/>
      <c r="V8" s="495"/>
      <c r="AI8" s="600"/>
      <c r="AJ8" s="601"/>
      <c r="AK8" s="602"/>
      <c r="AL8" s="602"/>
      <c r="AM8" s="602"/>
      <c r="AN8" s="602"/>
    </row>
    <row r="9" s="183" customFormat="1" ht="12" spans="1:40">
      <c r="A9" s="544">
        <f>[1]BITZER!$A9</f>
        <v>0</v>
      </c>
      <c r="B9" s="81" t="str">
        <f>[1]BITZER!$B9</f>
        <v>2HES-1(Y)</v>
      </c>
      <c r="C9" s="86" t="str">
        <f>[1]BITZER!$C9</f>
        <v>2HC-1.2</v>
      </c>
      <c r="D9" s="56" t="s">
        <v>212</v>
      </c>
      <c r="E9" s="71" t="str">
        <f>[1]BITZER!$E9</f>
        <v>CH</v>
      </c>
      <c r="F9" s="23" t="str">
        <f>[1]BITZER!$F9</f>
        <v>1.5 LT</v>
      </c>
      <c r="G9" s="45" t="str">
        <f>[1]BITZER!$G9</f>
        <v>4900btu</v>
      </c>
      <c r="H9" s="569">
        <f>[1]BITZER!$N9</f>
        <v>0</v>
      </c>
      <c r="I9" s="357" t="s">
        <v>213</v>
      </c>
      <c r="J9" s="431" t="str">
        <f>[1]BITZER!R9</f>
        <v>CU - 22  QC</v>
      </c>
      <c r="K9" s="581">
        <f>[1]BITZER!U9</f>
        <v>0</v>
      </c>
      <c r="L9" s="55">
        <f>[1]BITZER!$W9</f>
        <v>0</v>
      </c>
      <c r="M9" s="414">
        <f>[1]BITZER!$Z9</f>
        <v>0</v>
      </c>
      <c r="P9" s="388"/>
      <c r="Q9" s="540"/>
      <c r="R9" s="540"/>
      <c r="S9" s="588"/>
      <c r="T9" s="388"/>
      <c r="U9" s="589"/>
      <c r="V9" s="495"/>
      <c r="AI9" s="603"/>
      <c r="AJ9" s="604"/>
      <c r="AK9" s="605"/>
      <c r="AL9" s="603"/>
      <c r="AM9" s="603"/>
      <c r="AN9" s="606"/>
    </row>
    <row r="10" s="183" customFormat="1" ht="12" spans="1:40">
      <c r="A10" s="544">
        <f>[1]BITZER!$A10</f>
        <v>0</v>
      </c>
      <c r="B10" s="81" t="str">
        <f>[1]BITZER!$B10</f>
        <v>2HES-2(Y)</v>
      </c>
      <c r="C10" s="86" t="str">
        <f>[1]BITZER!$C10</f>
        <v>2HC-2.2</v>
      </c>
      <c r="D10" s="57"/>
      <c r="E10" s="71" t="str">
        <f>[1]BITZER!$E10</f>
        <v>CH</v>
      </c>
      <c r="F10" s="23" t="str">
        <f>[1]BITZER!$F10</f>
        <v>2 MT</v>
      </c>
      <c r="G10" s="45" t="str">
        <f>[1]BITZER!$G10</f>
        <v>14100btu</v>
      </c>
      <c r="H10" s="569">
        <f>[1]BITZER!$N10</f>
        <v>0</v>
      </c>
      <c r="I10" s="368"/>
      <c r="J10" s="431" t="str">
        <f>[1]BITZER!R10</f>
        <v>CU - 32  QC</v>
      </c>
      <c r="K10" s="581">
        <f>[1]BITZER!U10</f>
        <v>0</v>
      </c>
      <c r="L10" s="55" t="str">
        <f>[1]BITZER!$W10</f>
        <v>HTC-3</v>
      </c>
      <c r="M10" s="414">
        <f>[1]BITZER!$Z10</f>
        <v>0</v>
      </c>
      <c r="Q10" s="540"/>
      <c r="R10" s="540"/>
      <c r="S10" s="588"/>
      <c r="U10" s="590"/>
      <c r="V10" s="453"/>
      <c r="AI10" s="607"/>
      <c r="AJ10" s="604"/>
      <c r="AK10" s="605"/>
      <c r="AL10" s="607"/>
      <c r="AM10" s="603"/>
      <c r="AN10" s="608"/>
    </row>
    <row r="11" s="183" customFormat="1" ht="12" spans="1:40">
      <c r="A11" s="544">
        <f>[1]BITZER!$A11</f>
        <v>0</v>
      </c>
      <c r="B11" s="81" t="str">
        <f>[1]BITZER!$B11</f>
        <v>2GES-2(Y)</v>
      </c>
      <c r="C11" s="86" t="str">
        <f>[1]BITZER!$C11</f>
        <v>2GC-2.2</v>
      </c>
      <c r="D11" s="57"/>
      <c r="E11" s="71" t="str">
        <f>[1]BITZER!$E11</f>
        <v>CH</v>
      </c>
      <c r="F11" s="23" t="str">
        <f>[1]BITZER!$F11</f>
        <v>2 LT</v>
      </c>
      <c r="G11" s="45" t="str">
        <f>[1]BITZER!$G11</f>
        <v>5870btu</v>
      </c>
      <c r="H11" s="569">
        <f>[1]BITZER!$N11</f>
        <v>0</v>
      </c>
      <c r="I11" s="368"/>
      <c r="J11" s="431" t="str">
        <f>[1]BITZER!R11</f>
        <v>CU - 32  QC</v>
      </c>
      <c r="K11" s="581">
        <f>[1]BITZER!U11</f>
        <v>7925.40572291767</v>
      </c>
      <c r="L11" s="55" t="str">
        <f>[1]BITZER!$W11</f>
        <v>HTC-3</v>
      </c>
      <c r="M11" s="414">
        <f>[1]BITZER!$Z11</f>
        <v>8331.67905876605</v>
      </c>
      <c r="Q11" s="540"/>
      <c r="R11" s="540"/>
      <c r="S11" s="588"/>
      <c r="U11" s="589"/>
      <c r="AI11" s="603"/>
      <c r="AJ11" s="604"/>
      <c r="AK11" s="605"/>
      <c r="AL11" s="603"/>
      <c r="AM11" s="603"/>
      <c r="AN11" s="606"/>
    </row>
    <row r="12" s="183" customFormat="1" ht="12" spans="1:40">
      <c r="A12" s="544">
        <f>[1]BITZER!$A12</f>
        <v>0</v>
      </c>
      <c r="B12" s="81" t="str">
        <f>[1]BITZER!$B12</f>
        <v>2FES-2(Y)</v>
      </c>
      <c r="C12" s="86" t="str">
        <f>[1]BITZER!$C12</f>
        <v>2FC-2.2</v>
      </c>
      <c r="D12" s="57"/>
      <c r="E12" s="71" t="str">
        <f>[1]BITZER!$E12</f>
        <v>CH</v>
      </c>
      <c r="F12" s="23" t="str">
        <f>[1]BITZER!$F12</f>
        <v>2 LT</v>
      </c>
      <c r="G12" s="45" t="str">
        <f>[1]BITZER!$G12</f>
        <v>7030btu</v>
      </c>
      <c r="H12" s="569">
        <f>[1]BITZER!$N12</f>
        <v>4818.18181818182</v>
      </c>
      <c r="I12" s="368"/>
      <c r="J12" s="431" t="str">
        <f>[1]BITZER!R12</f>
        <v>CU - 36  QC</v>
      </c>
      <c r="K12" s="581">
        <f>[1]BITZER!U12</f>
        <v>8269.51577511301</v>
      </c>
      <c r="L12" s="55" t="str">
        <f>[1]BITZER!$W12</f>
        <v>HTC-3</v>
      </c>
      <c r="M12" s="414">
        <f>[1]BITZER!$Z12</f>
        <v>8543.10763019463</v>
      </c>
      <c r="Q12" s="540"/>
      <c r="R12" s="540"/>
      <c r="S12" s="588"/>
      <c r="U12" s="590"/>
      <c r="AI12" s="603"/>
      <c r="AJ12" s="604"/>
      <c r="AK12" s="605"/>
      <c r="AL12" s="603"/>
      <c r="AM12" s="603"/>
      <c r="AN12" s="608"/>
    </row>
    <row r="13" s="183" customFormat="1" ht="12" spans="1:40">
      <c r="A13" s="544">
        <f>[1]BITZER!$A13</f>
        <v>0</v>
      </c>
      <c r="B13" s="81" t="str">
        <f>[1]BITZER!$B13</f>
        <v>2FES-3(Y)</v>
      </c>
      <c r="C13" s="86" t="str">
        <f>[1]BITZER!$C13</f>
        <v>2FC-3.2</v>
      </c>
      <c r="D13" s="57"/>
      <c r="E13" s="71" t="str">
        <f>[1]BITZER!$E13</f>
        <v>CH</v>
      </c>
      <c r="F13" s="23" t="str">
        <f>[1]BITZER!$F13</f>
        <v>3 MT</v>
      </c>
      <c r="G13" s="45" t="str">
        <f>[1]BITZER!$G13</f>
        <v>20100btu</v>
      </c>
      <c r="H13" s="569">
        <f>[1]BITZER!$N13</f>
        <v>5053.24675324675</v>
      </c>
      <c r="I13" s="368"/>
      <c r="J13" s="431" t="str">
        <f>[1]BITZER!R13</f>
        <v>CU - 40  QC</v>
      </c>
      <c r="K13" s="581">
        <f>[1]BITZER!U13</f>
        <v>8617.51851197106</v>
      </c>
      <c r="L13" s="55" t="str">
        <f>[1]BITZER!$W13</f>
        <v>HTC-3</v>
      </c>
      <c r="M13" s="414">
        <f>[1]BITZER!$Z13</f>
        <v>8801.67905876605</v>
      </c>
      <c r="Q13" s="540"/>
      <c r="R13" s="540"/>
      <c r="S13" s="588"/>
      <c r="U13" s="589"/>
      <c r="AI13" s="607"/>
      <c r="AJ13" s="604"/>
      <c r="AK13" s="605"/>
      <c r="AL13" s="607"/>
      <c r="AM13" s="603"/>
      <c r="AN13" s="606"/>
    </row>
    <row r="14" s="183" customFormat="1" ht="12" spans="1:40">
      <c r="A14" s="544">
        <f>[1]BITZER!$A14</f>
        <v>0</v>
      </c>
      <c r="B14" s="81" t="str">
        <f>[1]BITZER!$B14</f>
        <v>2EES-2(Y)</v>
      </c>
      <c r="C14" s="86" t="str">
        <f>[1]BITZER!$C14</f>
        <v>2EC-2.2</v>
      </c>
      <c r="D14" s="57"/>
      <c r="E14" s="71" t="str">
        <f>[1]BITZER!$E14</f>
        <v>CH</v>
      </c>
      <c r="F14" s="23" t="str">
        <f>[1]BITZER!$F14</f>
        <v>2 LT</v>
      </c>
      <c r="G14" s="45" t="str">
        <f>[1]BITZER!$G14</f>
        <v>8157btu</v>
      </c>
      <c r="H14" s="569">
        <f>[1]BITZER!$N14</f>
        <v>6809.09090909091</v>
      </c>
      <c r="I14" s="368"/>
      <c r="J14" s="431" t="str">
        <f>[1]BITZER!R14</f>
        <v>CU - 40  QC</v>
      </c>
      <c r="K14" s="581">
        <f>[1]BITZER!U14</f>
        <v>10548.9470833996</v>
      </c>
      <c r="L14" s="55" t="str">
        <f>[1]BITZER!$W14</f>
        <v>HTC-3</v>
      </c>
      <c r="M14" s="414">
        <f>[1]BITZER!$Z14</f>
        <v>10733.1076301946</v>
      </c>
      <c r="Q14" s="540"/>
      <c r="R14" s="540"/>
      <c r="S14" s="588"/>
      <c r="U14" s="590"/>
      <c r="AI14" s="603"/>
      <c r="AJ14" s="604"/>
      <c r="AK14" s="605"/>
      <c r="AL14" s="603"/>
      <c r="AM14" s="603"/>
      <c r="AN14" s="608"/>
    </row>
    <row r="15" s="183" customFormat="1" ht="12" spans="1:40">
      <c r="A15" s="544">
        <f>[1]BITZER!$A15</f>
        <v>0</v>
      </c>
      <c r="B15" s="81" t="str">
        <f>[1]BITZER!$B15</f>
        <v>2EES-3(Y)</v>
      </c>
      <c r="C15" s="86" t="str">
        <f>[1]BITZER!$C15</f>
        <v>2EC-3.2</v>
      </c>
      <c r="D15" s="57"/>
      <c r="E15" s="71" t="str">
        <f>[1]BITZER!$E15</f>
        <v>CH</v>
      </c>
      <c r="F15" s="23" t="str">
        <f>[1]BITZER!$F15</f>
        <v>3 MT</v>
      </c>
      <c r="G15" s="45" t="str">
        <f>[1]BITZER!$G15</f>
        <v>23891btu</v>
      </c>
      <c r="H15" s="569">
        <f>[1]BITZER!$N15</f>
        <v>7344.15584415584</v>
      </c>
      <c r="I15" s="368"/>
      <c r="J15" s="431" t="str">
        <f>[1]BITZER!R15</f>
        <v>CU - 50  QC</v>
      </c>
      <c r="K15" s="581">
        <f>[1]BITZER!U15</f>
        <v>11371.7630800133</v>
      </c>
      <c r="L15" s="55" t="str">
        <f>[1]BITZER!$W15</f>
        <v>HTC-3</v>
      </c>
      <c r="M15" s="414">
        <f>[1]BITZER!$Z15</f>
        <v>11321.6790587661</v>
      </c>
      <c r="Q15" s="540"/>
      <c r="R15" s="540"/>
      <c r="S15" s="588"/>
      <c r="U15" s="591"/>
      <c r="AI15" s="607"/>
      <c r="AJ15" s="604"/>
      <c r="AK15" s="605"/>
      <c r="AL15" s="607"/>
      <c r="AM15" s="603"/>
      <c r="AN15" s="606"/>
    </row>
    <row r="16" s="183" customFormat="1" ht="12" spans="1:40">
      <c r="A16" s="544" t="str">
        <f>[1]BITZER!$A16</f>
        <v>BIT001</v>
      </c>
      <c r="B16" s="81" t="str">
        <f>[1]BITZER!$B16</f>
        <v>2DES-2(Y)</v>
      </c>
      <c r="C16" s="86" t="str">
        <f>[1]BITZER!$C16</f>
        <v>2DC-2.2</v>
      </c>
      <c r="D16" s="57"/>
      <c r="E16" s="71" t="str">
        <f>[1]BITZER!$E16</f>
        <v>CH</v>
      </c>
      <c r="F16" s="23" t="str">
        <f>[1]BITZER!$F16</f>
        <v>2 LT</v>
      </c>
      <c r="G16" s="45" t="str">
        <f>[1]BITZER!$G16</f>
        <v>9078btu</v>
      </c>
      <c r="H16" s="569">
        <f>[1]BITZER!$N16</f>
        <v>7081.81818181818</v>
      </c>
      <c r="I16" s="368"/>
      <c r="J16" s="431" t="str">
        <f>[1]BITZER!R16</f>
        <v>CU - 40  QC</v>
      </c>
      <c r="K16" s="581">
        <f>[1]BITZER!U16</f>
        <v>10848.9470833996</v>
      </c>
      <c r="L16" s="55" t="str">
        <f>[1]BITZER!$W16</f>
        <v>HTC-4</v>
      </c>
      <c r="M16" s="414">
        <f>[1]BITZER!$Z16</f>
        <v>11345.2578067209</v>
      </c>
      <c r="Q16" s="540"/>
      <c r="R16" s="540"/>
      <c r="S16" s="588"/>
      <c r="U16" s="590"/>
      <c r="AI16" s="603"/>
      <c r="AJ16" s="604"/>
      <c r="AK16" s="605"/>
      <c r="AL16" s="603"/>
      <c r="AM16" s="603"/>
      <c r="AN16" s="609"/>
    </row>
    <row r="17" s="183" customFormat="1" ht="12" spans="1:40">
      <c r="A17" s="544" t="str">
        <f>[1]BITZER!$A17</f>
        <v>BIT002</v>
      </c>
      <c r="B17" s="81" t="str">
        <f>[1]BITZER!$B17</f>
        <v>2DES-3(Y)</v>
      </c>
      <c r="C17" s="86" t="str">
        <f>[1]BITZER!$C17</f>
        <v>2DC-3.2</v>
      </c>
      <c r="D17" s="57"/>
      <c r="E17" s="71" t="str">
        <f>[1]BITZER!$E17</f>
        <v>CH</v>
      </c>
      <c r="F17" s="23" t="str">
        <f>[1]BITZER!$F17</f>
        <v>3 MT</v>
      </c>
      <c r="G17" s="45" t="str">
        <f>[1]BITZER!$G17</f>
        <v>28600btu</v>
      </c>
      <c r="H17" s="569">
        <f>[1]BITZER!$N17</f>
        <v>7381.81818181818</v>
      </c>
      <c r="I17" s="368"/>
      <c r="J17" s="431" t="str">
        <f>[1]BITZER!R17</f>
        <v>CU - 50  QC</v>
      </c>
      <c r="K17" s="581">
        <f>[1]BITZER!U17</f>
        <v>11413.1916514419</v>
      </c>
      <c r="L17" s="55" t="str">
        <f>[1]BITZER!$W17</f>
        <v>HTC-4</v>
      </c>
      <c r="M17" s="414">
        <f>[1]BITZER!$Z17</f>
        <v>11675.2578067209</v>
      </c>
      <c r="Q17" s="540"/>
      <c r="R17" s="540"/>
      <c r="S17" s="588"/>
      <c r="U17" s="592"/>
      <c r="AI17" s="603"/>
      <c r="AJ17" s="604"/>
      <c r="AK17" s="605"/>
      <c r="AL17" s="603"/>
      <c r="AM17" s="603"/>
      <c r="AN17" s="609"/>
    </row>
    <row r="18" s="183" customFormat="1" ht="12" spans="1:40">
      <c r="A18" s="544" t="str">
        <f>[1]BITZER!$A18</f>
        <v>BIT003</v>
      </c>
      <c r="B18" s="81" t="str">
        <f>[1]BITZER!$B18</f>
        <v>2CES-3(Y)</v>
      </c>
      <c r="C18" s="86" t="str">
        <f>[1]BITZER!$C18</f>
        <v>2CC-3.2</v>
      </c>
      <c r="D18" s="57"/>
      <c r="E18" s="71" t="str">
        <f>[1]BITZER!$E18</f>
        <v>CH</v>
      </c>
      <c r="F18" s="23" t="str">
        <f>[1]BITZER!$F18</f>
        <v>3 LT</v>
      </c>
      <c r="G18" s="45" t="str">
        <f>[1]BITZER!$G18</f>
        <v>11399btu</v>
      </c>
      <c r="H18" s="569">
        <f>[1]BITZER!$N18</f>
        <v>7483.11688311688</v>
      </c>
      <c r="I18" s="368"/>
      <c r="J18" s="431" t="str">
        <f>[1]BITZER!R18</f>
        <v>CU - 50  QC</v>
      </c>
      <c r="K18" s="581">
        <f>[1]BITZER!U18</f>
        <v>11524.6202228705</v>
      </c>
      <c r="L18" s="55" t="str">
        <f>[1]BITZER!$W18</f>
        <v>HTC-4</v>
      </c>
      <c r="M18" s="414">
        <f>[1]BITZER!$Z18</f>
        <v>11786.6863781495</v>
      </c>
      <c r="Q18" s="540"/>
      <c r="R18" s="540"/>
      <c r="S18" s="588"/>
      <c r="U18" s="590"/>
      <c r="AI18" s="603"/>
      <c r="AJ18" s="604"/>
      <c r="AK18" s="605"/>
      <c r="AL18" s="603"/>
      <c r="AM18" s="603"/>
      <c r="AN18" s="609"/>
    </row>
    <row r="19" s="183" customFormat="1" ht="12" spans="1:40">
      <c r="A19" s="544" t="str">
        <f>[1]BITZER!$A19</f>
        <v>BIT004</v>
      </c>
      <c r="B19" s="81" t="str">
        <f>[1]BITZER!$B19</f>
        <v>2CES-4(Y)</v>
      </c>
      <c r="C19" s="86" t="str">
        <f>[1]BITZER!$C19</f>
        <v>2CC-4.2</v>
      </c>
      <c r="D19" s="57"/>
      <c r="E19" s="71" t="str">
        <f>[1]BITZER!$E19</f>
        <v>CH</v>
      </c>
      <c r="F19" s="23" t="str">
        <f>[1]BITZER!$F19</f>
        <v>4 MT</v>
      </c>
      <c r="G19" s="45" t="str">
        <f>[1]BITZER!$G19</f>
        <v>35119btu</v>
      </c>
      <c r="H19" s="569">
        <f>[1]BITZER!$N19</f>
        <v>7797.4025974026</v>
      </c>
      <c r="I19" s="368"/>
      <c r="J19" s="431" t="str">
        <f>[1]BITZER!R19</f>
        <v>CU - 64 QC</v>
      </c>
      <c r="K19" s="581">
        <f>[1]BITZER!U19</f>
        <v>12433.4844579041</v>
      </c>
      <c r="L19" s="55" t="str">
        <f>[1]BITZER!$W19</f>
        <v>HTC-5</v>
      </c>
      <c r="M19" s="414">
        <f>[1]BITZER!$Z19</f>
        <v>12175.455860626</v>
      </c>
      <c r="Q19" s="540"/>
      <c r="R19" s="540"/>
      <c r="S19" s="588"/>
      <c r="U19" s="592"/>
      <c r="AI19" s="603"/>
      <c r="AJ19" s="604"/>
      <c r="AK19" s="605"/>
      <c r="AL19" s="603"/>
      <c r="AM19" s="603"/>
      <c r="AN19" s="609"/>
    </row>
    <row r="20" s="183" customFormat="1" ht="12" spans="1:40">
      <c r="A20" s="544" t="str">
        <f>[1]BITZER!$A20</f>
        <v>BIT005</v>
      </c>
      <c r="B20" s="81" t="str">
        <f>[1]BITZER!$B20</f>
        <v>4FES-3(Y)</v>
      </c>
      <c r="C20" s="86" t="str">
        <f>[1]BITZER!$C20</f>
        <v>4FC-3.2</v>
      </c>
      <c r="D20" s="57"/>
      <c r="E20" s="71" t="str">
        <f>[1]BITZER!$E20</f>
        <v>CH</v>
      </c>
      <c r="F20" s="23" t="str">
        <f>[1]BITZER!$F20</f>
        <v>3 LT</v>
      </c>
      <c r="G20" s="45" t="str">
        <f>[1]BITZER!$G20</f>
        <v>12867btu</v>
      </c>
      <c r="H20" s="569">
        <f>[1]BITZER!$N20</f>
        <v>7905.1948051948</v>
      </c>
      <c r="I20" s="368"/>
      <c r="J20" s="431" t="str">
        <f>[1]BITZER!R20</f>
        <v>CU - 50  QC</v>
      </c>
      <c r="K20" s="581">
        <f>[1]BITZER!U20</f>
        <v>11988.9059371562</v>
      </c>
      <c r="L20" s="55" t="str">
        <f>[1]BITZER!$W20</f>
        <v>HTC-5</v>
      </c>
      <c r="M20" s="414">
        <f>[1]BITZER!$Z20</f>
        <v>12294.0272891975</v>
      </c>
      <c r="Q20" s="540"/>
      <c r="R20" s="540"/>
      <c r="S20" s="588"/>
      <c r="U20" s="590"/>
      <c r="AI20" s="603"/>
      <c r="AJ20" s="604"/>
      <c r="AK20" s="605"/>
      <c r="AL20" s="603"/>
      <c r="AM20" s="603"/>
      <c r="AN20" s="609"/>
    </row>
    <row r="21" s="183" customFormat="1" ht="12" spans="1:40">
      <c r="A21" s="544" t="str">
        <f>[1]BITZER!$A21</f>
        <v>BIT006</v>
      </c>
      <c r="B21" s="81" t="str">
        <f>[1]BITZER!$B21</f>
        <v>4FES-5(Y)</v>
      </c>
      <c r="C21" s="86" t="str">
        <f>[1]BITZER!$C21</f>
        <v>4FC-5.2</v>
      </c>
      <c r="D21" s="57"/>
      <c r="E21" s="71" t="str">
        <f>[1]BITZER!$E21</f>
        <v>CH</v>
      </c>
      <c r="F21" s="23" t="str">
        <f>[1]BITZER!$F21</f>
        <v>5 MT</v>
      </c>
      <c r="G21" s="45" t="str">
        <f>[1]BITZER!$G21</f>
        <v>40682btu</v>
      </c>
      <c r="H21" s="569">
        <f>[1]BITZER!$N21</f>
        <v>8731.16883116883</v>
      </c>
      <c r="I21" s="368"/>
      <c r="J21" s="431" t="str">
        <f>[1]BITZER!R21</f>
        <v>CU - 72 QC</v>
      </c>
      <c r="K21" s="581">
        <f>[1]BITZER!U21</f>
        <v>13775.346146073</v>
      </c>
      <c r="L21" s="55" t="str">
        <f>[1]BITZER!$W21</f>
        <v>HTC-8</v>
      </c>
      <c r="M21" s="414">
        <f>[1]BITZER!$Z21</f>
        <v>13958.145726835</v>
      </c>
      <c r="Q21" s="540"/>
      <c r="R21" s="540"/>
      <c r="S21" s="588"/>
      <c r="U21" s="591"/>
      <c r="AI21" s="603"/>
      <c r="AJ21" s="604"/>
      <c r="AK21" s="605"/>
      <c r="AL21" s="603"/>
      <c r="AM21" s="603"/>
      <c r="AN21" s="609"/>
    </row>
    <row r="22" s="183" customFormat="1" ht="12" spans="1:40">
      <c r="A22" s="544" t="str">
        <f>[1]BITZER!$A22</f>
        <v>BIT007</v>
      </c>
      <c r="B22" s="81" t="str">
        <f>[1]BITZER!$B22</f>
        <v>4EES-4(Y)</v>
      </c>
      <c r="C22" s="86" t="str">
        <f>[1]BITZER!$C22</f>
        <v>4EC-4.2</v>
      </c>
      <c r="D22" s="57"/>
      <c r="E22" s="71" t="str">
        <f>[1]BITZER!$E22</f>
        <v>CH</v>
      </c>
      <c r="F22" s="23" t="str">
        <f>[1]BITZER!$F22</f>
        <v>4 LT</v>
      </c>
      <c r="G22" s="45" t="str">
        <f>[1]BITZER!$G22</f>
        <v>16006btu</v>
      </c>
      <c r="H22" s="569">
        <f>[1]BITZER!$N22</f>
        <v>8229.87012987013</v>
      </c>
      <c r="I22" s="368"/>
      <c r="J22" s="431" t="str">
        <f>[1]BITZER!R22</f>
        <v>CU - 64 QC</v>
      </c>
      <c r="K22" s="581">
        <f>[1]BITZER!U22</f>
        <v>13128.1197618485</v>
      </c>
      <c r="L22" s="55" t="str">
        <f>[1]BITZER!$W22</f>
        <v>HTC-5</v>
      </c>
      <c r="M22" s="414">
        <f>[1]BITZER!$Z22</f>
        <v>12870.0911645704</v>
      </c>
      <c r="Q22" s="540"/>
      <c r="R22" s="540"/>
      <c r="S22" s="588"/>
      <c r="U22" s="590"/>
      <c r="AI22" s="603"/>
      <c r="AJ22" s="604"/>
      <c r="AK22" s="605"/>
      <c r="AL22" s="603"/>
      <c r="AM22" s="603"/>
      <c r="AN22" s="609"/>
    </row>
    <row r="23" s="183" customFormat="1" ht="12" spans="1:40">
      <c r="A23" s="544" t="str">
        <f>[1]BITZER!$A23</f>
        <v>BIT008</v>
      </c>
      <c r="B23" s="81" t="str">
        <f>[1]BITZER!$B23</f>
        <v>4EES-6(Y)</v>
      </c>
      <c r="C23" s="86" t="str">
        <f>[1]BITZER!$C23</f>
        <v>4EC-6.2</v>
      </c>
      <c r="D23" s="57"/>
      <c r="E23" s="71" t="str">
        <f>[1]BITZER!$E23</f>
        <v>CH</v>
      </c>
      <c r="F23" s="23" t="str">
        <f>[1]BITZER!$F23</f>
        <v>6 MT</v>
      </c>
      <c r="G23" s="45" t="str">
        <f>[1]BITZER!$G23</f>
        <v>52000btu</v>
      </c>
      <c r="H23" s="569">
        <f>[1]BITZER!$N23</f>
        <v>9290.90909090909</v>
      </c>
      <c r="I23" s="368"/>
      <c r="J23" s="431" t="str">
        <f>[1]BITZER!R23</f>
        <v>CU - 90 QC</v>
      </c>
      <c r="K23" s="581">
        <f>[1]BITZER!U23</f>
        <v>14660.8351960471</v>
      </c>
      <c r="L23" s="55" t="str">
        <f>[1]BITZER!$W23</f>
        <v>HTC-8</v>
      </c>
      <c r="M23" s="414">
        <f>[1]BITZER!$Z23</f>
        <v>14573.8600125493</v>
      </c>
      <c r="Q23" s="540"/>
      <c r="R23" s="540"/>
      <c r="S23" s="588"/>
      <c r="U23" s="592"/>
      <c r="AI23" s="603"/>
      <c r="AJ23" s="604"/>
      <c r="AK23" s="605"/>
      <c r="AL23" s="603"/>
      <c r="AM23" s="603"/>
      <c r="AN23" s="609"/>
    </row>
    <row r="24" s="183" customFormat="1" ht="12" spans="1:40">
      <c r="A24" s="544" t="str">
        <f>[1]BITZER!$A24</f>
        <v>BIT009</v>
      </c>
      <c r="B24" s="81" t="str">
        <f>[1]BITZER!$B24</f>
        <v>4DES-5(Y)</v>
      </c>
      <c r="C24" s="86" t="str">
        <f>[1]BITZER!$C24</f>
        <v>4DC-5.2</v>
      </c>
      <c r="D24" s="57"/>
      <c r="E24" s="71" t="str">
        <f>[1]BITZER!$E24</f>
        <v>CH</v>
      </c>
      <c r="F24" s="23" t="str">
        <f>[1]BITZER!$F24</f>
        <v>5 LT</v>
      </c>
      <c r="G24" s="45" t="str">
        <f>[1]BITZER!$G24</f>
        <v>19010btu</v>
      </c>
      <c r="H24" s="569">
        <f>[1]BITZER!$N24</f>
        <v>10359.7402597403</v>
      </c>
      <c r="I24" s="368"/>
      <c r="J24" s="431" t="str">
        <f>[1]BITZER!R24</f>
        <v>CU - 72 QC</v>
      </c>
      <c r="K24" s="581">
        <f>[1]BITZER!U24</f>
        <v>15769.5097403856</v>
      </c>
      <c r="L24" s="55" t="str">
        <f>[1]BITZER!$W24</f>
        <v>HTC-8</v>
      </c>
      <c r="M24" s="414">
        <f>[1]BITZER!$Z24</f>
        <v>15952.3093211475</v>
      </c>
      <c r="Q24" s="540"/>
      <c r="R24" s="540"/>
      <c r="S24" s="588"/>
      <c r="U24" s="590"/>
      <c r="AI24" s="603"/>
      <c r="AJ24" s="604"/>
      <c r="AK24" s="605"/>
      <c r="AL24" s="603"/>
      <c r="AM24" s="603"/>
      <c r="AN24" s="609"/>
    </row>
    <row r="25" s="183" customFormat="1" ht="12" spans="1:40">
      <c r="A25" s="544" t="str">
        <f>[1]BITZER!$A25</f>
        <v>BIT010</v>
      </c>
      <c r="B25" s="81" t="str">
        <f>[1]BITZER!$B25</f>
        <v>4DES-7(Y)</v>
      </c>
      <c r="C25" s="86" t="str">
        <f>[1]BITZER!$C25</f>
        <v>4DC-7.2</v>
      </c>
      <c r="D25" s="57"/>
      <c r="E25" s="71" t="str">
        <f>[1]BITZER!$E25</f>
        <v>CH</v>
      </c>
      <c r="F25" s="23" t="str">
        <f>[1]BITZER!$F25</f>
        <v>7 MT</v>
      </c>
      <c r="G25" s="45" t="str">
        <f>[1]BITZER!$G25</f>
        <v>60853btu</v>
      </c>
      <c r="H25" s="569">
        <f>[1]BITZER!$N25</f>
        <v>10711.6883116883</v>
      </c>
      <c r="I25" s="368"/>
      <c r="J25" s="431" t="str">
        <f>[1]BITZER!R25</f>
        <v>CU - 100 QC</v>
      </c>
      <c r="K25" s="581">
        <f>[1]BITZER!U25</f>
        <v>16637.3978259233</v>
      </c>
      <c r="L25" s="55" t="str">
        <f>[1]BITZER!$W25</f>
        <v>HTC-10</v>
      </c>
      <c r="M25" s="414">
        <f>[1]BITZER!$Z25</f>
        <v>16813.0593426751</v>
      </c>
      <c r="Q25" s="540"/>
      <c r="R25" s="540"/>
      <c r="S25" s="588"/>
      <c r="U25" s="592"/>
      <c r="AI25" s="603"/>
      <c r="AJ25" s="604"/>
      <c r="AK25" s="605"/>
      <c r="AL25" s="603"/>
      <c r="AM25" s="603"/>
      <c r="AN25" s="609"/>
    </row>
    <row r="26" s="183" customFormat="1" ht="12" spans="1:40">
      <c r="A26" s="544" t="str">
        <f>[1]BITZER!$A26</f>
        <v>BIT011</v>
      </c>
      <c r="B26" s="81" t="str">
        <f>[1]BITZER!$B26</f>
        <v>4CES-6(Y)</v>
      </c>
      <c r="C26" s="86" t="str">
        <f>[1]BITZER!$C26</f>
        <v>4CC-6.2</v>
      </c>
      <c r="D26" s="57"/>
      <c r="E26" s="71" t="str">
        <f>[1]BITZER!$E26</f>
        <v>CH</v>
      </c>
      <c r="F26" s="23" t="str">
        <f>[1]BITZER!$F26</f>
        <v>6 LT</v>
      </c>
      <c r="G26" s="45" t="str">
        <f>[1]BITZER!$G26</f>
        <v>21024btu</v>
      </c>
      <c r="H26" s="569">
        <f>[1]BITZER!$N26</f>
        <v>11335.0649350649</v>
      </c>
      <c r="I26" s="368"/>
      <c r="J26" s="431" t="str">
        <f>[1]BITZER!R26</f>
        <v>CU - 90 QC</v>
      </c>
      <c r="K26" s="581">
        <f>[1]BITZER!U26</f>
        <v>17112.1416475025</v>
      </c>
      <c r="L26" s="55" t="str">
        <f>[1]BITZER!$W26</f>
        <v>HTC-8</v>
      </c>
      <c r="M26" s="414">
        <f>[1]BITZER!$Z26</f>
        <v>17025.1664640047</v>
      </c>
      <c r="Q26" s="540"/>
      <c r="R26" s="540"/>
      <c r="S26" s="588"/>
      <c r="U26" s="590"/>
      <c r="AI26" s="603"/>
      <c r="AJ26" s="604"/>
      <c r="AK26" s="605"/>
      <c r="AL26" s="603"/>
      <c r="AM26" s="603"/>
      <c r="AN26" s="609"/>
    </row>
    <row r="27" s="183" customFormat="1" ht="12" spans="1:40">
      <c r="A27" s="544" t="str">
        <f>[1]BITZER!$A27</f>
        <v>BIT012</v>
      </c>
      <c r="B27" s="81" t="str">
        <f>[1]BITZER!$B27</f>
        <v>4CES-9(Y)</v>
      </c>
      <c r="C27" s="86" t="str">
        <f>[1]BITZER!$C27</f>
        <v>4CC-9.2</v>
      </c>
      <c r="D27" s="57"/>
      <c r="E27" s="71" t="str">
        <f>[1]BITZER!$E27</f>
        <v>CH</v>
      </c>
      <c r="F27" s="23" t="str">
        <f>[1]BITZER!$F27</f>
        <v>9 MT</v>
      </c>
      <c r="G27" s="45" t="str">
        <f>[1]BITZER!$G27</f>
        <v>69000btu</v>
      </c>
      <c r="H27" s="569">
        <f>[1]BITZER!$N27</f>
        <v>11774.025974026</v>
      </c>
      <c r="I27" s="368"/>
      <c r="J27" s="431" t="str">
        <f>[1]BITZER!R27</f>
        <v>CU - 125 QC</v>
      </c>
      <c r="K27" s="581">
        <f>[1]BITZER!U27</f>
        <v>18547.8155982785</v>
      </c>
      <c r="L27" s="55" t="str">
        <f>[1]BITZER!$W27</f>
        <v>HTC-12</v>
      </c>
      <c r="M27" s="414">
        <f>[1]BITZER!$Z27</f>
        <v>18368.0765987448</v>
      </c>
      <c r="Q27" s="540"/>
      <c r="R27" s="540"/>
      <c r="S27" s="588"/>
      <c r="U27" s="593"/>
      <c r="AI27" s="603"/>
      <c r="AJ27" s="604"/>
      <c r="AK27" s="605"/>
      <c r="AL27" s="603"/>
      <c r="AM27" s="603"/>
      <c r="AN27" s="609"/>
    </row>
    <row r="28" s="183" customFormat="1" ht="12" spans="1:40">
      <c r="A28" s="544" t="str">
        <f>[1]BITZER!$A28</f>
        <v>BIT012.1</v>
      </c>
      <c r="B28" s="81" t="str">
        <f>[1]BITZER!$B28</f>
        <v>4VES-7(Y)</v>
      </c>
      <c r="C28" s="86" t="str">
        <f>[1]BITZER!$C28</f>
        <v>4VCS-6.2</v>
      </c>
      <c r="D28" s="57"/>
      <c r="E28" s="71" t="str">
        <f>[1]BITZER!$E28</f>
        <v>CH</v>
      </c>
      <c r="F28" s="23" t="str">
        <f>[1]BITZER!$F28</f>
        <v>6 LT</v>
      </c>
      <c r="G28" s="45" t="str">
        <f>[1]BITZER!$G28</f>
        <v>24983btu</v>
      </c>
      <c r="H28" s="569">
        <f>[1]BITZER!$N28</f>
        <v>13629.8701298701</v>
      </c>
      <c r="I28" s="368"/>
      <c r="J28" s="431" t="str">
        <f>[1]BITZER!R28</f>
        <v>CU - 100 QC</v>
      </c>
      <c r="K28" s="581">
        <f>[1]BITZER!U28</f>
        <v>20479.5249934163</v>
      </c>
      <c r="L28" s="55" t="str">
        <f>[1]BITZER!$W28</f>
        <v>HTC-10</v>
      </c>
      <c r="M28" s="414">
        <f>[1]BITZER!$Z28</f>
        <v>20655.1865101681</v>
      </c>
      <c r="Q28" s="540"/>
      <c r="R28" s="540"/>
      <c r="S28" s="588"/>
      <c r="U28" s="590"/>
      <c r="AI28" s="603"/>
      <c r="AJ28" s="604"/>
      <c r="AK28" s="605"/>
      <c r="AL28" s="603"/>
      <c r="AM28" s="603"/>
      <c r="AN28" s="609"/>
    </row>
    <row r="29" s="183" customFormat="1" ht="12" spans="1:40">
      <c r="A29" s="544" t="str">
        <f>[1]BITZER!$A29</f>
        <v>BIT013</v>
      </c>
      <c r="B29" s="81" t="str">
        <f>[1]BITZER!$B29</f>
        <v>4VES-10(Y)</v>
      </c>
      <c r="C29" s="86" t="str">
        <f>[1]BITZER!$C29</f>
        <v>4VCS-10.2</v>
      </c>
      <c r="D29" s="57"/>
      <c r="E29" s="71" t="str">
        <f>[1]BITZER!$E29</f>
        <v>CH</v>
      </c>
      <c r="F29" s="23" t="str">
        <f>[1]BITZER!$F29</f>
        <v>10 MT</v>
      </c>
      <c r="G29" s="45" t="str">
        <f>[1]BITZER!$G29</f>
        <v>79864btu</v>
      </c>
      <c r="H29" s="569">
        <f>[1]BITZER!$N29</f>
        <v>13305.1948051948</v>
      </c>
      <c r="I29" s="368"/>
      <c r="J29" s="431" t="str">
        <f>[1]BITZER!R29</f>
        <v>CU - 144 QC</v>
      </c>
      <c r="K29" s="581">
        <f>[1]BITZER!U29</f>
        <v>21431.7937086803</v>
      </c>
      <c r="L29" s="55" t="str">
        <f>[1]BITZER!$W29</f>
        <v>HTC-12</v>
      </c>
      <c r="M29" s="414">
        <f>[1]BITZER!$Z29</f>
        <v>20684.4894805235</v>
      </c>
      <c r="Q29" s="540"/>
      <c r="R29" s="540"/>
      <c r="S29" s="588"/>
      <c r="U29" s="594"/>
      <c r="AI29" s="603"/>
      <c r="AJ29" s="604"/>
      <c r="AK29" s="605"/>
      <c r="AL29" s="603"/>
      <c r="AM29" s="603"/>
      <c r="AN29" s="609"/>
    </row>
    <row r="30" s="183" customFormat="1" ht="12" spans="1:40">
      <c r="A30" s="544" t="str">
        <f>[1]BITZER!$A30</f>
        <v>BIT014</v>
      </c>
      <c r="B30" s="81" t="str">
        <f>[1]BITZER!$B30</f>
        <v>4TES-9(Y)</v>
      </c>
      <c r="C30" s="86" t="str">
        <f>[1]BITZER!$C30</f>
        <v>4TCS-8.2</v>
      </c>
      <c r="D30" s="57"/>
      <c r="E30" s="71" t="str">
        <f>[1]BITZER!$E30</f>
        <v>CH</v>
      </c>
      <c r="F30" s="23" t="str">
        <f>[1]BITZER!$F30</f>
        <v>8 LT</v>
      </c>
      <c r="G30" s="45" t="str">
        <f>[1]BITZER!$G30</f>
        <v>30887btu</v>
      </c>
      <c r="H30" s="569">
        <f>[1]BITZER!$N30</f>
        <v>12989.6103896104</v>
      </c>
      <c r="I30" s="368"/>
      <c r="J30" s="431" t="str">
        <f>[1]BITZER!R30</f>
        <v>CU - 125 QC</v>
      </c>
      <c r="K30" s="581">
        <f>[1]BITZER!U30</f>
        <v>20517.0856229144</v>
      </c>
      <c r="L30" s="55" t="str">
        <f>[1]BITZER!$W30</f>
        <v>HTC-12</v>
      </c>
      <c r="M30" s="414">
        <f>[1]BITZER!$Z30</f>
        <v>20337.3466233806</v>
      </c>
      <c r="Q30" s="540"/>
      <c r="R30" s="540"/>
      <c r="S30" s="588"/>
      <c r="AI30" s="603"/>
      <c r="AJ30" s="604"/>
      <c r="AK30" s="605"/>
      <c r="AL30" s="603"/>
      <c r="AM30" s="603"/>
      <c r="AN30" s="609"/>
    </row>
    <row r="31" s="183" customFormat="1" ht="12" spans="1:40">
      <c r="A31" s="544" t="str">
        <f>[1]BITZER!$A31</f>
        <v>BIT015</v>
      </c>
      <c r="B31" s="81" t="str">
        <f>[1]BITZER!$B31</f>
        <v>4TES-12(Y)</v>
      </c>
      <c r="C31" s="86" t="str">
        <f>[1]BITZER!$C31</f>
        <v>4TCS-12.2</v>
      </c>
      <c r="D31" s="57"/>
      <c r="E31" s="71" t="str">
        <f>[1]BITZER!$E31</f>
        <v>CH</v>
      </c>
      <c r="F31" s="23" t="str">
        <f>[1]BITZER!$F31</f>
        <v>12 MT </v>
      </c>
      <c r="G31" s="45" t="str">
        <f>[1]BITZER!$G31</f>
        <v>96246btu</v>
      </c>
      <c r="H31" s="569">
        <f>[1]BITZER!$N31</f>
        <v>14609.0909090909</v>
      </c>
      <c r="I31" s="368"/>
      <c r="J31" s="431" t="str">
        <f>[1]BITZER!R31</f>
        <v>CU - 160 QC</v>
      </c>
      <c r="K31" s="581">
        <f>[1]BITZER!U31</f>
        <v>23413.584890976</v>
      </c>
      <c r="L31" s="55" t="str">
        <f>[1]BITZER!$W31</f>
        <v>HTC-15</v>
      </c>
      <c r="M31" s="414">
        <f>[1]BITZER!$Z31</f>
        <v>22479.362467693</v>
      </c>
      <c r="Q31" s="540"/>
      <c r="R31" s="540"/>
      <c r="S31" s="588"/>
      <c r="AI31" s="603"/>
      <c r="AJ31" s="604"/>
      <c r="AK31" s="605"/>
      <c r="AL31" s="603"/>
      <c r="AM31" s="603"/>
      <c r="AN31" s="609"/>
    </row>
    <row r="32" s="183" customFormat="1" ht="12" spans="1:40">
      <c r="A32" s="544" t="str">
        <f>[1]BITZER!$A32</f>
        <v>BIT016</v>
      </c>
      <c r="B32" s="81" t="str">
        <f>[1]BITZER!$B32</f>
        <v>4PES-12(Y)</v>
      </c>
      <c r="C32" s="86" t="str">
        <f>[1]BITZER!$C32</f>
        <v>4PCS-10.2</v>
      </c>
      <c r="D32" s="57"/>
      <c r="E32" s="71" t="str">
        <f>[1]BITZER!$E32</f>
        <v>CH</v>
      </c>
      <c r="F32" s="23" t="str">
        <f>[1]BITZER!$F32</f>
        <v>10 LT</v>
      </c>
      <c r="G32" s="45" t="str">
        <f>[1]BITZER!$G32</f>
        <v>35870btu</v>
      </c>
      <c r="H32" s="569">
        <f>[1]BITZER!$N32</f>
        <v>14096.1038961039</v>
      </c>
      <c r="I32" s="368"/>
      <c r="J32" s="431" t="str">
        <f>[1]BITZER!R32</f>
        <v>CU - 144 QC</v>
      </c>
      <c r="K32" s="581">
        <f>[1]BITZER!U32</f>
        <v>22444.6508515375</v>
      </c>
      <c r="L32" s="55" t="str">
        <f>[1]BITZER!$W32</f>
        <v>HTC-15</v>
      </c>
      <c r="M32" s="414">
        <f>[1]BITZER!$Z32</f>
        <v>22057.9338962645</v>
      </c>
      <c r="Q32" s="540"/>
      <c r="R32" s="540"/>
      <c r="S32" s="588"/>
      <c r="AI32" s="603"/>
      <c r="AJ32" s="604"/>
      <c r="AK32" s="605"/>
      <c r="AL32" s="603"/>
      <c r="AM32" s="603"/>
      <c r="AN32" s="609"/>
    </row>
    <row r="33" s="183" customFormat="1" ht="12" spans="1:40">
      <c r="A33" s="544" t="str">
        <f>[1]BITZER!$A33</f>
        <v>BIT017</v>
      </c>
      <c r="B33" s="81" t="str">
        <f>[1]BITZER!$B33</f>
        <v>4PES-15(Y)</v>
      </c>
      <c r="C33" s="86" t="str">
        <f>[1]BITZER!$C33</f>
        <v>4PCS-15.2</v>
      </c>
      <c r="D33" s="57"/>
      <c r="E33" s="71" t="str">
        <f>[1]BITZER!$E33</f>
        <v>CH</v>
      </c>
      <c r="F33" s="23" t="str">
        <f>[1]BITZER!$F33</f>
        <v>15 MT</v>
      </c>
      <c r="G33" s="45" t="str">
        <f>[1]BITZER!$G33</f>
        <v>115359btu</v>
      </c>
      <c r="H33" s="569">
        <f>[1]BITZER!$N33</f>
        <v>14144.1558441558</v>
      </c>
      <c r="I33" s="368"/>
      <c r="J33" s="431" t="str">
        <f>[1]BITZER!R33</f>
        <v>CU - 200 QC</v>
      </c>
      <c r="K33" s="581">
        <f>[1]BITZER!U33</f>
        <v>24102.9160715495</v>
      </c>
      <c r="L33" s="55" t="str">
        <f>[1]BITZER!$W33</f>
        <v>HTC-20</v>
      </c>
      <c r="M33" s="414">
        <f>[1]BITZER!$Z33</f>
        <v>22535.9115642137</v>
      </c>
      <c r="Q33" s="540"/>
      <c r="R33" s="540"/>
      <c r="S33" s="588"/>
      <c r="AI33" s="603"/>
      <c r="AJ33" s="604"/>
      <c r="AK33" s="605"/>
      <c r="AL33" s="603"/>
      <c r="AM33" s="603"/>
      <c r="AN33" s="609"/>
    </row>
    <row r="34" s="183" customFormat="1" ht="12" spans="1:40">
      <c r="A34" s="544" t="str">
        <f>[1]BITZER!$A34</f>
        <v>BIT018</v>
      </c>
      <c r="B34" s="81" t="str">
        <f>[1]BITZER!$B34</f>
        <v>4NES-14(Y)</v>
      </c>
      <c r="C34" s="86" t="str">
        <f>[1]BITZER!$C34</f>
        <v>4NCS-12.2</v>
      </c>
      <c r="D34" s="57"/>
      <c r="E34" s="71" t="str">
        <f>[1]BITZER!$E34</f>
        <v>CH</v>
      </c>
      <c r="F34" s="23" t="str">
        <f>[1]BITZER!$F34</f>
        <v>12 LT</v>
      </c>
      <c r="G34" s="45" t="str">
        <f>[1]BITZER!$G34</f>
        <v>41911btu</v>
      </c>
      <c r="H34" s="569">
        <f>[1]BITZER!$N34</f>
        <v>15409.0909090909</v>
      </c>
      <c r="I34" s="368"/>
      <c r="J34" s="431" t="str">
        <f>[1]BITZER!R34</f>
        <v>CU - 160 QC</v>
      </c>
      <c r="K34" s="581">
        <f>[1]BITZER!U34</f>
        <v>24589.6715171158</v>
      </c>
      <c r="L34" s="55" t="str">
        <f>[1]BITZER!$W34</f>
        <v>HTC-20</v>
      </c>
      <c r="M34" s="414">
        <f>[1]BITZER!$Z34</f>
        <v>24080.569618925</v>
      </c>
      <c r="Q34" s="540"/>
      <c r="R34" s="540"/>
      <c r="S34" s="588"/>
      <c r="AI34" s="603"/>
      <c r="AJ34" s="604"/>
      <c r="AK34" s="605"/>
      <c r="AL34" s="603"/>
      <c r="AM34" s="603"/>
      <c r="AN34" s="609"/>
    </row>
    <row r="35" s="183" customFormat="1" ht="12" spans="1:40">
      <c r="A35" s="544" t="str">
        <f>[1]BITZER!$A35</f>
        <v>BIT019</v>
      </c>
      <c r="B35" s="81" t="str">
        <f>[1]BITZER!$B35</f>
        <v>4NES-20(Y)</v>
      </c>
      <c r="C35" s="86" t="str">
        <f>[1]BITZER!$C35</f>
        <v>4NCS-20.2</v>
      </c>
      <c r="D35" s="57"/>
      <c r="E35" s="71" t="str">
        <f>[1]BITZER!$E35</f>
        <v>CH</v>
      </c>
      <c r="F35" s="23" t="str">
        <f>[1]BITZER!$F35</f>
        <v>20 MT</v>
      </c>
      <c r="G35" s="45" t="str">
        <f>[1]BITZER!$G35</f>
        <v>133960btu</v>
      </c>
      <c r="H35" s="569">
        <f>[1]BITZER!$N35</f>
        <v>17512.987012987</v>
      </c>
      <c r="I35" s="368"/>
      <c r="J35" s="431" t="str">
        <f>[1]BITZER!R35</f>
        <v>CU - 250 QC</v>
      </c>
      <c r="K35" s="581">
        <f>[1]BITZER!U35</f>
        <v>30583.8221793892</v>
      </c>
      <c r="L35" s="55" t="str">
        <f>[1]BITZER!$W35</f>
        <v>HTC-25</v>
      </c>
      <c r="M35" s="414">
        <f>[1]BITZER!$Z35</f>
        <v>27793.2370919183</v>
      </c>
      <c r="Q35" s="540"/>
      <c r="R35" s="540"/>
      <c r="S35" s="588"/>
      <c r="AI35" s="603"/>
      <c r="AJ35" s="604"/>
      <c r="AK35" s="605"/>
      <c r="AL35" s="603"/>
      <c r="AM35" s="603"/>
      <c r="AN35" s="609"/>
    </row>
    <row r="36" s="183" customFormat="1" ht="12" spans="1:40">
      <c r="A36" s="544" t="str">
        <f>[1]BITZER!$A36</f>
        <v>BIT020</v>
      </c>
      <c r="B36" s="81" t="str">
        <f>[1]BITZER!$B36</f>
        <v>4HE-18(Y)</v>
      </c>
      <c r="C36" s="86" t="str">
        <f>[1]BITZER!$C36</f>
        <v>4H-15.2</v>
      </c>
      <c r="D36" s="57"/>
      <c r="E36" s="71" t="str">
        <f>[1]BITZER!$E36</f>
        <v>OPSS/CH</v>
      </c>
      <c r="F36" s="23" t="str">
        <f>[1]BITZER!$F36</f>
        <v>15 LT</v>
      </c>
      <c r="G36" s="45" t="str">
        <f>[1]BITZER!$G36</f>
        <v>53925btu</v>
      </c>
      <c r="H36" s="569">
        <f>[1]BITZER!$N36</f>
        <v>20968.8311688312</v>
      </c>
      <c r="I36" s="368"/>
      <c r="J36" s="431" t="str">
        <f>[1]BITZER!R36</f>
        <v>CU - 200 QC</v>
      </c>
      <c r="K36" s="581">
        <f>[1]BITZER!U36</f>
        <v>32451.2594241056</v>
      </c>
      <c r="L36" s="55" t="str">
        <f>[1]BITZER!$W36</f>
        <v>HTC-20</v>
      </c>
      <c r="M36" s="414">
        <f>[1]BITZER!$Z36</f>
        <v>30884.2549167698</v>
      </c>
      <c r="Q36" s="540"/>
      <c r="R36" s="540"/>
      <c r="S36" s="588"/>
      <c r="AI36" s="603"/>
      <c r="AJ36" s="604"/>
      <c r="AK36" s="605"/>
      <c r="AL36" s="603"/>
      <c r="AM36" s="603"/>
      <c r="AN36" s="609"/>
    </row>
    <row r="37" s="183" customFormat="1" ht="12" spans="1:40">
      <c r="A37" s="544" t="str">
        <f>[1]BITZER!$A37</f>
        <v>BIT021</v>
      </c>
      <c r="B37" s="81" t="str">
        <f>[1]BITZER!$B37</f>
        <v>4HE-25(Y)</v>
      </c>
      <c r="C37" s="86" t="str">
        <f>[1]BITZER!$C37</f>
        <v>4H-25.2</v>
      </c>
      <c r="D37" s="57"/>
      <c r="E37" s="71" t="str">
        <f>[1]BITZER!$E37</f>
        <v>OPSS/CH</v>
      </c>
      <c r="F37" s="23" t="str">
        <f>[1]BITZER!$F37</f>
        <v>25 MT</v>
      </c>
      <c r="G37" s="45" t="str">
        <f>[1]BITZER!$G37</f>
        <v>174404btu</v>
      </c>
      <c r="H37" s="569">
        <f>[1]BITZER!$N37</f>
        <v>24474.025974026</v>
      </c>
      <c r="I37" s="368"/>
      <c r="J37" s="431" t="str">
        <f>[1]BITZER!R37</f>
        <v>CU - 300 QC</v>
      </c>
      <c r="K37" s="581">
        <f>[1]BITZER!U37</f>
        <v>40238.8750185046</v>
      </c>
      <c r="L37" s="55" t="str">
        <f>[1]BITZER!$W37</f>
        <v>HTC-30</v>
      </c>
      <c r="M37" s="414">
        <f>[1]BITZER!$Z37</f>
        <v>37105.6881677419</v>
      </c>
      <c r="Q37" s="540"/>
      <c r="R37" s="540"/>
      <c r="S37" s="588"/>
      <c r="AI37" s="603"/>
      <c r="AJ37" s="604"/>
      <c r="AK37" s="605"/>
      <c r="AL37" s="603"/>
      <c r="AM37" s="603"/>
      <c r="AN37" s="609"/>
    </row>
    <row r="38" s="183" customFormat="1" ht="12" spans="1:40">
      <c r="A38" s="544" t="str">
        <f>[1]BITZER!$A38</f>
        <v>BIT022</v>
      </c>
      <c r="B38" s="81" t="str">
        <f>[1]BITZER!$B38</f>
        <v>4GE-23(Y)</v>
      </c>
      <c r="C38" s="86" t="str">
        <f>[1]BITZER!$C38</f>
        <v>4G-20.2</v>
      </c>
      <c r="D38" s="57"/>
      <c r="E38" s="71" t="str">
        <f>[1]BITZER!$E38</f>
        <v>OPSS/CH</v>
      </c>
      <c r="F38" s="23" t="str">
        <f>[1]BITZER!$F38</f>
        <v>20 LT</v>
      </c>
      <c r="G38" s="45" t="str">
        <f>[1]BITZER!$G38</f>
        <v>62628btu</v>
      </c>
      <c r="H38" s="569">
        <f>[1]BITZER!$N38</f>
        <v>24337.6623376623</v>
      </c>
      <c r="I38" s="368"/>
      <c r="J38" s="431" t="str">
        <f>[1]BITZER!R38</f>
        <v>CU - 250 QC</v>
      </c>
      <c r="K38" s="581">
        <f>[1]BITZER!U38</f>
        <v>38815.2046252291</v>
      </c>
      <c r="L38" s="55" t="str">
        <f>[1]BITZER!$W38</f>
        <v>HTC-25</v>
      </c>
      <c r="M38" s="414">
        <f>[1]BITZER!$Z38</f>
        <v>36024.6195377583</v>
      </c>
      <c r="Q38" s="540"/>
      <c r="R38" s="540"/>
      <c r="S38" s="588"/>
      <c r="AI38" s="603"/>
      <c r="AJ38" s="604"/>
      <c r="AK38" s="605"/>
      <c r="AL38" s="603"/>
      <c r="AM38" s="603"/>
      <c r="AN38" s="609"/>
    </row>
    <row r="39" s="183" customFormat="1" ht="12" spans="1:40">
      <c r="A39" s="544" t="str">
        <f>[1]BITZER!$A39</f>
        <v>BIT023</v>
      </c>
      <c r="B39" s="81" t="str">
        <f>[1]BITZER!$B39</f>
        <v>4GE-30(Y)</v>
      </c>
      <c r="C39" s="86" t="str">
        <f>[1]BITZER!$C39</f>
        <v>4G-30.2</v>
      </c>
      <c r="D39" s="57"/>
      <c r="E39" s="71" t="str">
        <f>[1]BITZER!$E39</f>
        <v>OPSS/CH</v>
      </c>
      <c r="F39" s="23" t="str">
        <f>[1]BITZER!$F39</f>
        <v>30 MT</v>
      </c>
      <c r="G39" s="45" t="str">
        <f>[1]BITZER!$G39</f>
        <v>200001btu</v>
      </c>
      <c r="H39" s="569">
        <f>[1]BITZER!$N39</f>
        <v>27214.2857142857</v>
      </c>
      <c r="I39" s="368"/>
      <c r="J39" s="431" t="str">
        <f>[1]BITZER!R39</f>
        <v>CU - 350 QC</v>
      </c>
      <c r="K39" s="581">
        <f>[1]BITZER!U39</f>
        <v>45296.4566799319</v>
      </c>
      <c r="L39" s="55" t="str">
        <f>[1]BITZER!$W39</f>
        <v>HTC-35</v>
      </c>
      <c r="M39" s="414">
        <f>[1]BITZER!$Z39</f>
        <v>41933.338214418</v>
      </c>
      <c r="Q39" s="540"/>
      <c r="R39" s="540"/>
      <c r="S39" s="588"/>
      <c r="AI39" s="603"/>
      <c r="AJ39" s="604"/>
      <c r="AK39" s="605"/>
      <c r="AL39" s="603"/>
      <c r="AM39" s="603"/>
      <c r="AN39" s="609"/>
    </row>
    <row r="40" s="183" customFormat="1" ht="12" spans="1:40">
      <c r="A40" s="544" t="str">
        <f>[1]BITZER!$A40</f>
        <v>BIT023.1</v>
      </c>
      <c r="B40" s="81" t="str">
        <f>[1]BITZER!$B40</f>
        <v>4FE-28(Y)</v>
      </c>
      <c r="C40" s="86" t="str">
        <f>[1]BITZER!$C40</f>
        <v>6J-22.2</v>
      </c>
      <c r="D40" s="57"/>
      <c r="E40" s="71" t="str">
        <f>[1]BITZER!$E40</f>
        <v>OPSS/CH</v>
      </c>
      <c r="F40" s="23" t="str">
        <f>[1]BITZER!$F40</f>
        <v>22 LT</v>
      </c>
      <c r="G40" s="45" t="str">
        <f>[1]BITZER!$G40</f>
        <v>69795btu</v>
      </c>
      <c r="H40" s="569">
        <f>[1]BITZER!$N40</f>
        <v>25155.8441558442</v>
      </c>
      <c r="I40" s="368"/>
      <c r="J40" s="431" t="str">
        <f>[1]BITZER!R40</f>
        <v>CU - 300 QC</v>
      </c>
      <c r="K40" s="581">
        <f>[1]BITZER!U40</f>
        <v>41856.7640940368</v>
      </c>
      <c r="L40" s="55" t="str">
        <f>[1]BITZER!$W40</f>
        <v>HTC-30</v>
      </c>
      <c r="M40" s="414">
        <f>[1]BITZER!$Z40</f>
        <v>38723.5772432741</v>
      </c>
      <c r="Q40" s="540"/>
      <c r="R40" s="540"/>
      <c r="S40" s="588"/>
      <c r="AI40" s="603"/>
      <c r="AJ40" s="604"/>
      <c r="AK40" s="605"/>
      <c r="AL40" s="603"/>
      <c r="AM40" s="603"/>
      <c r="AN40" s="609"/>
    </row>
    <row r="41" s="183" customFormat="1" ht="12" spans="1:40">
      <c r="A41" s="544" t="str">
        <f>[1]BITZER!$A41</f>
        <v>BIT023.2</v>
      </c>
      <c r="B41" s="81" t="str">
        <f>[1]BITZER!$B41</f>
        <v>4FE-35(Y)</v>
      </c>
      <c r="C41" s="86" t="str">
        <f>[1]BITZER!$C41</f>
        <v>6J-33.2</v>
      </c>
      <c r="D41" s="57"/>
      <c r="E41" s="71" t="str">
        <f>[1]BITZER!$E41</f>
        <v>OPSS/CH</v>
      </c>
      <c r="F41" s="23" t="str">
        <f>[1]BITZER!$F41</f>
        <v>33 MT</v>
      </c>
      <c r="G41" s="45" t="str">
        <f>[1]BITZER!$G41</f>
        <v>226281btu</v>
      </c>
      <c r="H41" s="569">
        <f>[1]BITZER!$N41</f>
        <v>25659.7402597403</v>
      </c>
      <c r="I41" s="368"/>
      <c r="J41" s="431" t="str">
        <f>[1]BITZER!R41</f>
        <v>CU - 400 QC</v>
      </c>
      <c r="K41" s="581">
        <f>[1]BITZER!U41</f>
        <v>45378.8211779654</v>
      </c>
      <c r="L41" s="55" t="str">
        <f>[1]BITZER!$W41</f>
        <v>HTC-40</v>
      </c>
      <c r="M41" s="414">
        <f>[1]BITZER!$Z41</f>
        <v>40580.5754984056</v>
      </c>
      <c r="Q41" s="540"/>
      <c r="R41" s="540"/>
      <c r="S41" s="588"/>
      <c r="AI41" s="603"/>
      <c r="AJ41" s="604"/>
      <c r="AK41" s="605"/>
      <c r="AL41" s="603"/>
      <c r="AM41" s="603"/>
      <c r="AN41" s="609"/>
    </row>
    <row r="42" s="183" customFormat="1" ht="12" spans="1:40">
      <c r="A42" s="544" t="str">
        <f>[1]BITZER!$A42</f>
        <v>BIT024</v>
      </c>
      <c r="B42" s="81" t="str">
        <f>[1]BITZER!$B42</f>
        <v>6HE-28(Y)</v>
      </c>
      <c r="C42" s="86" t="str">
        <f>[1]BITZER!$C42</f>
        <v>6H-25.2</v>
      </c>
      <c r="D42" s="57"/>
      <c r="E42" s="71" t="str">
        <f>[1]BITZER!$E42</f>
        <v>OPSS/CH</v>
      </c>
      <c r="F42" s="23" t="str">
        <f>[1]BITZER!$F42</f>
        <v>25 LT</v>
      </c>
      <c r="G42" s="45" t="str">
        <f>[1]BITZER!$G42</f>
        <v>80888btu</v>
      </c>
      <c r="H42" s="569">
        <f>[1]BITZER!$N42</f>
        <v>27474.025974026</v>
      </c>
      <c r="I42" s="368"/>
      <c r="J42" s="431" t="str">
        <f>[1]BITZER!R42</f>
        <v>CU - 300 QC</v>
      </c>
      <c r="K42" s="581">
        <f>[1]BITZER!U42</f>
        <v>44406.7640940368</v>
      </c>
      <c r="L42" s="55" t="str">
        <f>[1]BITZER!$W42</f>
        <v>HTC-30</v>
      </c>
      <c r="M42" s="414">
        <f>[1]BITZER!$Z42</f>
        <v>41273.5772432741</v>
      </c>
      <c r="Q42" s="540"/>
      <c r="R42" s="540"/>
      <c r="S42" s="588"/>
      <c r="AI42" s="603"/>
      <c r="AJ42" s="604"/>
      <c r="AK42" s="605"/>
      <c r="AL42" s="603"/>
      <c r="AM42" s="603"/>
      <c r="AN42" s="609"/>
    </row>
    <row r="43" s="183" customFormat="1" ht="12" spans="1:40">
      <c r="A43" s="544" t="str">
        <f>[1]BITZER!$A43</f>
        <v>BIT025</v>
      </c>
      <c r="B43" s="81" t="str">
        <f>[1]BITZER!$B43</f>
        <v>6HE-35(Y)</v>
      </c>
      <c r="C43" s="86" t="str">
        <f>[1]BITZER!$C43</f>
        <v>6H-35.2</v>
      </c>
      <c r="D43" s="57"/>
      <c r="E43" s="71" t="str">
        <f>[1]BITZER!$E43</f>
        <v>OPSS/CH</v>
      </c>
      <c r="F43" s="23" t="str">
        <f>[1]BITZER!$F43</f>
        <v>35 MT</v>
      </c>
      <c r="G43" s="45" t="str">
        <f>[1]BITZER!$G43</f>
        <v>262118btu</v>
      </c>
      <c r="H43" s="569">
        <f>[1]BITZER!$N43</f>
        <v>36064.9350649351</v>
      </c>
      <c r="I43" s="368"/>
      <c r="J43" s="431" t="str">
        <f>[1]BITZER!R43</f>
        <v>CU - 400 QC</v>
      </c>
      <c r="K43" s="581">
        <f>[1]BITZER!U43</f>
        <v>57392.2458292554</v>
      </c>
      <c r="L43" s="55" t="str">
        <f>[1]BITZER!$W43</f>
        <v>HTC-40</v>
      </c>
      <c r="M43" s="414">
        <f>[1]BITZER!$Z43</f>
        <v>52594.0001496956</v>
      </c>
      <c r="Q43" s="540"/>
      <c r="R43" s="540"/>
      <c r="S43" s="588"/>
      <c r="AI43" s="603"/>
      <c r="AJ43" s="604"/>
      <c r="AK43" s="605"/>
      <c r="AL43" s="603"/>
      <c r="AM43" s="603"/>
      <c r="AN43" s="609"/>
    </row>
    <row r="44" s="183" customFormat="1" ht="12" spans="1:40">
      <c r="A44" s="544" t="str">
        <f>[1]BITZER!$A44</f>
        <v>BIT026</v>
      </c>
      <c r="B44" s="81" t="str">
        <f>[1]BITZER!$B44</f>
        <v>6GE-34(Y)</v>
      </c>
      <c r="C44" s="86" t="str">
        <f>[1]BITZER!$C44</f>
        <v>6G-30.2</v>
      </c>
      <c r="D44" s="57"/>
      <c r="E44" s="71" t="str">
        <f>[1]BITZER!$E44</f>
        <v>OPSS/CH</v>
      </c>
      <c r="F44" s="23" t="str">
        <f>[1]BITZER!$F44</f>
        <v>30 LT</v>
      </c>
      <c r="G44" s="45" t="str">
        <f>[1]BITZER!$G44</f>
        <v>93857btu</v>
      </c>
      <c r="H44" s="569">
        <f>[1]BITZER!$N44</f>
        <v>30759.7402597403</v>
      </c>
      <c r="I44" s="368"/>
      <c r="J44" s="431" t="str">
        <f>[1]BITZER!R44</f>
        <v>CU - 350 QC</v>
      </c>
      <c r="K44" s="581">
        <f>[1]BITZER!U44</f>
        <v>49764.1670455076</v>
      </c>
      <c r="L44" s="55" t="str">
        <f>[1]BITZER!$W44</f>
        <v>HTC-35</v>
      </c>
      <c r="M44" s="414">
        <f>[1]BITZER!$Z44</f>
        <v>46401.0485799937</v>
      </c>
      <c r="Q44" s="540"/>
      <c r="R44" s="540"/>
      <c r="S44" s="588"/>
      <c r="AI44" s="603"/>
      <c r="AJ44" s="604"/>
      <c r="AK44" s="605"/>
      <c r="AL44" s="603"/>
      <c r="AM44" s="603"/>
      <c r="AN44" s="609"/>
    </row>
    <row r="45" s="183" customFormat="1" ht="12" spans="1:40">
      <c r="A45" s="544" t="str">
        <f>[1]BITZER!$A45</f>
        <v>BIT027</v>
      </c>
      <c r="B45" s="81" t="str">
        <f>[1]BITZER!$B45</f>
        <v>6GE-40(Y)</v>
      </c>
      <c r="C45" s="86" t="str">
        <f>[1]BITZER!$C45</f>
        <v>6G-40.2</v>
      </c>
      <c r="D45" s="57"/>
      <c r="E45" s="71" t="str">
        <f>[1]BITZER!$E45</f>
        <v>OPSS/CH</v>
      </c>
      <c r="F45" s="23" t="str">
        <f>[1]BITZER!$F45</f>
        <v>40 MT</v>
      </c>
      <c r="G45" s="45" t="str">
        <f>[1]BITZER!$G45</f>
        <v>300344btu</v>
      </c>
      <c r="H45" s="569">
        <f>[1]BITZER!$N45</f>
        <v>35928.5714285714</v>
      </c>
      <c r="I45" s="368"/>
      <c r="J45" s="431" t="str">
        <f>[1]BITZER!R45</f>
        <v>CU - 500 QC</v>
      </c>
      <c r="K45" s="581">
        <f>[1]BITZER!U45</f>
        <v>59601.7132337438</v>
      </c>
      <c r="L45" s="55" t="str">
        <f>[1]BITZER!$W45</f>
        <v>HTC-50</v>
      </c>
      <c r="M45" s="414">
        <f>[1]BITZER!$Z45</f>
        <v>54231.9098171651</v>
      </c>
      <c r="Q45" s="540"/>
      <c r="R45" s="540"/>
      <c r="S45" s="588"/>
      <c r="AI45" s="603"/>
      <c r="AJ45" s="604"/>
      <c r="AK45" s="605"/>
      <c r="AL45" s="603"/>
      <c r="AM45" s="603"/>
      <c r="AN45" s="609"/>
    </row>
    <row r="46" s="183" customFormat="1" ht="12" spans="1:40">
      <c r="A46" s="544" t="str">
        <f>[1]BITZER!$A46</f>
        <v>BIT028</v>
      </c>
      <c r="B46" s="81" t="str">
        <f>[1]BITZER!$B46</f>
        <v>6FE-44(Y)</v>
      </c>
      <c r="C46" s="86" t="str">
        <f>[1]BITZER!$C46</f>
        <v>6F-40.2</v>
      </c>
      <c r="D46" s="57"/>
      <c r="E46" s="71" t="str">
        <f>[1]BITZER!$E46</f>
        <v>OPSS/CH</v>
      </c>
      <c r="F46" s="23" t="str">
        <f>[1]BITZER!$F46</f>
        <v>40 LT</v>
      </c>
      <c r="G46" s="45" t="str">
        <f>[1]BITZER!$G46</f>
        <v>113482btu</v>
      </c>
      <c r="H46" s="569">
        <f>[1]BITZER!$N46</f>
        <v>40564.9350649351</v>
      </c>
      <c r="I46" s="368"/>
      <c r="J46" s="431" t="str">
        <f>[1]BITZER!R46</f>
        <v>CU - 400 QC</v>
      </c>
      <c r="K46" s="581">
        <f>[1]BITZER!U46</f>
        <v>62827.7357946669</v>
      </c>
      <c r="L46" s="55" t="str">
        <f>[1]BITZER!$W46</f>
        <v>HTC-40</v>
      </c>
      <c r="M46" s="414">
        <f>[1]BITZER!$Z46</f>
        <v>58029.4901151071</v>
      </c>
      <c r="Q46" s="540"/>
      <c r="R46" s="540"/>
      <c r="S46" s="588"/>
      <c r="AI46" s="603"/>
      <c r="AJ46" s="604"/>
      <c r="AK46" s="605"/>
      <c r="AL46" s="603"/>
      <c r="AM46" s="603"/>
      <c r="AN46" s="609"/>
    </row>
    <row r="47" s="183" customFormat="1" ht="12" spans="1:40">
      <c r="A47" s="544" t="str">
        <f>[1]BITZER!$A47</f>
        <v>BIT029</v>
      </c>
      <c r="B47" s="81" t="str">
        <f>[1]BITZER!$B47</f>
        <v>6FE-50(Y)</v>
      </c>
      <c r="C47" s="86" t="str">
        <f>[1]BITZER!$C47</f>
        <v>6F-50.2</v>
      </c>
      <c r="D47" s="57"/>
      <c r="E47" s="71" t="str">
        <f>[1]BITZER!$E47</f>
        <v>OPSS/CH</v>
      </c>
      <c r="F47" s="23" t="str">
        <f>[1]BITZER!$F47</f>
        <v>50 MT</v>
      </c>
      <c r="G47" s="45" t="str">
        <f>[1]BITZER!$G47</f>
        <v>355293btu</v>
      </c>
      <c r="H47" s="569">
        <f>[1]BITZER!$N47</f>
        <v>38655.8441558442</v>
      </c>
      <c r="I47" s="368"/>
      <c r="J47" s="431" t="str">
        <f>[1]BITZER!R47</f>
        <v>CU - 500 QC</v>
      </c>
      <c r="K47" s="581">
        <f>[1]BITZER!U47</f>
        <v>62601.7132337438</v>
      </c>
      <c r="L47" s="55" t="str">
        <f>[1]BITZER!$W47</f>
        <v>HTC-55</v>
      </c>
      <c r="M47" s="414">
        <f>[1]BITZER!$Z47</f>
        <v>58512.8019208421</v>
      </c>
      <c r="Q47" s="540"/>
      <c r="R47" s="540"/>
      <c r="S47" s="588"/>
      <c r="AI47" s="603"/>
      <c r="AJ47" s="604"/>
      <c r="AK47" s="605"/>
      <c r="AL47" s="603"/>
      <c r="AM47" s="603"/>
      <c r="AN47" s="609"/>
    </row>
    <row r="48" s="183" customFormat="1" ht="12" spans="1:40">
      <c r="A48" s="544" t="str">
        <f>[1]BITZER!$A48</f>
        <v>BIT029.1</v>
      </c>
      <c r="B48" s="81" t="str">
        <f>[1]BITZER!$B48</f>
        <v>S4G-12.2Y</v>
      </c>
      <c r="C48" s="86">
        <f>[1]BITZER!$C48</f>
        <v>0</v>
      </c>
      <c r="D48" s="57"/>
      <c r="E48" s="71" t="str">
        <f>[1]BITZER!$E48</f>
        <v>OPSS/CH</v>
      </c>
      <c r="F48" s="23">
        <f>[1]BITZER!$F48</f>
        <v>0</v>
      </c>
      <c r="G48" s="45">
        <f>[1]BITZER!$G48</f>
        <v>0</v>
      </c>
      <c r="H48" s="569">
        <f>[1]BITZER!$N48</f>
        <v>32383.1168831169</v>
      </c>
      <c r="I48" s="368"/>
      <c r="J48" s="431" t="str">
        <f>[1]BITZER!R48</f>
        <v>CU - 160 QC</v>
      </c>
      <c r="K48" s="581">
        <f>[1]BITZER!U48</f>
        <v>44673.310689372</v>
      </c>
      <c r="L48" s="55">
        <f>[1]BITZER!$W48</f>
        <v>0</v>
      </c>
      <c r="M48" s="414">
        <f>[1]BITZER!$Z48</f>
        <v>0</v>
      </c>
      <c r="Q48" s="540"/>
      <c r="R48" s="540"/>
      <c r="S48" s="588"/>
      <c r="AI48" s="603"/>
      <c r="AJ48" s="604"/>
      <c r="AK48" s="605"/>
      <c r="AL48" s="603"/>
      <c r="AM48" s="603"/>
      <c r="AN48" s="609"/>
    </row>
    <row r="49" s="183" customFormat="1" ht="12" spans="1:40">
      <c r="A49" s="544" t="str">
        <f>[1]BITZER!$A49</f>
        <v>BIT029.2</v>
      </c>
      <c r="B49" s="81" t="str">
        <f>[1]BITZER!$B49</f>
        <v>S6J-16.2Y</v>
      </c>
      <c r="C49" s="86">
        <f>[1]BITZER!$C49</f>
        <v>0</v>
      </c>
      <c r="D49" s="57"/>
      <c r="E49" s="71" t="str">
        <f>[1]BITZER!$E49</f>
        <v>OPSS/CH</v>
      </c>
      <c r="F49" s="23">
        <f>[1]BITZER!$F49</f>
        <v>0</v>
      </c>
      <c r="G49" s="45">
        <f>[1]BITZER!$G49</f>
        <v>0</v>
      </c>
      <c r="H49" s="569">
        <f>[1]BITZER!$N49</f>
        <v>37292.2077922078</v>
      </c>
      <c r="I49" s="368"/>
      <c r="J49" s="431" t="str">
        <f>[1]BITZER!R49</f>
        <v>CU - 200 QC</v>
      </c>
      <c r="K49" s="581">
        <f>[1]BITZER!U49</f>
        <v>51131.2132985169</v>
      </c>
      <c r="L49" s="55">
        <f>[1]BITZER!$W49</f>
        <v>0</v>
      </c>
      <c r="M49" s="414">
        <f>[1]BITZER!$Z49</f>
        <v>0</v>
      </c>
      <c r="Q49" s="540"/>
      <c r="R49" s="540"/>
      <c r="S49" s="588"/>
      <c r="AI49" s="603"/>
      <c r="AJ49" s="604"/>
      <c r="AK49" s="605"/>
      <c r="AL49" s="603"/>
      <c r="AM49" s="603"/>
      <c r="AN49" s="609"/>
    </row>
    <row r="50" s="183" customFormat="1" ht="12" spans="1:40">
      <c r="A50" s="544" t="str">
        <f>[1]BITZER!$A50</f>
        <v>BIT029.3</v>
      </c>
      <c r="B50" s="81" t="str">
        <f>[1]BITZER!$B50</f>
        <v>S6H-20.2Y</v>
      </c>
      <c r="C50" s="86">
        <f>[1]BITZER!$C50</f>
        <v>0</v>
      </c>
      <c r="D50" s="57"/>
      <c r="E50" s="71" t="str">
        <f>[1]BITZER!$E50</f>
        <v>OPSS/CH</v>
      </c>
      <c r="F50" s="23">
        <f>[1]BITZER!$F50</f>
        <v>0</v>
      </c>
      <c r="G50" s="45">
        <f>[1]BITZER!$G50</f>
        <v>0</v>
      </c>
      <c r="H50" s="569">
        <f>[1]BITZER!$N50</f>
        <v>38041.5584415584</v>
      </c>
      <c r="I50" s="368"/>
      <c r="J50" s="431" t="str">
        <f>[1]BITZER!R50</f>
        <v>CU - 250 QC</v>
      </c>
      <c r="K50" s="581">
        <f>[1]BITZER!U50</f>
        <v>54757.379415047</v>
      </c>
      <c r="L50" s="55">
        <f>[1]BITZER!$W50</f>
        <v>0</v>
      </c>
      <c r="M50" s="414">
        <f>[1]BITZER!$Z50</f>
        <v>0</v>
      </c>
      <c r="Q50" s="540"/>
      <c r="R50" s="540"/>
      <c r="S50" s="588"/>
      <c r="AI50" s="603"/>
      <c r="AJ50" s="604"/>
      <c r="AK50" s="605"/>
      <c r="AL50" s="603"/>
      <c r="AM50" s="603"/>
      <c r="AN50" s="609"/>
    </row>
    <row r="51" s="183" customFormat="1" ht="12" spans="1:40">
      <c r="A51" s="544" t="str">
        <f>[1]BITZER!$A51</f>
        <v>BIT029.4</v>
      </c>
      <c r="B51" s="81" t="str">
        <f>[1]BITZER!$B51</f>
        <v>S6G-25.2Y</v>
      </c>
      <c r="C51" s="86" t="str">
        <f>[1]BITZER!$C51</f>
        <v>S6H-20.2</v>
      </c>
      <c r="D51" s="57"/>
      <c r="E51" s="71" t="str">
        <f>[1]BITZER!$E51</f>
        <v>OPSS/CH</v>
      </c>
      <c r="F51" s="23" t="str">
        <f>[1]BITZER!$F51</f>
        <v>20 LT</v>
      </c>
      <c r="G51" s="45">
        <f>[1]BITZER!$G51</f>
        <v>0</v>
      </c>
      <c r="H51" s="569">
        <f>[1]BITZER!$N51</f>
        <v>42268.8311688312</v>
      </c>
      <c r="I51" s="368"/>
      <c r="J51" s="431" t="str">
        <f>[2]BITZER!$R51</f>
        <v>CU - 250 QC</v>
      </c>
      <c r="K51" s="581">
        <f>[1]BITZER!U51</f>
        <v>61690.9458673899</v>
      </c>
      <c r="L51" s="55">
        <f>[1]BITZER!$W51</f>
        <v>0</v>
      </c>
      <c r="M51" s="414">
        <f>[1]BITZER!$Z51</f>
        <v>0</v>
      </c>
      <c r="Q51" s="540"/>
      <c r="R51" s="540"/>
      <c r="S51" s="588"/>
      <c r="AI51" s="603"/>
      <c r="AJ51" s="604"/>
      <c r="AK51" s="605"/>
      <c r="AL51" s="603"/>
      <c r="AM51" s="603"/>
      <c r="AN51" s="609"/>
    </row>
    <row r="52" s="183" customFormat="1" ht="12" spans="1:40">
      <c r="A52" s="544" t="str">
        <f>[1]BITZER!$A52</f>
        <v>BIT030</v>
      </c>
      <c r="B52" s="81" t="str">
        <f>[1]BITZER!$B52</f>
        <v>S6F-30.2Y GERMANY</v>
      </c>
      <c r="C52" s="86" t="str">
        <f>[1]BITZER!$C52</f>
        <v>S6F-30.2 GERMANY</v>
      </c>
      <c r="D52" s="58"/>
      <c r="E52" s="71" t="str">
        <f>[1]BITZER!$E52</f>
        <v>OPSS/CH</v>
      </c>
      <c r="F52" s="23" t="str">
        <f>[1]BITZER!$F52</f>
        <v>30 LT</v>
      </c>
      <c r="G52" s="45" t="str">
        <f>[1]BITZER!$G52</f>
        <v>113482btu</v>
      </c>
      <c r="H52" s="569">
        <f>[1]BITZER!$N52</f>
        <v>44655.8441558442</v>
      </c>
      <c r="I52" s="369"/>
      <c r="J52" s="431" t="str">
        <f>[2]BITZER!$R52</f>
        <v>CU - 350 QC</v>
      </c>
      <c r="K52" s="581">
        <f>[1]BITZER!U52</f>
        <v>65492.0670247136</v>
      </c>
      <c r="L52" s="55" t="str">
        <f>[1]BITZER!$W52</f>
        <v>HTC-35</v>
      </c>
      <c r="M52" s="414">
        <f>[1]BITZER!$Z52</f>
        <v>62128.9485591997</v>
      </c>
      <c r="Q52" s="540"/>
      <c r="R52" s="540"/>
      <c r="S52" s="588"/>
      <c r="AI52" s="603"/>
      <c r="AJ52" s="604"/>
      <c r="AK52" s="605"/>
      <c r="AL52" s="603"/>
      <c r="AM52" s="603"/>
      <c r="AN52" s="609"/>
    </row>
    <row r="53" s="183" customFormat="1" ht="12" spans="1:61">
      <c r="A53" s="187" t="s">
        <v>214</v>
      </c>
      <c r="D53" s="570"/>
      <c r="E53" s="311"/>
      <c r="F53" s="6"/>
      <c r="G53" s="6"/>
      <c r="H53" s="6"/>
      <c r="I53" s="6"/>
      <c r="J53" s="6"/>
      <c r="K53" s="311"/>
      <c r="L53" s="6"/>
      <c r="M53" s="582"/>
      <c r="N53" s="583"/>
      <c r="O53" s="583"/>
      <c r="P53" s="583"/>
      <c r="Q53" s="595"/>
      <c r="R53" s="595"/>
      <c r="S53" s="596"/>
      <c r="T53" s="597"/>
      <c r="U53" s="595"/>
      <c r="V53" s="518"/>
      <c r="X53" s="187"/>
      <c r="Y53" s="187"/>
      <c r="Z53" s="187"/>
      <c r="AA53" s="187"/>
      <c r="AB53" s="187"/>
      <c r="AC53" s="187"/>
      <c r="AD53" s="187"/>
      <c r="AE53" s="187"/>
      <c r="AF53" s="187"/>
      <c r="AI53" s="388"/>
      <c r="AJ53" s="388"/>
      <c r="AK53" s="388"/>
      <c r="BB53" s="611"/>
      <c r="BC53" s="611"/>
      <c r="BD53" s="611"/>
      <c r="BE53" s="523"/>
      <c r="BF53" s="518"/>
      <c r="BG53" s="595"/>
      <c r="BH53" s="595"/>
      <c r="BI53" s="595"/>
    </row>
    <row r="54" spans="1:41">
      <c r="A54" s="187" t="s">
        <v>215</v>
      </c>
      <c r="D54" s="571"/>
      <c r="E54" s="571"/>
      <c r="AL54" s="571"/>
      <c r="AM54" s="571"/>
      <c r="AN54" s="571"/>
      <c r="AO54" s="571"/>
    </row>
    <row r="55" ht="14.25" customHeight="1" spans="1:41">
      <c r="A55" s="187" t="s">
        <v>106</v>
      </c>
      <c r="D55" s="571"/>
      <c r="E55" s="571"/>
      <c r="AL55" s="571"/>
      <c r="AM55" s="571"/>
      <c r="AN55" s="571"/>
      <c r="AO55" s="571"/>
    </row>
    <row r="56" spans="1:46">
      <c r="A56" s="187" t="s">
        <v>108</v>
      </c>
      <c r="E56" s="571"/>
      <c r="AO56" s="571"/>
      <c r="AQ56" s="571"/>
      <c r="AR56" s="571"/>
      <c r="AS56" s="571"/>
      <c r="AT56" s="571"/>
    </row>
    <row r="57" spans="1:46">
      <c r="A57" s="187" t="s">
        <v>109</v>
      </c>
      <c r="E57" s="571"/>
      <c r="AO57" s="571"/>
      <c r="AQ57" s="571"/>
      <c r="AR57" s="571"/>
      <c r="AS57" s="571"/>
      <c r="AT57" s="571"/>
    </row>
    <row r="58" spans="1:46">
      <c r="A58" s="313" t="s">
        <v>110</v>
      </c>
      <c r="B58" s="36"/>
      <c r="C58" s="36"/>
      <c r="E58" s="571"/>
      <c r="AO58" s="571"/>
      <c r="AQ58" s="571"/>
      <c r="AR58" s="571"/>
      <c r="AS58" s="571"/>
      <c r="AT58" s="571"/>
    </row>
    <row r="59" spans="1:46">
      <c r="A59" s="187" t="s">
        <v>119</v>
      </c>
      <c r="B59" s="187"/>
      <c r="C59" s="187"/>
      <c r="D59" s="571"/>
      <c r="E59" s="571"/>
      <c r="AO59" s="571"/>
      <c r="AQ59" s="571"/>
      <c r="AR59" s="571"/>
      <c r="AS59" s="571"/>
      <c r="AT59" s="571"/>
    </row>
    <row r="60" spans="1:63">
      <c r="A60" s="572"/>
      <c r="B60" s="572"/>
      <c r="C60" s="572"/>
      <c r="D60" s="573"/>
      <c r="E60" s="573"/>
      <c r="F60" s="574"/>
      <c r="G60" s="574"/>
      <c r="H60" s="574"/>
      <c r="I60" s="574"/>
      <c r="J60" s="574"/>
      <c r="K60" s="584"/>
      <c r="L60" s="574"/>
      <c r="M60" s="574"/>
      <c r="N60" s="585"/>
      <c r="O60" s="585"/>
      <c r="P60" s="585"/>
      <c r="Q60" s="584"/>
      <c r="R60" s="584"/>
      <c r="S60" s="584"/>
      <c r="T60" s="584"/>
      <c r="U60" s="584"/>
      <c r="V60" s="598"/>
      <c r="W60" s="580"/>
      <c r="X60" s="580"/>
      <c r="Y60" s="580"/>
      <c r="Z60" s="580"/>
      <c r="AA60" s="580"/>
      <c r="AB60" s="580"/>
      <c r="AC60" s="580"/>
      <c r="AD60" s="580"/>
      <c r="AE60" s="580"/>
      <c r="AF60" s="573"/>
      <c r="AG60" s="573"/>
      <c r="AH60" s="573"/>
      <c r="AI60" s="573"/>
      <c r="AJ60" s="573"/>
      <c r="AK60" s="573"/>
      <c r="AL60" s="573"/>
      <c r="AM60" s="573"/>
      <c r="AN60" s="573"/>
      <c r="AO60" s="584"/>
      <c r="AP60" s="573"/>
      <c r="AQ60" s="610"/>
      <c r="AR60" s="610"/>
      <c r="AS60" s="610"/>
      <c r="AT60" s="610"/>
      <c r="AU60" s="584"/>
      <c r="AV60" s="598"/>
      <c r="AW60" s="598"/>
      <c r="AX60" s="598"/>
      <c r="AY60" s="598"/>
      <c r="AZ60" s="598"/>
      <c r="BA60" s="598"/>
      <c r="BB60" s="598"/>
      <c r="BC60" s="598"/>
      <c r="BD60" s="598"/>
      <c r="BE60" s="598"/>
      <c r="BF60" s="598"/>
      <c r="BG60" s="612"/>
      <c r="BH60" s="612"/>
      <c r="BI60" s="612"/>
      <c r="BJ60" s="612"/>
      <c r="BK60" s="612"/>
    </row>
    <row r="61" spans="1:4">
      <c r="A61" s="311"/>
      <c r="B61" s="311"/>
      <c r="C61" s="311"/>
      <c r="D61" s="575"/>
    </row>
    <row r="62" spans="34:40">
      <c r="AH62" s="564"/>
      <c r="AK62" s="240"/>
      <c r="AL62" s="240"/>
      <c r="AM62" s="240"/>
      <c r="AN62" s="240"/>
    </row>
    <row r="63" spans="34:40">
      <c r="AH63" s="564"/>
      <c r="AK63" s="240"/>
      <c r="AL63" s="240"/>
      <c r="AM63" s="240"/>
      <c r="AN63" s="240"/>
    </row>
    <row r="64" spans="34:40">
      <c r="AH64" s="564"/>
      <c r="AK64" s="240"/>
      <c r="AL64" s="240"/>
      <c r="AM64" s="240"/>
      <c r="AN64" s="240"/>
    </row>
    <row r="65" spans="34:40">
      <c r="AH65" s="564"/>
      <c r="AK65" s="240"/>
      <c r="AL65" s="240"/>
      <c r="AM65" s="240"/>
      <c r="AN65" s="240"/>
    </row>
    <row r="66" spans="34:40">
      <c r="AH66" s="564"/>
      <c r="AK66" s="240"/>
      <c r="AL66" s="240"/>
      <c r="AM66" s="240"/>
      <c r="AN66" s="240"/>
    </row>
    <row r="67" spans="34:40">
      <c r="AH67" s="564"/>
      <c r="AK67" s="240"/>
      <c r="AL67" s="240"/>
      <c r="AM67" s="240"/>
      <c r="AN67" s="240"/>
    </row>
  </sheetData>
  <mergeCells count="2">
    <mergeCell ref="D9:D52"/>
    <mergeCell ref="I9:I52"/>
  </mergeCells>
  <pageMargins left="0.708661417322835" right="0.708661417322835" top="0.748031496062992" bottom="0.748031496062992" header="0.31496062992126" footer="0.31496062992126"/>
  <pageSetup paperSize="9" orientation="landscape"/>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0"/>
  <sheetViews>
    <sheetView zoomScale="115" zoomScaleNormal="115" workbookViewId="0">
      <pane xSplit="2" ySplit="8" topLeftCell="C9" activePane="bottomRight" state="frozen"/>
      <selection/>
      <selection pane="topRight"/>
      <selection pane="bottomLeft"/>
      <selection pane="bottomRight" activeCell="P16" sqref="P16"/>
    </sheetView>
  </sheetViews>
  <sheetFormatPr defaultColWidth="9.14285714285714" defaultRowHeight="11.25"/>
  <cols>
    <col min="1" max="1" width="18" style="543" customWidth="1"/>
    <col min="2" max="2" width="13.8571428571429" style="453" customWidth="1"/>
    <col min="3" max="3" width="14.4285714285714" style="453" customWidth="1"/>
    <col min="4" max="4" width="10.7142857142857" style="453" customWidth="1"/>
    <col min="5" max="5" width="11.4285714285714" style="453" customWidth="1"/>
    <col min="6" max="6" width="12.7142857142857" style="453" customWidth="1"/>
    <col min="7" max="7" width="11.7142857142857" style="453" customWidth="1"/>
    <col min="8" max="8" width="12.8571428571429" style="453" customWidth="1"/>
    <col min="9" max="9" width="12.2857142857143" style="453" customWidth="1"/>
    <col min="10" max="10" width="14.6571428571429" style="453" customWidth="1"/>
    <col min="11" max="13" width="13.1428571428571" style="453" customWidth="1"/>
    <col min="14" max="14" width="17.7619047619048" style="453" customWidth="1"/>
    <col min="15" max="15" width="11.5714285714286" style="453" customWidth="1"/>
    <col min="16" max="16" width="10.8571428571429" style="453" customWidth="1"/>
    <col min="17" max="17" width="10.1428571428571" style="453" customWidth="1"/>
    <col min="18" max="18" width="12.4285714285714" style="453" customWidth="1"/>
    <col min="19" max="19" width="12.5714285714286" style="453" customWidth="1"/>
    <col min="20" max="16384" width="9.14285714285714" style="453"/>
  </cols>
  <sheetData>
    <row r="1" spans="1:1">
      <c r="A1" s="7" t="s">
        <v>0</v>
      </c>
    </row>
    <row r="2" hidden="1"/>
    <row r="3" spans="1:1">
      <c r="A3" s="543" t="str">
        <f>BITZER!A3</f>
        <v>DATE :15.1.26</v>
      </c>
    </row>
    <row r="4" hidden="1"/>
    <row r="5" hidden="1"/>
    <row r="6" hidden="1"/>
    <row r="7" ht="15" customHeight="1"/>
    <row r="8" s="388" customFormat="1" ht="22.5" spans="1:16">
      <c r="A8" s="544" t="s">
        <v>111</v>
      </c>
      <c r="B8" s="196" t="s">
        <v>216</v>
      </c>
      <c r="C8" s="545" t="s">
        <v>217</v>
      </c>
      <c r="D8" s="140" t="s">
        <v>114</v>
      </c>
      <c r="E8" s="136" t="s">
        <v>218</v>
      </c>
      <c r="F8" s="71" t="s">
        <v>137</v>
      </c>
      <c r="G8" s="546" t="s">
        <v>219</v>
      </c>
      <c r="H8" s="547" t="str">
        <f>[1]REFCOMP!L8</f>
        <v>(RM) </v>
      </c>
      <c r="I8" s="546" t="s">
        <v>211</v>
      </c>
      <c r="J8" s="553" t="s">
        <v>220</v>
      </c>
      <c r="K8" s="554" t="str">
        <f>[1]REFCOMP!$U8</f>
        <v> Cond QC (RM) </v>
      </c>
      <c r="L8" s="554" t="str">
        <f>[1]REFCOMP!$V8</f>
        <v>HTC MODEL</v>
      </c>
      <c r="M8" s="554" t="str">
        <f>[1]REFCOMP!$Y8</f>
        <v>HTC cond (RM) </v>
      </c>
      <c r="N8" s="420"/>
      <c r="O8" s="420"/>
      <c r="P8" s="495"/>
    </row>
    <row r="9" spans="1:16">
      <c r="A9" s="548" t="str">
        <f>[1]REFCOMP!$A9</f>
        <v>REF001</v>
      </c>
      <c r="B9" s="192" t="str">
        <f>[1]REFCOMP!$B9</f>
        <v>SPC-19L（3匹）</v>
      </c>
      <c r="C9" s="549" t="str">
        <f>[1]REFCOMP!C9</f>
        <v>4FES3Y</v>
      </c>
      <c r="D9" s="56" t="s">
        <v>221</v>
      </c>
      <c r="E9" s="262" t="str">
        <f>[1]REFCOMP!$E9</f>
        <v>CH</v>
      </c>
      <c r="F9" s="327" t="str">
        <f>[1]REFCOMP!F9</f>
        <v>3 LT</v>
      </c>
      <c r="G9" s="550" t="str">
        <f>[1]REFCOMP!$G9</f>
        <v>11399btu</v>
      </c>
      <c r="H9" s="430">
        <f>[1]REFCOMP!L9</f>
        <v>4682.4164448388</v>
      </c>
      <c r="I9" s="357" t="s">
        <v>213</v>
      </c>
      <c r="J9" s="555" t="str">
        <f>[1]REFCOMP!$R9</f>
        <v>CU - 50  QC</v>
      </c>
      <c r="K9" s="556">
        <f>[1]REFCOMP!$U9</f>
        <v>8531.5520434439</v>
      </c>
      <c r="L9" s="557" t="str">
        <f>[1]REFCOMP!$V9</f>
        <v>HTC-4</v>
      </c>
      <c r="M9" s="557">
        <f>[1]REFCOMP!$Y9</f>
        <v>8813.77713374442</v>
      </c>
      <c r="P9" s="495"/>
    </row>
    <row r="10" spans="1:16">
      <c r="A10" s="548" t="str">
        <f>[1]REFCOMP!$A10</f>
        <v>REF002</v>
      </c>
      <c r="B10" s="192" t="str">
        <f>[1]REFCOMP!$B10</f>
        <v>SPC4-23L（4匹）</v>
      </c>
      <c r="C10" s="549" t="str">
        <f>[1]REFCOMP!C10</f>
        <v>4EES4Y</v>
      </c>
      <c r="D10" s="57"/>
      <c r="E10" s="262" t="str">
        <f>[1]REFCOMP!$E10</f>
        <v>CH</v>
      </c>
      <c r="F10" s="327" t="str">
        <f>[1]REFCOMP!F10</f>
        <v>4 LT</v>
      </c>
      <c r="G10" s="550" t="str">
        <f>[1]REFCOMP!$G10</f>
        <v>16006btu</v>
      </c>
      <c r="H10" s="430">
        <f>[1]REFCOMP!L10</f>
        <v>4825.68027210884</v>
      </c>
      <c r="I10" s="368"/>
      <c r="J10" s="555" t="str">
        <f>[1]REFCOMP!$R10</f>
        <v>CU - 72 QC</v>
      </c>
      <c r="K10" s="556">
        <f>[1]REFCOMP!$U10</f>
        <v>9395.47221662819</v>
      </c>
      <c r="L10" s="557" t="str">
        <f>[1]REFCOMP!$V10</f>
        <v>HTC-8</v>
      </c>
      <c r="M10" s="557">
        <f>[1]REFCOMP!$Y10</f>
        <v>9592.33330360262</v>
      </c>
      <c r="P10" s="495"/>
    </row>
    <row r="11" spans="1:13">
      <c r="A11" s="548" t="str">
        <f>[1]REFCOMP!$A11</f>
        <v>REF003</v>
      </c>
      <c r="B11" s="192" t="str">
        <f>[1]REFCOMP!$B11</f>
        <v>SPC4-27L（5匹）</v>
      </c>
      <c r="C11" s="549" t="str">
        <f>[1]REFCOMP!C11</f>
        <v>4DES-5(Y)</v>
      </c>
      <c r="D11" s="57"/>
      <c r="E11" s="262" t="str">
        <f>[1]REFCOMP!$E11</f>
        <v>CH</v>
      </c>
      <c r="F11" s="327" t="str">
        <f>[1]REFCOMP!F11</f>
        <v>5 LT</v>
      </c>
      <c r="G11" s="550" t="str">
        <f>[1]REFCOMP!$G11</f>
        <v>21024btu</v>
      </c>
      <c r="H11" s="430">
        <f>[1]REFCOMP!L11</f>
        <v>5118.67790594499</v>
      </c>
      <c r="I11" s="368"/>
      <c r="J11" s="555" t="str">
        <f>[1]REFCOMP!$R11</f>
        <v>CU - 64 QC</v>
      </c>
      <c r="K11" s="556">
        <f>[1]REFCOMP!$U11</f>
        <v>9888.89731498444</v>
      </c>
      <c r="L11" s="557" t="str">
        <f>[1]REFCOMP!$V11</f>
        <v>HTC-8</v>
      </c>
      <c r="M11" s="557">
        <f>[1]REFCOMP!$Y11</f>
        <v>10188.9252772776</v>
      </c>
    </row>
    <row r="12" spans="1:13">
      <c r="A12" s="548" t="str">
        <f>[1]REFCOMP!$A12</f>
        <v>REF004</v>
      </c>
      <c r="B12" s="192" t="str">
        <f>[1]REFCOMP!$B12</f>
        <v>SPC4-33L（6匹）</v>
      </c>
      <c r="C12" s="549" t="str">
        <f>[1]REFCOMP!C12</f>
        <v>4CES-6(Y)</v>
      </c>
      <c r="D12" s="57"/>
      <c r="E12" s="262" t="str">
        <f>[1]REFCOMP!$E12</f>
        <v>CH</v>
      </c>
      <c r="F12" s="327" t="str">
        <f>[1]REFCOMP!F12</f>
        <v>6 LT</v>
      </c>
      <c r="G12" s="550" t="str">
        <f>[1]REFCOMP!$G12</f>
        <v>262118btu</v>
      </c>
      <c r="H12" s="430">
        <f>[1]REFCOMP!L12</f>
        <v>5518.89233954451</v>
      </c>
      <c r="I12" s="368"/>
      <c r="J12" s="555" t="str">
        <f>[1]REFCOMP!$R12</f>
        <v>CU - 90 QC</v>
      </c>
      <c r="K12" s="556">
        <f>[1]REFCOMP!$U12</f>
        <v>10713.5910187671</v>
      </c>
      <c r="L12" s="557" t="str">
        <f>[1]REFCOMP!$V12</f>
        <v>HTC-8</v>
      </c>
      <c r="M12" s="557">
        <f>[1]REFCOMP!$Y12</f>
        <v>10619.9254365387</v>
      </c>
    </row>
    <row r="13" spans="1:13">
      <c r="A13" s="548" t="str">
        <f>[1]REFCOMP!$A13</f>
        <v>REF005</v>
      </c>
      <c r="B13" s="192" t="str">
        <f>[1]REFCOMP!$B13</f>
        <v>SP4LF 060E</v>
      </c>
      <c r="C13" s="549" t="str">
        <f>[1]REFCOMP!C13</f>
        <v>4VES-7(Y)</v>
      </c>
      <c r="D13" s="57"/>
      <c r="E13" s="262" t="str">
        <f>[1]REFCOMP!$E13</f>
        <v>CH</v>
      </c>
      <c r="F13" s="327" t="str">
        <f>[1]REFCOMP!F13</f>
        <v>6 LT</v>
      </c>
      <c r="G13" s="550" t="str">
        <f>[1]REFCOMP!$G13</f>
        <v>29000btu</v>
      </c>
      <c r="H13" s="430">
        <f>[1]REFCOMP!L13</f>
        <v>6683.81211180124</v>
      </c>
      <c r="I13" s="368"/>
      <c r="J13" s="555" t="str">
        <f>[1]REFCOMP!$R13</f>
        <v>CU - 72 QC</v>
      </c>
      <c r="K13" s="556">
        <f>[1]REFCOMP!$U13</f>
        <v>11911.5153176877</v>
      </c>
      <c r="L13" s="557" t="str">
        <f>[1]REFCOMP!$V13</f>
        <v>HTC-8</v>
      </c>
      <c r="M13" s="557">
        <f>[1]REFCOMP!$Y13</f>
        <v>12108.3764046622</v>
      </c>
    </row>
    <row r="14" spans="1:13">
      <c r="A14" s="548" t="str">
        <f>[1]REFCOMP!$A14</f>
        <v>REF006</v>
      </c>
      <c r="B14" s="192" t="str">
        <f>[1]REFCOMP!$B14</f>
        <v>SP4LF 080E</v>
      </c>
      <c r="C14" s="549" t="str">
        <f>[1]REFCOMP!C14</f>
        <v>4TES-9(Y)</v>
      </c>
      <c r="D14" s="57"/>
      <c r="E14" s="262" t="str">
        <f>[1]REFCOMP!$E14</f>
        <v>CH</v>
      </c>
      <c r="F14" s="327" t="str">
        <f>[1]REFCOMP!F14</f>
        <v>8 LT</v>
      </c>
      <c r="G14" s="550" t="str">
        <f>[1]REFCOMP!$G14</f>
        <v>30887btu</v>
      </c>
      <c r="H14" s="430">
        <f>[1]REFCOMP!L14</f>
        <v>6729.91071428571</v>
      </c>
      <c r="I14" s="368"/>
      <c r="J14" s="555" t="str">
        <f>[1]REFCOMP!$R14</f>
        <v>CU - 100 QC</v>
      </c>
      <c r="K14" s="556">
        <f>[1]REFCOMP!$U14</f>
        <v>12478.8855970962</v>
      </c>
      <c r="L14" s="557" t="str">
        <f>[1]REFCOMP!$V14</f>
        <v>HTC-10</v>
      </c>
      <c r="M14" s="557">
        <f>[1]REFCOMP!$Y14</f>
        <v>12668.0595382136</v>
      </c>
    </row>
    <row r="15" spans="1:13">
      <c r="A15" s="548" t="str">
        <f>[1]REFCOMP!$A15</f>
        <v>REF007</v>
      </c>
      <c r="B15" s="192" t="str">
        <f>[1]REFCOMP!$B15</f>
        <v>SP4LF 100E</v>
      </c>
      <c r="C15" s="549" t="str">
        <f>[1]REFCOMP!C15</f>
        <v>4PES-10(Y)</v>
      </c>
      <c r="D15" s="57"/>
      <c r="E15" s="262" t="str">
        <f>[1]REFCOMP!$E15</f>
        <v>CH</v>
      </c>
      <c r="F15" s="327" t="str">
        <f>[1]REFCOMP!F15</f>
        <v>10 LT</v>
      </c>
      <c r="G15" s="550" t="str">
        <f>[1]REFCOMP!$G15</f>
        <v>35870btu</v>
      </c>
      <c r="H15" s="430">
        <f>[1]REFCOMP!L15</f>
        <v>7149.65062111801</v>
      </c>
      <c r="I15" s="368"/>
      <c r="J15" s="555" t="str">
        <f>[1]REFCOMP!$R15</f>
        <v>CU - 90 QC</v>
      </c>
      <c r="K15" s="556">
        <f>[1]REFCOMP!$U15</f>
        <v>12734.4834584625</v>
      </c>
      <c r="L15" s="557" t="str">
        <f>[1]REFCOMP!$V15</f>
        <v>HTC-8</v>
      </c>
      <c r="M15" s="557">
        <f>[1]REFCOMP!$Y15</f>
        <v>12640.8178762341</v>
      </c>
    </row>
    <row r="16" spans="1:13">
      <c r="A16" s="548" t="str">
        <f>[1]REFCOMP!$A16</f>
        <v>REF008</v>
      </c>
      <c r="B16" s="192" t="str">
        <f>[1]REFCOMP!$B16</f>
        <v>SP4LF 120E</v>
      </c>
      <c r="C16" s="549" t="str">
        <f>[1]REFCOMP!C16</f>
        <v>4NES-14(Y)</v>
      </c>
      <c r="D16" s="57"/>
      <c r="E16" s="262" t="str">
        <f>[1]REFCOMP!$E16</f>
        <v>CH</v>
      </c>
      <c r="F16" s="327" t="str">
        <f>[1]REFCOMP!F16</f>
        <v>12 LT</v>
      </c>
      <c r="G16" s="550" t="str">
        <f>[1]REFCOMP!$G16</f>
        <v>41911btu</v>
      </c>
      <c r="H16" s="430">
        <f>[1]REFCOMP!L16</f>
        <v>7539.79037267081</v>
      </c>
      <c r="I16" s="368"/>
      <c r="J16" s="555" t="str">
        <f>[1]REFCOMP!$R16</f>
        <v>CU - 144 QC</v>
      </c>
      <c r="K16" s="556">
        <f>[1]REFCOMP!$U16</f>
        <v>14791.9684610261</v>
      </c>
      <c r="L16" s="557" t="str">
        <f>[1]REFCOMP!$V16</f>
        <v>HTC-10</v>
      </c>
      <c r="M16" s="557">
        <f>[1]REFCOMP!$Y16</f>
        <v>13571.0068626283</v>
      </c>
    </row>
    <row r="17" spans="1:13">
      <c r="A17" s="548" t="str">
        <f>[1]REFCOMP!$A17</f>
        <v>REF009</v>
      </c>
      <c r="B17" s="192" t="str">
        <f>[1]REFCOMP!$B17</f>
        <v>SP4L 150E</v>
      </c>
      <c r="C17" s="549" t="str">
        <f>[1]REFCOMP!C17</f>
        <v>4JE15(Y)</v>
      </c>
      <c r="D17" s="57"/>
      <c r="E17" s="262" t="str">
        <f>[1]REFCOMP!$E17</f>
        <v>OPSS/CH</v>
      </c>
      <c r="F17" s="327" t="str">
        <f>[1]REFCOMP!F17</f>
        <v>15 LT</v>
      </c>
      <c r="G17" s="550" t="str">
        <f>[1]REFCOMP!$G17</f>
        <v>45000btu</v>
      </c>
      <c r="H17" s="430">
        <f>[1]REFCOMP!L17</f>
        <v>9459.43322981367</v>
      </c>
      <c r="I17" s="368"/>
      <c r="J17" s="555" t="str">
        <f>[1]REFCOMP!$R17</f>
        <v>CU - 100 QC</v>
      </c>
      <c r="K17" s="556">
        <f>[1]REFCOMP!$U17</f>
        <v>16037.7440392808</v>
      </c>
      <c r="L17" s="557" t="str">
        <f>[1]REFCOMP!$V17</f>
        <v>HTC-8</v>
      </c>
      <c r="M17" s="557">
        <f>[1]REFCOMP!$Y17</f>
        <v>15716.8794956761</v>
      </c>
    </row>
    <row r="18" spans="1:13">
      <c r="A18" s="548" t="str">
        <f>[1]REFCOMP!$A18</f>
        <v>REF010</v>
      </c>
      <c r="B18" s="192" t="str">
        <f>[1]REFCOMP!$B18</f>
        <v>SP4L 180E</v>
      </c>
      <c r="C18" s="549" t="str">
        <f>[1]REFCOMP!C18</f>
        <v>4HE-18(Y)</v>
      </c>
      <c r="D18" s="57"/>
      <c r="E18" s="262" t="str">
        <f>[1]REFCOMP!$E18</f>
        <v>OPSS/CH</v>
      </c>
      <c r="F18" s="327" t="str">
        <f>[1]REFCOMP!F18</f>
        <v>18 LT</v>
      </c>
      <c r="G18" s="550" t="str">
        <f>[1]REFCOMP!$G18</f>
        <v>53925btu</v>
      </c>
      <c r="H18" s="430">
        <f>[1]REFCOMP!L18</f>
        <v>10051.9215838509</v>
      </c>
      <c r="I18" s="368"/>
      <c r="J18" s="555" t="str">
        <f>[1]REFCOMP!$R18</f>
        <v>CU - 144 QC</v>
      </c>
      <c r="K18" s="556">
        <f>[1]REFCOMP!$U18</f>
        <v>18085.9439600668</v>
      </c>
      <c r="L18" s="557" t="str">
        <f>[1]REFCOMP!$V18</f>
        <v>HTC-12</v>
      </c>
      <c r="M18" s="557">
        <f>[1]REFCOMP!$Y18</f>
        <v>17281.1547912825</v>
      </c>
    </row>
    <row r="19" spans="1:13">
      <c r="A19" s="548" t="str">
        <f>[1]REFCOMP!$A19</f>
        <v>REF011</v>
      </c>
      <c r="B19" s="192" t="str">
        <f>[1]REFCOMP!$B19</f>
        <v>SP4L 220E</v>
      </c>
      <c r="C19" s="549" t="str">
        <f>[1]REFCOMP!C19</f>
        <v>4GE-23(Y)</v>
      </c>
      <c r="D19" s="57"/>
      <c r="E19" s="262" t="str">
        <f>[1]REFCOMP!$E19</f>
        <v>OPSS/CH</v>
      </c>
      <c r="F19" s="327" t="str">
        <f>[1]REFCOMP!F19</f>
        <v>22 LT</v>
      </c>
      <c r="G19" s="550" t="str">
        <f>[1]REFCOMP!$G19</f>
        <v>62628btu</v>
      </c>
      <c r="H19" s="430">
        <f>[1]REFCOMP!L19</f>
        <v>10343.5559006211</v>
      </c>
      <c r="I19" s="368"/>
      <c r="J19" s="555" t="str">
        <f>[1]REFCOMP!$R19</f>
        <v>CU - 125 QC</v>
      </c>
      <c r="K19" s="556">
        <f>[1]REFCOMP!$U19</f>
        <v>17788.787593456</v>
      </c>
      <c r="L19" s="557" t="str">
        <f>[1]REFCOMP!$V19</f>
        <v>HTC-10</v>
      </c>
      <c r="M19" s="557">
        <f>[1]REFCOMP!$Y19</f>
        <v>17179.0500874216</v>
      </c>
    </row>
    <row r="20" spans="1:13">
      <c r="A20" s="548" t="str">
        <f>[1]REFCOMP!$A20</f>
        <v>REF012</v>
      </c>
      <c r="B20" s="192" t="str">
        <f>[1]REFCOMP!$B20</f>
        <v>SP4L 250E</v>
      </c>
      <c r="C20" s="549" t="str">
        <f>[1]REFCOMP!C20</f>
        <v>4FE-25(Y)</v>
      </c>
      <c r="D20" s="57"/>
      <c r="E20" s="262" t="str">
        <f>[1]REFCOMP!$E20</f>
        <v>OPSS/CH</v>
      </c>
      <c r="F20" s="327" t="str">
        <f>[1]REFCOMP!F20</f>
        <v>25 LT</v>
      </c>
      <c r="G20" s="550" t="str">
        <f>[1]REFCOMP!$G20</f>
        <v>72000btu</v>
      </c>
      <c r="H20" s="430">
        <f>[1]REFCOMP!L20</f>
        <v>12237.4805900621</v>
      </c>
      <c r="I20" s="368"/>
      <c r="J20" s="555" t="str">
        <f>[1]REFCOMP!$R20</f>
        <v>CU - 160 QC</v>
      </c>
      <c r="K20" s="556">
        <f>[1]REFCOMP!$U20</f>
        <v>22806.59302437</v>
      </c>
      <c r="L20" s="557" t="str">
        <f>[1]REFCOMP!$V20</f>
        <v>HTC-15</v>
      </c>
      <c r="M20" s="557">
        <f>[1]REFCOMP!$Y20</f>
        <v>20177.0046303079</v>
      </c>
    </row>
    <row r="21" spans="1:13">
      <c r="A21" s="548" t="str">
        <f>[1]REFCOMP!$A21</f>
        <v>REF013</v>
      </c>
      <c r="B21" s="192" t="str">
        <f>[1]REFCOMP!$B21</f>
        <v>SP6L 270E</v>
      </c>
      <c r="C21" s="549" t="str">
        <f>[1]REFCOMP!C21</f>
        <v>6HE-28(Y)</v>
      </c>
      <c r="D21" s="57"/>
      <c r="E21" s="262" t="str">
        <f>[1]REFCOMP!$E21</f>
        <v>OPSS/CH</v>
      </c>
      <c r="F21" s="327" t="str">
        <f>[1]REFCOMP!F21</f>
        <v>28 LT</v>
      </c>
      <c r="G21" s="550" t="str">
        <f>[1]REFCOMP!$G21</f>
        <v>80888btu</v>
      </c>
      <c r="H21" s="430">
        <f>[1]REFCOMP!L21</f>
        <v>12882.8610248447</v>
      </c>
      <c r="I21" s="368"/>
      <c r="J21" s="555" t="str">
        <f>[1]REFCOMP!$R21</f>
        <v>CU - 300 QC</v>
      </c>
      <c r="K21" s="556">
        <f>[1]REFCOMP!$U21</f>
        <v>29202.0368478584</v>
      </c>
      <c r="L21" s="557" t="str">
        <f>[1]REFCOMP!$V21</f>
        <v>HTC-30</v>
      </c>
      <c r="M21" s="557">
        <f>[1]REFCOMP!$Y21</f>
        <v>25695.3010343567</v>
      </c>
    </row>
    <row r="22" spans="1:13">
      <c r="A22" s="548" t="str">
        <f>[1]REFCOMP!$A22</f>
        <v>REF014</v>
      </c>
      <c r="B22" s="192" t="str">
        <f>[1]REFCOMP!$B22</f>
        <v>SP6L 300E</v>
      </c>
      <c r="C22" s="549" t="str">
        <f>[1]REFCOMP!C22</f>
        <v>6GE-34(Y)</v>
      </c>
      <c r="D22" s="57"/>
      <c r="E22" s="262" t="str">
        <f>[1]REFCOMP!$E22</f>
        <v>OPSS/CH</v>
      </c>
      <c r="F22" s="327" t="str">
        <f>[1]REFCOMP!F22</f>
        <v>30 LT</v>
      </c>
      <c r="G22" s="550" t="str">
        <f>[1]REFCOMP!$G22</f>
        <v>93857btu</v>
      </c>
      <c r="H22" s="430">
        <f>[1]REFCOMP!L22</f>
        <v>14127.0380434783</v>
      </c>
      <c r="I22" s="368"/>
      <c r="J22" s="555" t="str">
        <f>[1]REFCOMP!$R22</f>
        <v>CU - 200 QC</v>
      </c>
      <c r="K22" s="556">
        <f>[1]REFCOMP!$U22</f>
        <v>24522.2944432136</v>
      </c>
      <c r="L22" s="557" t="str">
        <f>[1]REFCOMP!$V22</f>
        <v>HTC-20</v>
      </c>
      <c r="M22" s="557">
        <f>[1]REFCOMP!$Y22</f>
        <v>22834.7511276212</v>
      </c>
    </row>
    <row r="23" spans="1:13">
      <c r="A23" s="548" t="str">
        <f>[1]REFCOMP!$A23</f>
        <v>REF015</v>
      </c>
      <c r="B23" s="192" t="str">
        <f>[1]REFCOMP!$B23</f>
        <v>SP6L 400E</v>
      </c>
      <c r="C23" s="549" t="str">
        <f>[1]REFCOMP!C23</f>
        <v>6FE-44(Y)</v>
      </c>
      <c r="D23" s="57"/>
      <c r="E23" s="262" t="str">
        <f>[1]REFCOMP!$E23</f>
        <v>OPSS/CH</v>
      </c>
      <c r="F23" s="327" t="str">
        <f>[1]REFCOMP!F23</f>
        <v>40 LT</v>
      </c>
      <c r="G23" s="550" t="str">
        <f>[1]REFCOMP!$G23</f>
        <v>113482btu</v>
      </c>
      <c r="H23" s="430">
        <f>[1]REFCOMP!L23</f>
        <v>16440.2173913043</v>
      </c>
      <c r="I23" s="368"/>
      <c r="J23" s="555" t="str">
        <f>[1]REFCOMP!$R23</f>
        <v>CU - 160 QC</v>
      </c>
      <c r="K23" s="556">
        <f>[1]REFCOMP!$U23</f>
        <v>25874.130931024</v>
      </c>
      <c r="L23" s="557" t="str">
        <f>[1]REFCOMP!$V23</f>
        <v>HTC-15</v>
      </c>
      <c r="M23" s="557">
        <f>[1]REFCOMP!$Y23</f>
        <v>24868.0452444116</v>
      </c>
    </row>
    <row r="24" spans="1:13">
      <c r="A24" s="548" t="str">
        <f>[1]REFCOMP!$A24</f>
        <v>REF016</v>
      </c>
      <c r="B24" s="192" t="str">
        <f>[1]REFCOMP!$B24</f>
        <v>SPC4-19H（5匹）</v>
      </c>
      <c r="C24" s="549" t="str">
        <f>[1]REFCOMP!C24</f>
        <v>4FES5Y</v>
      </c>
      <c r="D24" s="57"/>
      <c r="E24" s="262" t="str">
        <f>[1]REFCOMP!$E24</f>
        <v>CH</v>
      </c>
      <c r="F24" s="327" t="str">
        <f>[1]REFCOMP!F24</f>
        <v>5 MT</v>
      </c>
      <c r="G24" s="550">
        <f>[1]REFCOMP!$G24</f>
        <v>0</v>
      </c>
      <c r="H24" s="430">
        <f>[1]REFCOMP!L24</f>
        <v>4823.83170659568</v>
      </c>
      <c r="I24" s="368"/>
      <c r="J24" s="555" t="str">
        <f>[1]REFCOMP!$R24</f>
        <v>CU - 250 QC</v>
      </c>
      <c r="K24" s="556">
        <f>[1]REFCOMP!$U24</f>
        <v>17606.7676826936</v>
      </c>
      <c r="L24" s="557" t="str">
        <f>[1]REFCOMP!$V24</f>
        <v>HTC-25</v>
      </c>
      <c r="M24" s="557">
        <f>[1]REFCOMP!$Y24</f>
        <v>14601.5222038789</v>
      </c>
    </row>
    <row r="25" spans="1:13">
      <c r="A25" s="548" t="str">
        <f>[1]REFCOMP!$A25</f>
        <v>REF017</v>
      </c>
      <c r="B25" s="192" t="str">
        <f>[1]REFCOMP!$B25</f>
        <v>SPC4-23H（6匹）</v>
      </c>
      <c r="C25" s="549" t="str">
        <f>[1]REFCOMP!C25</f>
        <v>4EES6Y</v>
      </c>
      <c r="D25" s="57"/>
      <c r="E25" s="262" t="str">
        <f>[1]REFCOMP!$E25</f>
        <v>CH</v>
      </c>
      <c r="F25" s="327" t="str">
        <f>[1]REFCOMP!F25</f>
        <v>6 MT</v>
      </c>
      <c r="G25" s="550">
        <f>[1]REFCOMP!$G25</f>
        <v>0</v>
      </c>
      <c r="H25" s="430">
        <f>[1]REFCOMP!L25</f>
        <v>5053.05383022774</v>
      </c>
      <c r="I25" s="368"/>
      <c r="J25" s="555" t="str">
        <f>[1]REFCOMP!$R25</f>
        <v>CU - 200 QC</v>
      </c>
      <c r="K25" s="556">
        <f>[1]REFCOMP!$U25</f>
        <v>15770.8623870689</v>
      </c>
      <c r="L25" s="557" t="str">
        <f>[1]REFCOMP!$V25</f>
        <v>HTC-20</v>
      </c>
      <c r="M25" s="557">
        <f>[1]REFCOMP!$Y25</f>
        <v>14083.3190714765</v>
      </c>
    </row>
    <row r="26" spans="1:13">
      <c r="A26" s="548" t="str">
        <f>[1]REFCOMP!$A26</f>
        <v>REF018</v>
      </c>
      <c r="B26" s="192" t="str">
        <f>[1]REFCOMP!$B26</f>
        <v>SPC4-27H（8匹）</v>
      </c>
      <c r="C26" s="549" t="str">
        <f>[1]REFCOMP!C26</f>
        <v>4DES7Y</v>
      </c>
      <c r="D26" s="57"/>
      <c r="E26" s="262" t="str">
        <f>[1]REFCOMP!$E26</f>
        <v>CH</v>
      </c>
      <c r="F26" s="327" t="str">
        <f>[1]REFCOMP!F26</f>
        <v>7 MT</v>
      </c>
      <c r="G26" s="550">
        <f>[1]REFCOMP!$G26</f>
        <v>0</v>
      </c>
      <c r="H26" s="430">
        <f>[1]REFCOMP!L26</f>
        <v>5541.99940845904</v>
      </c>
      <c r="I26" s="368"/>
      <c r="J26" s="555" t="str">
        <f>[1]REFCOMP!$R26</f>
        <v>CU - 300 QC</v>
      </c>
      <c r="K26" s="556">
        <f>[1]REFCOMP!$U26</f>
        <v>21296.4935686738</v>
      </c>
      <c r="L26" s="557" t="str">
        <f>[1]REFCOMP!$V26</f>
        <v>HTC-28</v>
      </c>
      <c r="M26" s="557">
        <f>[1]REFCOMP!$Y26</f>
        <v>17343.4740810404</v>
      </c>
    </row>
    <row r="27" spans="1:13">
      <c r="A27" s="548" t="str">
        <f>[1]REFCOMP!$A27</f>
        <v>REF019</v>
      </c>
      <c r="B27" s="192" t="str">
        <f>[1]REFCOMP!$B27</f>
        <v>SPC4-33H（9匹）</v>
      </c>
      <c r="C27" s="549" t="str">
        <f>[1]REFCOMP!C27</f>
        <v>4CES9Y</v>
      </c>
      <c r="D27" s="57"/>
      <c r="E27" s="262" t="str">
        <f>[1]REFCOMP!$E27</f>
        <v>CH</v>
      </c>
      <c r="F27" s="327" t="str">
        <f>[1]REFCOMP!F27</f>
        <v>9 MT</v>
      </c>
      <c r="G27" s="550">
        <f>[1]REFCOMP!$G27</f>
        <v>0</v>
      </c>
      <c r="H27" s="430">
        <f>[1]REFCOMP!L27</f>
        <v>5746.26589766341</v>
      </c>
      <c r="I27" s="368"/>
      <c r="J27" s="555" t="str">
        <f>[1]REFCOMP!$R27</f>
        <v>CU - 250 QC</v>
      </c>
      <c r="K27" s="556">
        <f>[1]REFCOMP!$U27</f>
        <v>19327.16173742</v>
      </c>
      <c r="L27" s="557" t="str">
        <f>[1]REFCOMP!$V27</f>
        <v>HTC-25</v>
      </c>
      <c r="M27" s="557">
        <f>[1]REFCOMP!$Y27</f>
        <v>16321.9162586052</v>
      </c>
    </row>
    <row r="28" spans="1:13">
      <c r="A28" s="548" t="str">
        <f>[1]REFCOMP!$A28</f>
        <v>REF020</v>
      </c>
      <c r="B28" s="192" t="str">
        <f>[1]REFCOMP!$B28</f>
        <v>SP4HF 1000</v>
      </c>
      <c r="C28" s="549" t="str">
        <f>[1]REFCOMP!C28</f>
        <v>4VES10Y</v>
      </c>
      <c r="D28" s="57"/>
      <c r="E28" s="262" t="str">
        <f>[1]REFCOMP!$E28</f>
        <v>CH</v>
      </c>
      <c r="F28" s="327" t="str">
        <f>[1]REFCOMP!F28</f>
        <v>10 MT</v>
      </c>
      <c r="G28" s="550">
        <f>[1]REFCOMP!$G28</f>
        <v>0</v>
      </c>
      <c r="H28" s="430">
        <f>[1]REFCOMP!L28</f>
        <v>6686.23835403727</v>
      </c>
      <c r="I28" s="368"/>
      <c r="J28" s="555" t="str">
        <f>[1]REFCOMP!$R28</f>
        <v>CU - 350 QC</v>
      </c>
      <c r="K28" s="556">
        <f>[1]REFCOMP!$U28</f>
        <v>23933.6750844154</v>
      </c>
      <c r="L28" s="557" t="str">
        <f>[1]REFCOMP!$V28</f>
        <v>HTC-35</v>
      </c>
      <c r="M28" s="557" t="str">
        <f>[1]REFCOMP!$Y28</f>
        <v>~</v>
      </c>
    </row>
    <row r="29" spans="1:13">
      <c r="A29" s="548" t="str">
        <f>[1]REFCOMP!$A29</f>
        <v>REF021</v>
      </c>
      <c r="B29" s="192" t="str">
        <f>[1]REFCOMP!$B29</f>
        <v>SP4HF 1200</v>
      </c>
      <c r="C29" s="549" t="str">
        <f>[1]REFCOMP!C29</f>
        <v>4TES12Y</v>
      </c>
      <c r="D29" s="57"/>
      <c r="E29" s="262" t="str">
        <f>[1]REFCOMP!$E29</f>
        <v>CH</v>
      </c>
      <c r="F29" s="327" t="str">
        <f>[1]REFCOMP!F29</f>
        <v>12 MT</v>
      </c>
      <c r="G29" s="550">
        <f>[1]REFCOMP!$G29</f>
        <v>0</v>
      </c>
      <c r="H29" s="430">
        <f>[1]REFCOMP!L29</f>
        <v>7149.65062111801</v>
      </c>
      <c r="I29" s="368"/>
      <c r="J29" s="555" t="str">
        <f>[1]REFCOMP!$R29</f>
        <v>CU - 300 QC</v>
      </c>
      <c r="K29" s="556">
        <f>[1]REFCOMP!$U29</f>
        <v>23027.8102592296</v>
      </c>
      <c r="L29" s="557" t="str">
        <f>[1]REFCOMP!$V29</f>
        <v>HTC-30</v>
      </c>
      <c r="M29" s="557" t="str">
        <f>[1]REFCOMP!$Y29</f>
        <v>~</v>
      </c>
    </row>
    <row r="30" spans="1:13">
      <c r="A30" s="548" t="str">
        <f>[1]REFCOMP!$A30</f>
        <v>REF022</v>
      </c>
      <c r="B30" s="192" t="str">
        <f>[1]REFCOMP!$B30</f>
        <v>SP4HF 1500</v>
      </c>
      <c r="C30" s="549" t="str">
        <f>[1]REFCOMP!C30</f>
        <v>4PES15Y</v>
      </c>
      <c r="D30" s="57"/>
      <c r="E30" s="262" t="str">
        <f>[1]REFCOMP!$E30</f>
        <v>CH</v>
      </c>
      <c r="F30" s="327" t="str">
        <f>[1]REFCOMP!F30</f>
        <v>15 MT</v>
      </c>
      <c r="G30" s="550">
        <f>[1]REFCOMP!$G30</f>
        <v>0</v>
      </c>
      <c r="H30" s="430">
        <f>[1]REFCOMP!L30</f>
        <v>7539.79037267081</v>
      </c>
      <c r="I30" s="368"/>
      <c r="J30" s="555" t="str">
        <f>[1]REFCOMP!$R30</f>
        <v>CU - 350 QC</v>
      </c>
      <c r="K30" s="556">
        <f>[1]REFCOMP!$U30</f>
        <v>25455.7509963734</v>
      </c>
      <c r="L30" s="557" t="str">
        <f>[1]REFCOMP!$V30</f>
        <v>HTC-35</v>
      </c>
      <c r="M30" s="557" t="str">
        <f>[1]REFCOMP!$Y30</f>
        <v>~</v>
      </c>
    </row>
    <row r="31" spans="1:13">
      <c r="A31" s="548" t="str">
        <f>[1]REFCOMP!$A31</f>
        <v>REF023</v>
      </c>
      <c r="B31" s="192" t="str">
        <f>[1]REFCOMP!$B31</f>
        <v>SP4HF 2000</v>
      </c>
      <c r="C31" s="549" t="str">
        <f>[1]REFCOMP!C31</f>
        <v>4NES20Y</v>
      </c>
      <c r="D31" s="57"/>
      <c r="E31" s="262" t="str">
        <f>[1]REFCOMP!$E31</f>
        <v>CH</v>
      </c>
      <c r="F31" s="327" t="str">
        <f>[1]REFCOMP!F31</f>
        <v>20 MT</v>
      </c>
      <c r="G31" s="550">
        <f>[1]REFCOMP!$G31</f>
        <v>0</v>
      </c>
      <c r="H31" s="430">
        <f>[1]REFCOMP!L31</f>
        <v>7960.98602484472</v>
      </c>
      <c r="I31" s="368"/>
      <c r="J31" s="555" t="str">
        <f>[1]REFCOMP!$R31</f>
        <v>CU - 350 QC</v>
      </c>
      <c r="K31" s="556">
        <f>[1]REFCOMP!$U31</f>
        <v>25909.3463140992</v>
      </c>
      <c r="L31" s="557" t="str">
        <f>[1]REFCOMP!$V31</f>
        <v>HTC-35</v>
      </c>
      <c r="M31" s="557" t="str">
        <f>[1]REFCOMP!$Y31</f>
        <v>~</v>
      </c>
    </row>
    <row r="32" spans="1:13">
      <c r="A32" s="548" t="str">
        <f>[1]REFCOMP!$A32</f>
        <v>REF024</v>
      </c>
      <c r="B32" s="192" t="str">
        <f>[1]REFCOMP!$B32</f>
        <v>SP4H 2200</v>
      </c>
      <c r="C32" s="549" t="str">
        <f>[1]REFCOMP!C32</f>
        <v>4JE22Y</v>
      </c>
      <c r="D32" s="57"/>
      <c r="E32" s="262" t="str">
        <f>[1]REFCOMP!$E32</f>
        <v>OPSS/CH</v>
      </c>
      <c r="F32" s="327" t="str">
        <f>[1]REFCOMP!F32</f>
        <v>22 MT</v>
      </c>
      <c r="G32" s="550">
        <f>[1]REFCOMP!$G32</f>
        <v>0</v>
      </c>
      <c r="H32" s="430">
        <f>[1]REFCOMP!L32</f>
        <v>10588.1211180124</v>
      </c>
      <c r="I32" s="368"/>
      <c r="J32" s="555" t="str">
        <f>[1]REFCOMP!$R32</f>
        <v>CU - 500 QC</v>
      </c>
      <c r="K32" s="556">
        <f>[1]REFCOMP!$U32</f>
        <v>34175.3466347812</v>
      </c>
      <c r="L32" s="557" t="str">
        <f>[1]REFCOMP!$V32</f>
        <v>HTC-40</v>
      </c>
      <c r="M32" s="557" t="str">
        <f>[1]REFCOMP!$Y32</f>
        <v>~</v>
      </c>
    </row>
    <row r="33" spans="1:13">
      <c r="A33" s="548" t="str">
        <f>[1]REFCOMP!$A33</f>
        <v>REF025</v>
      </c>
      <c r="B33" s="192" t="str">
        <f>[1]REFCOMP!$B33</f>
        <v>SP4H 2500</v>
      </c>
      <c r="C33" s="549" t="str">
        <f>[1]REFCOMP!C33</f>
        <v>4HE25Y</v>
      </c>
      <c r="D33" s="57"/>
      <c r="E33" s="262" t="str">
        <f>[1]REFCOMP!$E33</f>
        <v>OPSS/CH</v>
      </c>
      <c r="F33" s="327" t="str">
        <f>[1]REFCOMP!F33</f>
        <v>25 MT</v>
      </c>
      <c r="G33" s="550">
        <f>[1]REFCOMP!$G33</f>
        <v>0</v>
      </c>
      <c r="H33" s="430">
        <f>[1]REFCOMP!L33</f>
        <v>11050.0776397516</v>
      </c>
      <c r="I33" s="368"/>
      <c r="J33" s="555" t="str">
        <f>[1]REFCOMP!$R33</f>
        <v>CU - 400 QC</v>
      </c>
      <c r="K33" s="556">
        <f>[1]REFCOMP!$U33</f>
        <v>32654.7087238021</v>
      </c>
      <c r="L33" s="557" t="str">
        <f>[1]REFCOMP!$V33</f>
        <v>HTC-50</v>
      </c>
      <c r="M33" s="557">
        <f>[1]REFCOMP!$Y33</f>
        <v>27649.8477192124</v>
      </c>
    </row>
    <row r="34" spans="1:13">
      <c r="A34" s="548" t="str">
        <f>[1]REFCOMP!$A34</f>
        <v>REF026</v>
      </c>
      <c r="B34" s="192" t="str">
        <f>[1]REFCOMP!$B34</f>
        <v>SP4H 3000</v>
      </c>
      <c r="C34" s="549" t="str">
        <f>[1]REFCOMP!C34</f>
        <v>4GE30Y</v>
      </c>
      <c r="D34" s="57"/>
      <c r="E34" s="262" t="str">
        <f>[1]REFCOMP!$E34</f>
        <v>OPSS/CH</v>
      </c>
      <c r="F34" s="327" t="str">
        <f>[1]REFCOMP!F34</f>
        <v>30 MT</v>
      </c>
      <c r="G34" s="550">
        <f>[1]REFCOMP!$G34</f>
        <v>0</v>
      </c>
      <c r="H34" s="430">
        <f>[1]REFCOMP!L34</f>
        <v>11368.400621118</v>
      </c>
      <c r="I34" s="368"/>
      <c r="J34" s="555" t="str">
        <f>[1]REFCOMP!$R34</f>
        <v>CU - 500 QC</v>
      </c>
      <c r="K34" s="556">
        <f>[1]REFCOMP!$U34</f>
        <v>35477.1860996642</v>
      </c>
      <c r="L34" s="557" t="str">
        <f>[1]REFCOMP!$V34</f>
        <v>HTC-50</v>
      </c>
      <c r="M34" s="557" t="str">
        <f>[1]REFCOMP!$Y34</f>
        <v>~</v>
      </c>
    </row>
    <row r="35" spans="1:13">
      <c r="A35" s="548" t="str">
        <f>[1]REFCOMP!$A35</f>
        <v>REF027</v>
      </c>
      <c r="B35" s="192" t="str">
        <f>[1]REFCOMP!$B35</f>
        <v>SP4H 3500</v>
      </c>
      <c r="C35" s="549" t="str">
        <f>[1]REFCOMP!C35</f>
        <v>4FE35Y</v>
      </c>
      <c r="D35" s="57"/>
      <c r="E35" s="262" t="str">
        <f>[1]REFCOMP!$E35</f>
        <v>OPSS/CH</v>
      </c>
      <c r="F35" s="327" t="str">
        <f>[1]REFCOMP!F35</f>
        <v>35 MT</v>
      </c>
      <c r="G35" s="550">
        <f>[1]REFCOMP!$G35</f>
        <v>0</v>
      </c>
      <c r="H35" s="430">
        <f>[1]REFCOMP!L35</f>
        <v>13447.2049689441</v>
      </c>
      <c r="I35" s="368"/>
      <c r="J35" s="555" t="str">
        <f>[1]REFCOMP!$R35</f>
        <v>CU - 350 QC</v>
      </c>
      <c r="K35" s="556">
        <f>[1]REFCOMP!$U35</f>
        <v>32286.1299421508</v>
      </c>
      <c r="L35" s="557" t="str">
        <f>[1]REFCOMP!$V35</f>
        <v>HTC-35</v>
      </c>
      <c r="M35" s="557" t="str">
        <f>[1]REFCOMP!$Y35</f>
        <v>~</v>
      </c>
    </row>
    <row r="36" spans="1:13">
      <c r="A36" s="548" t="str">
        <f>[1]REFCOMP!$A36</f>
        <v>REF028</v>
      </c>
      <c r="B36" s="192" t="str">
        <f>[1]REFCOMP!$B36</f>
        <v>SP6H 3700</v>
      </c>
      <c r="C36" s="549" t="str">
        <f>[1]REFCOMP!C36</f>
        <v>6HE35Y</v>
      </c>
      <c r="D36" s="56" t="s">
        <v>222</v>
      </c>
      <c r="E36" s="262" t="str">
        <f>[1]REFCOMP!$E36</f>
        <v>OPSS/CH</v>
      </c>
      <c r="F36" s="327" t="str">
        <f>[1]REFCOMP!F36</f>
        <v>37 MT</v>
      </c>
      <c r="G36" s="550">
        <f>[1]REFCOMP!$G36</f>
        <v>0</v>
      </c>
      <c r="H36" s="430">
        <f>[1]REFCOMP!L36</f>
        <v>14127.5232919255</v>
      </c>
      <c r="I36" s="357"/>
      <c r="J36" s="555">
        <f>[1]REFCOMP!$R36</f>
        <v>0</v>
      </c>
      <c r="K36" s="556">
        <f>[1]REFCOMP!$U36</f>
        <v>0</v>
      </c>
      <c r="L36" s="557">
        <f>[1]REFCOMP!$V36</f>
        <v>0</v>
      </c>
      <c r="M36" s="557">
        <f>[1]REFCOMP!$Y36</f>
        <v>0</v>
      </c>
    </row>
    <row r="37" spans="1:13">
      <c r="A37" s="548" t="str">
        <f>[1]REFCOMP!$A37</f>
        <v>REF029</v>
      </c>
      <c r="B37" s="192" t="str">
        <f>[1]REFCOMP!$B37</f>
        <v>SP6H 4000</v>
      </c>
      <c r="C37" s="549" t="str">
        <f>[1]REFCOMP!C37</f>
        <v>6GE40Y</v>
      </c>
      <c r="D37" s="57"/>
      <c r="E37" s="262" t="str">
        <f>[1]REFCOMP!$E37</f>
        <v>OPSS/CH</v>
      </c>
      <c r="F37" s="327" t="str">
        <f>[1]REFCOMP!F37</f>
        <v>40 MT</v>
      </c>
      <c r="G37" s="550">
        <f>[1]REFCOMP!$G37</f>
        <v>0</v>
      </c>
      <c r="H37" s="430">
        <f>[1]REFCOMP!L37</f>
        <v>14808.8121118012</v>
      </c>
      <c r="I37" s="368"/>
      <c r="J37" s="555">
        <f>[1]REFCOMP!$R37</f>
        <v>0</v>
      </c>
      <c r="K37" s="556">
        <f>[1]REFCOMP!$U37</f>
        <v>0</v>
      </c>
      <c r="L37" s="557">
        <f>[1]REFCOMP!$V37</f>
        <v>0</v>
      </c>
      <c r="M37" s="557">
        <f>[1]REFCOMP!$Y37</f>
        <v>0</v>
      </c>
    </row>
    <row r="38" spans="1:13">
      <c r="A38" s="548" t="str">
        <f>[1]REFCOMP!$A38</f>
        <v>REF030</v>
      </c>
      <c r="B38" s="192" t="str">
        <f>[1]REFCOMP!$B38</f>
        <v>SP6H 5000</v>
      </c>
      <c r="C38" s="549" t="str">
        <f>[1]REFCOMP!C38</f>
        <v>6FE50Y</v>
      </c>
      <c r="D38" s="57"/>
      <c r="E38" s="262" t="str">
        <f>[1]REFCOMP!$E38</f>
        <v>OPSS/CH</v>
      </c>
      <c r="F38" s="327" t="str">
        <f>[1]REFCOMP!F38</f>
        <v>50 MT</v>
      </c>
      <c r="G38" s="550">
        <f>[1]REFCOMP!$G38</f>
        <v>0</v>
      </c>
      <c r="H38" s="430">
        <f>[1]REFCOMP!L38</f>
        <v>15674.4953416149</v>
      </c>
      <c r="I38" s="368"/>
      <c r="J38" s="555">
        <f>[1]REFCOMP!$R38</f>
        <v>0</v>
      </c>
      <c r="K38" s="556">
        <f>[1]REFCOMP!$U38</f>
        <v>0</v>
      </c>
      <c r="L38" s="557">
        <f>[1]REFCOMP!$V38</f>
        <v>0</v>
      </c>
      <c r="M38" s="557">
        <f>[1]REFCOMP!$Y38</f>
        <v>0</v>
      </c>
    </row>
    <row r="39" spans="1:13">
      <c r="A39" s="548" t="str">
        <f>[1]REFCOMP!$A39</f>
        <v>REF031</v>
      </c>
      <c r="B39" s="192" t="str">
        <f>[1]REFCOMP!$B39</f>
        <v>SBC4-120E</v>
      </c>
      <c r="C39" s="549" t="str">
        <f>[1]REFCOMP!C39</f>
        <v>S4G-12.2Y</v>
      </c>
      <c r="D39" s="57"/>
      <c r="E39" s="262" t="str">
        <f>[1]REFCOMP!$E39</f>
        <v>OPSS/CH</v>
      </c>
      <c r="F39" s="327">
        <f>[1]REFCOMP!F39</f>
        <v>0</v>
      </c>
      <c r="G39" s="550">
        <f>[1]REFCOMP!$G39</f>
        <v>0</v>
      </c>
      <c r="H39" s="430">
        <f>[1]REFCOMP!L39</f>
        <v>13237.5776397516</v>
      </c>
      <c r="I39" s="368"/>
      <c r="J39" s="555">
        <f>[1]REFCOMP!$R39</f>
        <v>0</v>
      </c>
      <c r="K39" s="556">
        <f>[1]REFCOMP!$U39</f>
        <v>0</v>
      </c>
      <c r="L39" s="557">
        <f>[1]REFCOMP!$V39</f>
        <v>0</v>
      </c>
      <c r="M39" s="557">
        <f>[1]REFCOMP!$Y39</f>
        <v>0</v>
      </c>
    </row>
    <row r="40" spans="1:13">
      <c r="A40" s="548" t="str">
        <f>[1]REFCOMP!$A40</f>
        <v>REF032</v>
      </c>
      <c r="B40" s="192" t="str">
        <f>[1]REFCOMP!$B40</f>
        <v>SBC4-140E</v>
      </c>
      <c r="C40" s="549" t="str">
        <f>[1]REFCOMP!C40</f>
        <v>S4F-14.2Y</v>
      </c>
      <c r="D40" s="57"/>
      <c r="E40" s="262" t="str">
        <f>[1]REFCOMP!$E40</f>
        <v>OPSS/CH</v>
      </c>
      <c r="F40" s="327">
        <f>[1]REFCOMP!F40</f>
        <v>0</v>
      </c>
      <c r="G40" s="550">
        <f>[1]REFCOMP!$G40</f>
        <v>0</v>
      </c>
      <c r="H40" s="430">
        <f>[1]REFCOMP!L40</f>
        <v>16013.198757764</v>
      </c>
      <c r="I40" s="368"/>
      <c r="J40" s="555">
        <f>[1]REFCOMP!$R40</f>
        <v>0</v>
      </c>
      <c r="K40" s="556">
        <f>[1]REFCOMP!$U40</f>
        <v>0</v>
      </c>
      <c r="L40" s="557">
        <f>[1]REFCOMP!$V40</f>
        <v>0</v>
      </c>
      <c r="M40" s="557">
        <f>[1]REFCOMP!$Y40</f>
        <v>0</v>
      </c>
    </row>
    <row r="41" spans="1:13">
      <c r="A41" s="548" t="str">
        <f>[1]REFCOMP!$A41</f>
        <v>REF033</v>
      </c>
      <c r="B41" s="192" t="str">
        <f>[1]REFCOMP!$B41</f>
        <v>SBC6-160E</v>
      </c>
      <c r="C41" s="549" t="str">
        <f>[1]REFCOMP!C41</f>
        <v>S6J-16.2Y</v>
      </c>
      <c r="D41" s="57"/>
      <c r="E41" s="262" t="str">
        <f>[1]REFCOMP!$E41</f>
        <v>OPSS/CH</v>
      </c>
      <c r="F41" s="327">
        <f>[1]REFCOMP!F41</f>
        <v>0</v>
      </c>
      <c r="G41" s="550">
        <f>[1]REFCOMP!$G41</f>
        <v>0</v>
      </c>
      <c r="H41" s="430">
        <f>[1]REFCOMP!L41</f>
        <v>17351.5601892931</v>
      </c>
      <c r="I41" s="368"/>
      <c r="J41" s="555">
        <f>[1]REFCOMP!$R41</f>
        <v>0</v>
      </c>
      <c r="K41" s="556">
        <f>[1]REFCOMP!$U41</f>
        <v>0</v>
      </c>
      <c r="L41" s="557">
        <f>[1]REFCOMP!$V41</f>
        <v>0</v>
      </c>
      <c r="M41" s="557">
        <f>[1]REFCOMP!$Y41</f>
        <v>0</v>
      </c>
    </row>
    <row r="42" spans="1:13">
      <c r="A42" s="548" t="str">
        <f>[1]REFCOMP!$A42</f>
        <v>REF034</v>
      </c>
      <c r="B42" s="192" t="str">
        <f>[1]REFCOMP!$B42</f>
        <v>SBC6-200E</v>
      </c>
      <c r="C42" s="549" t="str">
        <f>[1]REFCOMP!C42</f>
        <v>S6H-20.2Y</v>
      </c>
      <c r="D42" s="57"/>
      <c r="E42" s="262" t="str">
        <f>[1]REFCOMP!$E42</f>
        <v>OPSS/CH</v>
      </c>
      <c r="F42" s="327">
        <f>[1]REFCOMP!F42</f>
        <v>0</v>
      </c>
      <c r="G42" s="550">
        <f>[1]REFCOMP!$G42</f>
        <v>0</v>
      </c>
      <c r="H42" s="430">
        <f>[1]REFCOMP!L42</f>
        <v>17626.9964507542</v>
      </c>
      <c r="I42" s="368"/>
      <c r="J42" s="555">
        <f>[1]REFCOMP!$R42</f>
        <v>0</v>
      </c>
      <c r="K42" s="556">
        <f>[1]REFCOMP!$U42</f>
        <v>0</v>
      </c>
      <c r="L42" s="557">
        <f>[1]REFCOMP!$V42</f>
        <v>0</v>
      </c>
      <c r="M42" s="557">
        <f>[1]REFCOMP!$Y42</f>
        <v>0</v>
      </c>
    </row>
    <row r="43" spans="1:13">
      <c r="A43" s="548" t="str">
        <f>[1]REFCOMP!$A43</f>
        <v>REF035</v>
      </c>
      <c r="B43" s="192" t="str">
        <f>[1]REFCOMP!$B43</f>
        <v>SBC6-250E</v>
      </c>
      <c r="C43" s="549" t="str">
        <f>[1]REFCOMP!C43</f>
        <v>S6G-25.2Y</v>
      </c>
      <c r="D43" s="57"/>
      <c r="E43" s="262" t="str">
        <f>[1]REFCOMP!$E43</f>
        <v>OPSS/CH</v>
      </c>
      <c r="F43" s="327">
        <f>[1]REFCOMP!F43</f>
        <v>0</v>
      </c>
      <c r="G43" s="550">
        <f>[1]REFCOMP!$G43</f>
        <v>0</v>
      </c>
      <c r="H43" s="430">
        <f>[1]REFCOMP!L43</f>
        <v>19748.2253771074</v>
      </c>
      <c r="I43" s="368"/>
      <c r="J43" s="555" t="str">
        <f>[1]REFCOMP!$R43</f>
        <v>CU - 300 QC</v>
      </c>
      <c r="K43" s="556">
        <f>[1]REFCOMP!$U43</f>
        <v>46359.6398593274</v>
      </c>
      <c r="L43" s="557">
        <f>[1]REFCOMP!$V43</f>
        <v>0</v>
      </c>
      <c r="M43" s="557">
        <f>[1]REFCOMP!$Y43</f>
        <v>0</v>
      </c>
    </row>
    <row r="44" spans="1:13">
      <c r="A44" s="548" t="str">
        <f>[1]REFCOMP!$A44</f>
        <v>REF036</v>
      </c>
      <c r="B44" s="192" t="str">
        <f>[1]REFCOMP!$B44</f>
        <v>SBC6-300E</v>
      </c>
      <c r="C44" s="549" t="str">
        <f>[1]REFCOMP!C44</f>
        <v>S6F-30.2Y </v>
      </c>
      <c r="D44" s="57"/>
      <c r="E44" s="262" t="str">
        <f>[1]REFCOMP!$E44</f>
        <v>OPSS/CH</v>
      </c>
      <c r="F44" s="327">
        <f>[1]REFCOMP!F44</f>
        <v>0</v>
      </c>
      <c r="G44" s="550">
        <f>[1]REFCOMP!$G44</f>
        <v>0</v>
      </c>
      <c r="H44" s="430">
        <f>[1]REFCOMP!L44</f>
        <v>23291.9254658385</v>
      </c>
      <c r="I44" s="368"/>
      <c r="J44" s="555">
        <f>[1]REFCOMP!$R44</f>
        <v>0</v>
      </c>
      <c r="K44" s="556">
        <f>[1]REFCOMP!$U44</f>
        <v>0</v>
      </c>
      <c r="L44" s="557">
        <f>[1]REFCOMP!$V44</f>
        <v>0</v>
      </c>
      <c r="M44" s="557">
        <f>[1]REFCOMP!$Y44</f>
        <v>0</v>
      </c>
    </row>
    <row r="45" spans="1:13">
      <c r="A45" s="548">
        <f>[1]REFCOMP!$A45</f>
        <v>0</v>
      </c>
      <c r="B45" s="551" t="str">
        <f>[1]REFCOMP!$B45</f>
        <v>SW3L 3000</v>
      </c>
      <c r="C45" s="551"/>
      <c r="D45" s="57"/>
      <c r="E45" s="71"/>
      <c r="F45" s="327" t="str">
        <f>[1]REFCOMP!F45</f>
        <v>30LT</v>
      </c>
      <c r="G45" s="262"/>
      <c r="H45" s="430" t="str">
        <f>[1]REFCOMP!L45</f>
        <v>~</v>
      </c>
      <c r="I45" s="368"/>
      <c r="J45" s="555" t="str">
        <f>[1]REFCOMP!$R45</f>
        <v>CU - 400 QC</v>
      </c>
      <c r="K45" s="556">
        <f>[1]REFCOMP!$U45</f>
        <v>45857.5109058885</v>
      </c>
      <c r="L45" s="558"/>
      <c r="M45" s="558"/>
    </row>
    <row r="46" spans="1:13">
      <c r="A46" s="548" t="str">
        <f>[1]REFCOMP!$A46</f>
        <v>REF041</v>
      </c>
      <c r="B46" s="551" t="str">
        <f>[1]REFCOMP!$B46</f>
        <v>SW3L 4000</v>
      </c>
      <c r="C46" s="551"/>
      <c r="D46" s="57"/>
      <c r="E46" s="71"/>
      <c r="F46" s="327" t="str">
        <f>[1]REFCOMP!F46</f>
        <v>40LT</v>
      </c>
      <c r="G46" s="262"/>
      <c r="H46" s="430">
        <f>[1]REFCOMP!L46</f>
        <v>20826.7669172932</v>
      </c>
      <c r="I46" s="368"/>
      <c r="J46" s="555" t="str">
        <f>[1]REFCOMP!$R46</f>
        <v>CU - 500 QC</v>
      </c>
      <c r="K46" s="556">
        <f>[1]REFCOMP!$U46</f>
        <v>57343.9965020233</v>
      </c>
      <c r="L46" s="558"/>
      <c r="M46" s="558"/>
    </row>
    <row r="47" spans="1:13">
      <c r="A47" s="548" t="str">
        <f>[1]REFCOMP!$A47</f>
        <v>REF042</v>
      </c>
      <c r="B47" s="551" t="str">
        <f>[1]REFCOMP!$B47</f>
        <v>SW3L 5000</v>
      </c>
      <c r="C47" s="551"/>
      <c r="D47" s="57"/>
      <c r="E47" s="71"/>
      <c r="F47" s="327" t="str">
        <f>[1]REFCOMP!F47</f>
        <v>50LT</v>
      </c>
      <c r="G47" s="262"/>
      <c r="H47" s="430">
        <f>[1]REFCOMP!L47</f>
        <v>22812.030075188</v>
      </c>
      <c r="I47" s="368"/>
      <c r="J47" s="555" t="str">
        <f>[1]REFCOMP!$R47</f>
        <v>CU400QC *2</v>
      </c>
      <c r="K47" s="556">
        <f>[1]REFCOMP!$U47</f>
        <v>72232.685355649</v>
      </c>
      <c r="L47" s="558"/>
      <c r="M47" s="558"/>
    </row>
    <row r="48" spans="1:13">
      <c r="A48" s="548">
        <f>[1]REFCOMP!$A48</f>
        <v>0</v>
      </c>
      <c r="B48" s="551" t="str">
        <f>[1]REFCOMP!$B48</f>
        <v>SW3L 6000</v>
      </c>
      <c r="C48" s="552"/>
      <c r="D48" s="57"/>
      <c r="E48" s="552"/>
      <c r="F48" s="327" t="str">
        <f>[1]REFCOMP!F48</f>
        <v>60LT</v>
      </c>
      <c r="G48" s="552"/>
      <c r="H48" s="430" t="str">
        <f>[1]REFCOMP!L48</f>
        <v>~</v>
      </c>
      <c r="I48" s="368"/>
      <c r="J48" s="555" t="str">
        <f>[1]REFCOMP!$R48</f>
        <v>CU350QC *3</v>
      </c>
      <c r="K48" s="556" t="str">
        <f>[1]REFCOMP!$U48</f>
        <v>~</v>
      </c>
      <c r="L48" s="558"/>
      <c r="M48" s="558"/>
    </row>
    <row r="49" spans="1:13">
      <c r="A49" s="548">
        <f>[1]REFCOMP!$A49</f>
        <v>0</v>
      </c>
      <c r="B49" s="551" t="str">
        <f>[1]REFCOMP!$B49</f>
        <v>SW3L 7000</v>
      </c>
      <c r="C49" s="552"/>
      <c r="D49" s="57"/>
      <c r="E49" s="552"/>
      <c r="F49" s="327" t="str">
        <f>[1]REFCOMP!F49</f>
        <v>70LT</v>
      </c>
      <c r="G49" s="552"/>
      <c r="H49" s="430" t="str">
        <f>[1]REFCOMP!L49</f>
        <v>~</v>
      </c>
      <c r="I49" s="368"/>
      <c r="J49" s="555" t="str">
        <f>[1]REFCOMP!$R49</f>
        <v>CU400QC *3</v>
      </c>
      <c r="K49" s="556" t="str">
        <f>[1]REFCOMP!$U49</f>
        <v>~</v>
      </c>
      <c r="L49" s="558"/>
      <c r="M49" s="558"/>
    </row>
    <row r="50" spans="1:13">
      <c r="A50" s="548" t="str">
        <f>[1]REFCOMP!$A50</f>
        <v>REF045</v>
      </c>
      <c r="B50" s="551" t="str">
        <f>[1]REFCOMP!$B50</f>
        <v>SW3L 8000</v>
      </c>
      <c r="C50" s="552"/>
      <c r="D50" s="57"/>
      <c r="E50" s="552"/>
      <c r="F50" s="327" t="str">
        <f>[1]REFCOMP!F50</f>
        <v>80LT</v>
      </c>
      <c r="G50" s="552"/>
      <c r="H50" s="430">
        <f>[1]REFCOMP!L50</f>
        <v>27744.3609022556</v>
      </c>
      <c r="I50" s="368"/>
      <c r="J50" s="555" t="str">
        <f>[1]REFCOMP!$R50</f>
        <v>CU500QC *3</v>
      </c>
      <c r="K50" s="556">
        <f>[1]REFCOMP!$U50</f>
        <v>100905.183661867</v>
      </c>
      <c r="L50" s="558"/>
      <c r="M50" s="558"/>
    </row>
    <row r="51" spans="1:13">
      <c r="A51" s="548">
        <f>[1]REFCOMP!$A51</f>
        <v>0</v>
      </c>
      <c r="B51" s="551" t="str">
        <f>[1]REFCOMP!$B51</f>
        <v>SW3L 9500</v>
      </c>
      <c r="C51" s="552"/>
      <c r="D51" s="57"/>
      <c r="E51" s="552"/>
      <c r="F51" s="327" t="str">
        <f>[1]REFCOMP!F51</f>
        <v>95LT</v>
      </c>
      <c r="G51" s="552"/>
      <c r="H51" s="430">
        <f>[1]REFCOMP!L51</f>
        <v>0</v>
      </c>
      <c r="I51" s="368"/>
      <c r="J51" s="555">
        <f>[1]REFCOMP!$R51</f>
        <v>0</v>
      </c>
      <c r="K51" s="556">
        <f>[1]REFCOMP!$U51</f>
        <v>0</v>
      </c>
      <c r="L51" s="558"/>
      <c r="M51" s="558"/>
    </row>
    <row r="52" spans="1:13">
      <c r="A52" s="548">
        <f>[1]REFCOMP!$A52</f>
        <v>0</v>
      </c>
      <c r="B52" s="551" t="str">
        <f>[1]REFCOMP!$B52</f>
        <v>SW3L 10500</v>
      </c>
      <c r="C52" s="552"/>
      <c r="D52" s="57"/>
      <c r="E52" s="552"/>
      <c r="F52" s="327" t="str">
        <f>[1]REFCOMP!F52</f>
        <v>105LT</v>
      </c>
      <c r="G52" s="552"/>
      <c r="H52" s="430">
        <f>[1]REFCOMP!L52</f>
        <v>0</v>
      </c>
      <c r="I52" s="368"/>
      <c r="J52" s="555">
        <f>[1]REFCOMP!$R52</f>
        <v>0</v>
      </c>
      <c r="K52" s="556">
        <f>[1]REFCOMP!$U52</f>
        <v>0</v>
      </c>
      <c r="L52" s="558"/>
      <c r="M52" s="558"/>
    </row>
    <row r="53" spans="1:13">
      <c r="A53" s="548">
        <f>[1]REFCOMP!$A53</f>
        <v>0</v>
      </c>
      <c r="B53" s="551" t="str">
        <f>[1]REFCOMP!$B53</f>
        <v>SW3L 11500</v>
      </c>
      <c r="C53" s="552"/>
      <c r="D53" s="57"/>
      <c r="E53" s="552"/>
      <c r="F53" s="327" t="str">
        <f>[1]REFCOMP!F53</f>
        <v>115LT</v>
      </c>
      <c r="G53" s="552"/>
      <c r="H53" s="430">
        <f>[1]REFCOMP!L53</f>
        <v>0</v>
      </c>
      <c r="I53" s="368"/>
      <c r="J53" s="555">
        <f>[1]REFCOMP!$R53</f>
        <v>0</v>
      </c>
      <c r="K53" s="556">
        <f>[1]REFCOMP!$U53</f>
        <v>0</v>
      </c>
      <c r="L53" s="558"/>
      <c r="M53" s="558"/>
    </row>
    <row r="54" spans="1:13">
      <c r="A54" s="548">
        <f>[1]REFCOMP!$A54</f>
        <v>0</v>
      </c>
      <c r="B54" s="551" t="str">
        <f>[1]REFCOMP!$B54</f>
        <v>SW3L 13000</v>
      </c>
      <c r="C54" s="552"/>
      <c r="D54" s="57"/>
      <c r="E54" s="552"/>
      <c r="F54" s="327" t="str">
        <f>[1]REFCOMP!F54</f>
        <v>130LT</v>
      </c>
      <c r="G54" s="552"/>
      <c r="H54" s="430">
        <f>[1]REFCOMP!L54</f>
        <v>0</v>
      </c>
      <c r="I54" s="368"/>
      <c r="J54" s="555">
        <f>[1]REFCOMP!$R54</f>
        <v>0</v>
      </c>
      <c r="K54" s="556">
        <f>[1]REFCOMP!$U54</f>
        <v>0</v>
      </c>
      <c r="L54" s="558"/>
      <c r="M54" s="558"/>
    </row>
    <row r="55" spans="1:13">
      <c r="A55" s="548">
        <f>[1]REFCOMP!$A55</f>
        <v>0</v>
      </c>
      <c r="B55" s="551" t="str">
        <f>[1]REFCOMP!$B55</f>
        <v>SW3L 16000</v>
      </c>
      <c r="C55" s="552"/>
      <c r="D55" s="57"/>
      <c r="E55" s="552"/>
      <c r="F55" s="327" t="str">
        <f>[1]REFCOMP!F55</f>
        <v>150LT</v>
      </c>
      <c r="G55" s="552"/>
      <c r="H55" s="430">
        <f>[1]REFCOMP!L55</f>
        <v>0</v>
      </c>
      <c r="I55" s="368"/>
      <c r="J55" s="555">
        <f>[1]REFCOMP!$R55</f>
        <v>0</v>
      </c>
      <c r="K55" s="556">
        <f>[1]REFCOMP!$U55</f>
        <v>0</v>
      </c>
      <c r="L55" s="558"/>
      <c r="M55" s="558"/>
    </row>
    <row r="56" spans="1:13">
      <c r="A56" s="548">
        <f>[1]REFCOMP!$A56</f>
        <v>0</v>
      </c>
      <c r="B56" s="551" t="str">
        <f>[1]REFCOMP!$B56</f>
        <v>SW3L 18000</v>
      </c>
      <c r="C56" s="552"/>
      <c r="D56" s="57"/>
      <c r="E56" s="552"/>
      <c r="F56" s="327" t="str">
        <f>[1]REFCOMP!F56</f>
        <v>170LT</v>
      </c>
      <c r="G56" s="552"/>
      <c r="H56" s="430">
        <f>[1]REFCOMP!L56</f>
        <v>0</v>
      </c>
      <c r="I56" s="368"/>
      <c r="J56" s="555">
        <f>[1]REFCOMP!$R56</f>
        <v>0</v>
      </c>
      <c r="K56" s="556">
        <f>[1]REFCOMP!$U56</f>
        <v>0</v>
      </c>
      <c r="L56" s="558"/>
      <c r="M56" s="558"/>
    </row>
    <row r="57" spans="1:13">
      <c r="A57" s="548">
        <f>[1]REFCOMP!$A57</f>
        <v>0</v>
      </c>
      <c r="B57" s="551" t="str">
        <f>[1]REFCOMP!$B57</f>
        <v>SW3L 20000</v>
      </c>
      <c r="C57" s="552"/>
      <c r="D57" s="57"/>
      <c r="E57" s="552"/>
      <c r="F57" s="327" t="str">
        <f>[1]REFCOMP!F57</f>
        <v>200LT</v>
      </c>
      <c r="G57" s="552"/>
      <c r="H57" s="430">
        <f>[1]REFCOMP!L57</f>
        <v>0</v>
      </c>
      <c r="I57" s="368"/>
      <c r="J57" s="555">
        <f>[1]REFCOMP!$R57</f>
        <v>0</v>
      </c>
      <c r="K57" s="556">
        <f>[1]REFCOMP!$U57</f>
        <v>0</v>
      </c>
      <c r="L57" s="558"/>
      <c r="M57" s="558"/>
    </row>
    <row r="58" spans="1:13">
      <c r="A58" s="548">
        <f>[1]REFCOMP!$A58</f>
        <v>0</v>
      </c>
      <c r="B58" s="551" t="str">
        <f>[1]REFCOMP!$B58</f>
        <v>SW3L 22000</v>
      </c>
      <c r="C58" s="552"/>
      <c r="D58" s="57"/>
      <c r="E58" s="552"/>
      <c r="F58" s="327" t="str">
        <f>[1]REFCOMP!F58</f>
        <v>220LT</v>
      </c>
      <c r="G58" s="552"/>
      <c r="H58" s="430">
        <f>[1]REFCOMP!L58</f>
        <v>0</v>
      </c>
      <c r="I58" s="368"/>
      <c r="J58" s="555">
        <f>[1]REFCOMP!$R58</f>
        <v>0</v>
      </c>
      <c r="K58" s="556">
        <f>[1]REFCOMP!$U58</f>
        <v>0</v>
      </c>
      <c r="L58" s="558"/>
      <c r="M58" s="558"/>
    </row>
    <row r="59" spans="1:13">
      <c r="A59" s="548">
        <f>[1]REFCOMP!$A59</f>
        <v>0</v>
      </c>
      <c r="B59" s="551" t="str">
        <f>[1]REFCOMP!$B59</f>
        <v>SW3L 23000</v>
      </c>
      <c r="C59" s="552"/>
      <c r="D59" s="57"/>
      <c r="E59" s="552"/>
      <c r="F59" s="327" t="str">
        <f>[1]REFCOMP!F59</f>
        <v>230LT</v>
      </c>
      <c r="G59" s="552"/>
      <c r="H59" s="430">
        <f>[1]REFCOMP!L59</f>
        <v>0</v>
      </c>
      <c r="I59" s="368"/>
      <c r="J59" s="555">
        <f>[1]REFCOMP!$R59</f>
        <v>0</v>
      </c>
      <c r="K59" s="556">
        <f>[1]REFCOMP!$U59</f>
        <v>0</v>
      </c>
      <c r="L59" s="558"/>
      <c r="M59" s="558"/>
    </row>
    <row r="60" spans="1:13">
      <c r="A60" s="548">
        <f>[1]REFCOMP!$A60</f>
        <v>0</v>
      </c>
      <c r="B60" s="551" t="str">
        <f>[1]REFCOMP!$B60</f>
        <v>SW3H 4000</v>
      </c>
      <c r="C60" s="552"/>
      <c r="D60" s="57"/>
      <c r="E60" s="552"/>
      <c r="F60" s="327" t="str">
        <f>[1]REFCOMP!F60</f>
        <v>40MT</v>
      </c>
      <c r="G60" s="552"/>
      <c r="H60" s="430">
        <f>[1]REFCOMP!L60</f>
        <v>0</v>
      </c>
      <c r="I60" s="368"/>
      <c r="J60" s="555">
        <f>[1]REFCOMP!$R60</f>
        <v>0</v>
      </c>
      <c r="K60" s="556">
        <f>[1]REFCOMP!$U60</f>
        <v>0</v>
      </c>
      <c r="L60" s="558"/>
      <c r="M60" s="558"/>
    </row>
    <row r="61" spans="1:13">
      <c r="A61" s="548">
        <f>[1]REFCOMP!$A61</f>
        <v>0</v>
      </c>
      <c r="B61" s="551" t="str">
        <f>[1]REFCOMP!$B61</f>
        <v>SW3H 5000</v>
      </c>
      <c r="C61" s="552"/>
      <c r="D61" s="57"/>
      <c r="E61" s="552"/>
      <c r="F61" s="327" t="str">
        <f>[1]REFCOMP!F61</f>
        <v>50MT</v>
      </c>
      <c r="G61" s="552"/>
      <c r="H61" s="430">
        <f>[1]REFCOMP!L61</f>
        <v>26714.2857142857</v>
      </c>
      <c r="I61" s="368"/>
      <c r="J61" s="555">
        <f>[1]REFCOMP!$R61</f>
        <v>0</v>
      </c>
      <c r="K61" s="556">
        <f>[1]REFCOMP!$U61</f>
        <v>66169.2307692308</v>
      </c>
      <c r="L61" s="558"/>
      <c r="M61" s="558"/>
    </row>
    <row r="62" spans="1:13">
      <c r="A62" s="548">
        <f>[1]REFCOMP!$A62</f>
        <v>0</v>
      </c>
      <c r="B62" s="551" t="str">
        <f>[1]REFCOMP!$B62</f>
        <v>SW3H 6000</v>
      </c>
      <c r="C62" s="552"/>
      <c r="D62" s="57"/>
      <c r="E62" s="552"/>
      <c r="F62" s="327" t="str">
        <f>[1]REFCOMP!F62</f>
        <v>60MT</v>
      </c>
      <c r="G62" s="552"/>
      <c r="H62" s="430">
        <f>[1]REFCOMP!L62</f>
        <v>0</v>
      </c>
      <c r="I62" s="368"/>
      <c r="J62" s="555">
        <f>[1]REFCOMP!$R62</f>
        <v>0</v>
      </c>
      <c r="K62" s="556">
        <f>[1]REFCOMP!$U62</f>
        <v>0</v>
      </c>
      <c r="L62" s="558"/>
      <c r="M62" s="558"/>
    </row>
    <row r="63" spans="1:13">
      <c r="A63" s="548">
        <f>[1]REFCOMP!$A63</f>
        <v>0</v>
      </c>
      <c r="B63" s="551" t="str">
        <f>[1]REFCOMP!$B63</f>
        <v>SW3H 7500</v>
      </c>
      <c r="C63" s="552"/>
      <c r="D63" s="57"/>
      <c r="E63" s="552"/>
      <c r="F63" s="327" t="str">
        <f>[1]REFCOMP!F63</f>
        <v>75MT</v>
      </c>
      <c r="G63" s="552"/>
      <c r="H63" s="430">
        <f>[1]REFCOMP!L63</f>
        <v>0</v>
      </c>
      <c r="I63" s="368"/>
      <c r="J63" s="555">
        <f>[1]REFCOMP!$R63</f>
        <v>0</v>
      </c>
      <c r="K63" s="556">
        <f>[1]REFCOMP!$U63</f>
        <v>0</v>
      </c>
      <c r="L63" s="558"/>
      <c r="M63" s="558"/>
    </row>
    <row r="64" spans="1:13">
      <c r="A64" s="548">
        <f>[1]REFCOMP!$A64</f>
        <v>0</v>
      </c>
      <c r="B64" s="551" t="str">
        <f>[1]REFCOMP!$B64</f>
        <v>SW3H 9000</v>
      </c>
      <c r="C64" s="552"/>
      <c r="D64" s="57"/>
      <c r="E64" s="552"/>
      <c r="F64" s="327" t="str">
        <f>[1]REFCOMP!F64</f>
        <v>90MT</v>
      </c>
      <c r="G64" s="552"/>
      <c r="H64" s="430">
        <f>[1]REFCOMP!L64</f>
        <v>0</v>
      </c>
      <c r="I64" s="368"/>
      <c r="J64" s="555">
        <f>[1]REFCOMP!$R64</f>
        <v>0</v>
      </c>
      <c r="K64" s="556">
        <f>[1]REFCOMP!$U64</f>
        <v>0</v>
      </c>
      <c r="L64" s="558"/>
      <c r="M64" s="558"/>
    </row>
    <row r="65" spans="1:13">
      <c r="A65" s="548">
        <f>[1]REFCOMP!$A65</f>
        <v>0</v>
      </c>
      <c r="B65" s="551" t="str">
        <f>[1]REFCOMP!$B65</f>
        <v>SW3H 10500</v>
      </c>
      <c r="C65" s="552"/>
      <c r="D65" s="58"/>
      <c r="E65" s="552"/>
      <c r="F65" s="327" t="str">
        <f>[1]REFCOMP!F65</f>
        <v>105MT</v>
      </c>
      <c r="G65" s="552"/>
      <c r="H65" s="430">
        <f>[1]REFCOMP!L65</f>
        <v>0</v>
      </c>
      <c r="I65" s="369"/>
      <c r="J65" s="555">
        <f>[1]REFCOMP!$R65</f>
        <v>0</v>
      </c>
      <c r="K65" s="556">
        <f>[1]REFCOMP!$U65</f>
        <v>0</v>
      </c>
      <c r="L65" s="558"/>
      <c r="M65" s="558"/>
    </row>
    <row r="66" spans="1:13">
      <c r="A66" s="548">
        <f>[1]REFCOMP!$A66</f>
        <v>0</v>
      </c>
      <c r="B66" s="551" t="str">
        <f>[1]REFCOMP!$B66</f>
        <v>SW3H 11500</v>
      </c>
      <c r="C66" s="552"/>
      <c r="D66" s="56" t="s">
        <v>223</v>
      </c>
      <c r="E66" s="552"/>
      <c r="F66" s="552"/>
      <c r="G66" s="552"/>
      <c r="H66" s="430">
        <f>[1]REFCOMP!L66</f>
        <v>0</v>
      </c>
      <c r="I66" s="241"/>
      <c r="J66" s="555">
        <f>[1]REFCOMP!$R66</f>
        <v>0</v>
      </c>
      <c r="K66" s="556">
        <f>[1]REFCOMP!$U66</f>
        <v>0</v>
      </c>
      <c r="L66" s="558"/>
      <c r="M66" s="558"/>
    </row>
    <row r="67" spans="1:13">
      <c r="A67" s="548">
        <f>[1]REFCOMP!$A67</f>
        <v>0</v>
      </c>
      <c r="B67" s="551" t="str">
        <f>[1]REFCOMP!$B67</f>
        <v>SW3H 12500</v>
      </c>
      <c r="C67" s="552"/>
      <c r="D67" s="57"/>
      <c r="E67" s="552"/>
      <c r="F67" s="552"/>
      <c r="G67" s="552"/>
      <c r="H67" s="430">
        <f>[1]REFCOMP!L67</f>
        <v>0</v>
      </c>
      <c r="I67" s="248"/>
      <c r="J67" s="555">
        <f>[1]REFCOMP!$R67</f>
        <v>0</v>
      </c>
      <c r="K67" s="556">
        <f>[1]REFCOMP!$U67</f>
        <v>0</v>
      </c>
      <c r="L67" s="558"/>
      <c r="M67" s="558"/>
    </row>
    <row r="68" spans="1:13">
      <c r="A68" s="548">
        <f>[1]REFCOMP!$A68</f>
        <v>0</v>
      </c>
      <c r="B68" s="551" t="str">
        <f>[1]REFCOMP!$B68</f>
        <v>SW3H 14000</v>
      </c>
      <c r="C68" s="552"/>
      <c r="D68" s="57"/>
      <c r="E68" s="552"/>
      <c r="F68" s="552"/>
      <c r="G68" s="552"/>
      <c r="H68" s="430">
        <f>[1]REFCOMP!L68</f>
        <v>0</v>
      </c>
      <c r="I68" s="248"/>
      <c r="J68" s="555">
        <f>[1]REFCOMP!$R68</f>
        <v>0</v>
      </c>
      <c r="K68" s="556">
        <f>[1]REFCOMP!$U68</f>
        <v>0</v>
      </c>
      <c r="L68" s="558"/>
      <c r="M68" s="558"/>
    </row>
    <row r="69" spans="1:13">
      <c r="A69" s="548">
        <f>[1]REFCOMP!$A69</f>
        <v>0</v>
      </c>
      <c r="B69" s="551" t="str">
        <f>[1]REFCOMP!$B69</f>
        <v>SW3H 16000</v>
      </c>
      <c r="C69" s="552"/>
      <c r="D69" s="57"/>
      <c r="E69" s="552"/>
      <c r="F69" s="552"/>
      <c r="G69" s="552"/>
      <c r="H69" s="430">
        <f>[1]REFCOMP!L69</f>
        <v>0</v>
      </c>
      <c r="I69" s="248"/>
      <c r="J69" s="555">
        <f>[1]REFCOMP!$R69</f>
        <v>0</v>
      </c>
      <c r="K69" s="556">
        <f>[1]REFCOMP!$U69</f>
        <v>0</v>
      </c>
      <c r="L69" s="558"/>
      <c r="M69" s="558"/>
    </row>
    <row r="70" spans="1:13">
      <c r="A70" s="548">
        <f>[1]REFCOMP!$A70</f>
        <v>0</v>
      </c>
      <c r="B70" s="551" t="str">
        <f>[1]REFCOMP!$B70</f>
        <v>SW3H 19000</v>
      </c>
      <c r="C70" s="552"/>
      <c r="D70" s="57"/>
      <c r="E70" s="552"/>
      <c r="F70" s="552"/>
      <c r="G70" s="552"/>
      <c r="H70" s="430">
        <f>[1]REFCOMP!L70</f>
        <v>0</v>
      </c>
      <c r="I70" s="248"/>
      <c r="J70" s="555">
        <f>[1]REFCOMP!$R70</f>
        <v>0</v>
      </c>
      <c r="K70" s="556">
        <f>[1]REFCOMP!$U70</f>
        <v>0</v>
      </c>
      <c r="L70" s="558"/>
      <c r="M70" s="558"/>
    </row>
    <row r="71" spans="1:13">
      <c r="A71" s="548">
        <f>[1]REFCOMP!$A71</f>
        <v>0</v>
      </c>
      <c r="B71" s="551" t="str">
        <f>[1]REFCOMP!$B71</f>
        <v>SW3H 21000</v>
      </c>
      <c r="C71" s="552"/>
      <c r="D71" s="57"/>
      <c r="E71" s="552"/>
      <c r="F71" s="552"/>
      <c r="G71" s="552"/>
      <c r="H71" s="430">
        <f>[1]REFCOMP!L71</f>
        <v>0</v>
      </c>
      <c r="I71" s="248"/>
      <c r="J71" s="555">
        <f>[1]REFCOMP!$R71</f>
        <v>0</v>
      </c>
      <c r="K71" s="556">
        <f>[1]REFCOMP!$U71</f>
        <v>0</v>
      </c>
      <c r="L71" s="558"/>
      <c r="M71" s="558"/>
    </row>
    <row r="72" spans="1:13">
      <c r="A72" s="548">
        <f>[1]REFCOMP!$A72</f>
        <v>0</v>
      </c>
      <c r="B72" s="551" t="str">
        <f>[1]REFCOMP!$B72</f>
        <v>SW3H 24000</v>
      </c>
      <c r="C72" s="552"/>
      <c r="D72" s="57"/>
      <c r="E72" s="552"/>
      <c r="F72" s="552"/>
      <c r="G72" s="552"/>
      <c r="H72" s="430">
        <f>[1]REFCOMP!L72</f>
        <v>0</v>
      </c>
      <c r="I72" s="248"/>
      <c r="J72" s="555">
        <f>[1]REFCOMP!$R72</f>
        <v>0</v>
      </c>
      <c r="K72" s="556">
        <f>[1]REFCOMP!$U72</f>
        <v>0</v>
      </c>
      <c r="L72" s="558"/>
      <c r="M72" s="558"/>
    </row>
    <row r="73" spans="1:13">
      <c r="A73" s="548">
        <f>[1]REFCOMP!$A73</f>
        <v>0</v>
      </c>
      <c r="B73" s="551" t="str">
        <f>[1]REFCOMP!$B73</f>
        <v>SW3H 25000</v>
      </c>
      <c r="C73" s="552"/>
      <c r="D73" s="57"/>
      <c r="E73" s="552"/>
      <c r="F73" s="552"/>
      <c r="G73" s="552"/>
      <c r="H73" s="430">
        <f>[1]REFCOMP!L73</f>
        <v>0</v>
      </c>
      <c r="I73" s="248"/>
      <c r="J73" s="555">
        <f>[1]REFCOMP!$R73</f>
        <v>0</v>
      </c>
      <c r="K73" s="556">
        <f>[1]REFCOMP!$U73</f>
        <v>0</v>
      </c>
      <c r="L73" s="558"/>
      <c r="M73" s="558"/>
    </row>
    <row r="74" spans="1:13">
      <c r="A74" s="548">
        <f>[1]REFCOMP!$A74</f>
        <v>0</v>
      </c>
      <c r="B74" s="551" t="str">
        <f>[1]REFCOMP!$B74</f>
        <v>SRC-XS-040</v>
      </c>
      <c r="C74" s="552"/>
      <c r="D74" s="57"/>
      <c r="E74" s="552"/>
      <c r="F74" s="552"/>
      <c r="G74" s="552"/>
      <c r="H74" s="430">
        <f>[1]REFCOMP!L74</f>
        <v>0</v>
      </c>
      <c r="I74" s="248"/>
      <c r="J74" s="555">
        <f>[1]REFCOMP!$R74</f>
        <v>0</v>
      </c>
      <c r="K74" s="556">
        <f>[1]REFCOMP!$U74</f>
        <v>0</v>
      </c>
      <c r="L74" s="558"/>
      <c r="M74" s="558"/>
    </row>
    <row r="75" spans="1:13">
      <c r="A75" s="548">
        <f>[1]REFCOMP!$A75</f>
        <v>0</v>
      </c>
      <c r="B75" s="551" t="str">
        <f>[1]REFCOMP!$B75</f>
        <v>SRC-XS-050</v>
      </c>
      <c r="C75" s="552"/>
      <c r="D75" s="57"/>
      <c r="E75" s="552"/>
      <c r="F75" s="552"/>
      <c r="G75" s="552"/>
      <c r="H75" s="430">
        <f>[1]REFCOMP!L75</f>
        <v>0</v>
      </c>
      <c r="I75" s="248"/>
      <c r="J75" s="555">
        <f>[1]REFCOMP!$R75</f>
        <v>0</v>
      </c>
      <c r="K75" s="556">
        <f>[1]REFCOMP!$U75</f>
        <v>0</v>
      </c>
      <c r="L75" s="558"/>
      <c r="M75" s="558"/>
    </row>
    <row r="76" spans="1:13">
      <c r="A76" s="548">
        <f>[1]REFCOMP!$A76</f>
        <v>0</v>
      </c>
      <c r="B76" s="551" t="str">
        <f>[1]REFCOMP!$B76</f>
        <v>SRC-XS-060</v>
      </c>
      <c r="C76" s="552"/>
      <c r="D76" s="57"/>
      <c r="E76" s="552"/>
      <c r="F76" s="552"/>
      <c r="G76" s="552"/>
      <c r="H76" s="430">
        <f>[1]REFCOMP!L76</f>
        <v>0</v>
      </c>
      <c r="I76" s="248"/>
      <c r="J76" s="555">
        <f>[1]REFCOMP!$R76</f>
        <v>0</v>
      </c>
      <c r="K76" s="556">
        <f>[1]REFCOMP!$U76</f>
        <v>0</v>
      </c>
      <c r="L76" s="558"/>
      <c r="M76" s="558"/>
    </row>
    <row r="77" spans="1:13">
      <c r="A77" s="548">
        <f>[1]REFCOMP!$A77</f>
        <v>0</v>
      </c>
      <c r="B77" s="551" t="str">
        <f>[1]REFCOMP!$B77</f>
        <v>SRC-S-113</v>
      </c>
      <c r="C77" s="552"/>
      <c r="D77" s="57"/>
      <c r="E77" s="552"/>
      <c r="F77" s="552"/>
      <c r="G77" s="552"/>
      <c r="H77" s="430">
        <f>[1]REFCOMP!L77</f>
        <v>0</v>
      </c>
      <c r="I77" s="248"/>
      <c r="J77" s="555">
        <f>[1]REFCOMP!$R77</f>
        <v>0</v>
      </c>
      <c r="K77" s="556">
        <f>[1]REFCOMP!$U77</f>
        <v>0</v>
      </c>
      <c r="L77" s="558"/>
      <c r="M77" s="558"/>
    </row>
    <row r="78" spans="1:13">
      <c r="A78" s="548">
        <f>[1]REFCOMP!$A78</f>
        <v>0</v>
      </c>
      <c r="B78" s="551" t="str">
        <f>[1]REFCOMP!$B78</f>
        <v>SRC-S-133</v>
      </c>
      <c r="C78" s="552"/>
      <c r="D78" s="57"/>
      <c r="E78" s="552"/>
      <c r="F78" s="552"/>
      <c r="G78" s="552"/>
      <c r="H78" s="430">
        <f>[1]REFCOMP!L78</f>
        <v>0</v>
      </c>
      <c r="I78" s="248"/>
      <c r="J78" s="555">
        <f>[1]REFCOMP!$R78</f>
        <v>0</v>
      </c>
      <c r="K78" s="556">
        <f>[1]REFCOMP!$U78</f>
        <v>0</v>
      </c>
      <c r="L78" s="558"/>
      <c r="M78" s="558"/>
    </row>
    <row r="79" spans="1:13">
      <c r="A79" s="548">
        <f>[1]REFCOMP!$A79</f>
        <v>0</v>
      </c>
      <c r="B79" s="551" t="str">
        <f>[1]REFCOMP!$B79</f>
        <v>SRC-S-163</v>
      </c>
      <c r="C79" s="552"/>
      <c r="D79" s="57"/>
      <c r="E79" s="552"/>
      <c r="F79" s="552"/>
      <c r="G79" s="552"/>
      <c r="H79" s="430">
        <f>[1]REFCOMP!L79</f>
        <v>0</v>
      </c>
      <c r="I79" s="248"/>
      <c r="J79" s="555">
        <f>[1]REFCOMP!$R79</f>
        <v>0</v>
      </c>
      <c r="K79" s="556">
        <f>[1]REFCOMP!$U79</f>
        <v>0</v>
      </c>
      <c r="L79" s="558"/>
      <c r="M79" s="558"/>
    </row>
    <row r="80" spans="1:13">
      <c r="A80" s="548">
        <f>[1]REFCOMP!$A80</f>
        <v>0</v>
      </c>
      <c r="B80" s="551" t="str">
        <f>[1]REFCOMP!$B80</f>
        <v>SRC-S-183</v>
      </c>
      <c r="C80" s="552"/>
      <c r="D80" s="57"/>
      <c r="E80" s="552"/>
      <c r="F80" s="552"/>
      <c r="G80" s="552"/>
      <c r="H80" s="430">
        <f>[1]REFCOMP!L80</f>
        <v>0</v>
      </c>
      <c r="I80" s="248"/>
      <c r="J80" s="555">
        <f>[1]REFCOMP!$R80</f>
        <v>0</v>
      </c>
      <c r="K80" s="556">
        <f>[1]REFCOMP!$U80</f>
        <v>0</v>
      </c>
      <c r="L80" s="558"/>
      <c r="M80" s="558"/>
    </row>
    <row r="81" spans="1:13">
      <c r="A81" s="548">
        <f>[1]REFCOMP!$A81</f>
        <v>0</v>
      </c>
      <c r="B81" s="551" t="str">
        <f>[1]REFCOMP!$B81</f>
        <v>SRC-S-213</v>
      </c>
      <c r="C81" s="552"/>
      <c r="D81" s="57"/>
      <c r="E81" s="552"/>
      <c r="F81" s="552"/>
      <c r="G81" s="552"/>
      <c r="H81" s="430">
        <f>[1]REFCOMP!L81</f>
        <v>0</v>
      </c>
      <c r="I81" s="248"/>
      <c r="J81" s="555">
        <f>[1]REFCOMP!$R81</f>
        <v>0</v>
      </c>
      <c r="K81" s="556">
        <f>[1]REFCOMP!$U81</f>
        <v>0</v>
      </c>
      <c r="L81" s="558"/>
      <c r="M81" s="558"/>
    </row>
    <row r="82" spans="1:13">
      <c r="A82" s="548">
        <f>[1]REFCOMP!$A82</f>
        <v>0</v>
      </c>
      <c r="B82" s="551" t="str">
        <f>[1]REFCOMP!$B82</f>
        <v>SRC-S-255</v>
      </c>
      <c r="C82" s="552"/>
      <c r="D82" s="57"/>
      <c r="E82" s="552"/>
      <c r="F82" s="552"/>
      <c r="G82" s="552"/>
      <c r="H82" s="430">
        <f>[1]REFCOMP!L82</f>
        <v>0</v>
      </c>
      <c r="I82" s="248"/>
      <c r="J82" s="555">
        <f>[1]REFCOMP!$R82</f>
        <v>0</v>
      </c>
      <c r="K82" s="556">
        <f>[1]REFCOMP!$U82</f>
        <v>0</v>
      </c>
      <c r="L82" s="558"/>
      <c r="M82" s="558"/>
    </row>
    <row r="83" spans="1:13">
      <c r="A83" s="548">
        <f>[1]REFCOMP!$A83</f>
        <v>0</v>
      </c>
      <c r="B83" s="551" t="str">
        <f>[1]REFCOMP!$B83</f>
        <v>SRC-S-285</v>
      </c>
      <c r="C83" s="552"/>
      <c r="D83" s="57"/>
      <c r="E83" s="552"/>
      <c r="F83" s="552"/>
      <c r="G83" s="552"/>
      <c r="H83" s="430">
        <f>[1]REFCOMP!L83</f>
        <v>0</v>
      </c>
      <c r="I83" s="248"/>
      <c r="J83" s="555">
        <f>[1]REFCOMP!$R83</f>
        <v>0</v>
      </c>
      <c r="K83" s="556">
        <f>[1]REFCOMP!$U83</f>
        <v>0</v>
      </c>
      <c r="L83" s="558"/>
      <c r="M83" s="558"/>
    </row>
    <row r="84" spans="1:13">
      <c r="A84" s="548">
        <f>[1]REFCOMP!$A84</f>
        <v>0</v>
      </c>
      <c r="B84" s="551" t="str">
        <f>[1]REFCOMP!$B84</f>
        <v>SRC-S-305</v>
      </c>
      <c r="C84" s="552"/>
      <c r="D84" s="57"/>
      <c r="E84" s="552"/>
      <c r="F84" s="552"/>
      <c r="G84" s="552"/>
      <c r="H84" s="430">
        <f>[1]REFCOMP!L84</f>
        <v>0</v>
      </c>
      <c r="I84" s="248"/>
      <c r="J84" s="555">
        <f>[1]REFCOMP!$R84</f>
        <v>0</v>
      </c>
      <c r="K84" s="556">
        <f>[1]REFCOMP!$U84</f>
        <v>0</v>
      </c>
      <c r="L84" s="558"/>
      <c r="M84" s="558"/>
    </row>
    <row r="85" spans="1:13">
      <c r="A85" s="548">
        <f>[1]REFCOMP!$A85</f>
        <v>0</v>
      </c>
      <c r="B85" s="551" t="str">
        <f>[1]REFCOMP!$B85</f>
        <v>SRC-S-353</v>
      </c>
      <c r="C85" s="552"/>
      <c r="D85" s="57"/>
      <c r="E85" s="552"/>
      <c r="F85" s="552"/>
      <c r="G85" s="552"/>
      <c r="H85" s="430">
        <f>[1]REFCOMP!L85</f>
        <v>0</v>
      </c>
      <c r="I85" s="248"/>
      <c r="J85" s="555">
        <f>[1]REFCOMP!$R85</f>
        <v>0</v>
      </c>
      <c r="K85" s="556">
        <f>[1]REFCOMP!$U85</f>
        <v>0</v>
      </c>
      <c r="L85" s="558"/>
      <c r="M85" s="558"/>
    </row>
    <row r="86" spans="1:13">
      <c r="A86" s="548">
        <f>[1]REFCOMP!$A86</f>
        <v>0</v>
      </c>
      <c r="B86" s="551" t="str">
        <f>[1]REFCOMP!$B86</f>
        <v>SRC-S-413</v>
      </c>
      <c r="C86" s="552"/>
      <c r="D86" s="58"/>
      <c r="E86" s="552"/>
      <c r="F86" s="552"/>
      <c r="G86" s="552"/>
      <c r="H86" s="430">
        <f>[1]REFCOMP!L86</f>
        <v>0</v>
      </c>
      <c r="I86" s="244"/>
      <c r="J86" s="555">
        <f>[1]REFCOMP!$R86</f>
        <v>0</v>
      </c>
      <c r="K86" s="556">
        <f>[1]REFCOMP!$U86</f>
        <v>0</v>
      </c>
      <c r="L86" s="558"/>
      <c r="M86" s="558"/>
    </row>
    <row r="87" spans="1:13">
      <c r="A87" s="548">
        <f>[1]REFCOMP!$A87</f>
        <v>0</v>
      </c>
      <c r="B87" s="551" t="str">
        <f>[1]REFCOMP!$B87</f>
        <v>SRC-S-463</v>
      </c>
      <c r="C87" s="552"/>
      <c r="D87" s="56" t="s">
        <v>223</v>
      </c>
      <c r="E87" s="552"/>
      <c r="F87" s="552"/>
      <c r="G87" s="552"/>
      <c r="H87" s="430">
        <f>[1]REFCOMP!L87</f>
        <v>0</v>
      </c>
      <c r="I87" s="241"/>
      <c r="J87" s="555">
        <f>[1]REFCOMP!$R87</f>
        <v>0</v>
      </c>
      <c r="K87" s="556">
        <f>[1]REFCOMP!$U87</f>
        <v>0</v>
      </c>
      <c r="L87" s="558"/>
      <c r="M87" s="558"/>
    </row>
    <row r="88" spans="1:13">
      <c r="A88" s="548">
        <f>[1]REFCOMP!$A88</f>
        <v>0</v>
      </c>
      <c r="B88" s="551" t="str">
        <f>[1]REFCOMP!$B88</f>
        <v>SRC-S-503</v>
      </c>
      <c r="C88" s="552"/>
      <c r="D88" s="57"/>
      <c r="E88" s="552"/>
      <c r="F88" s="552"/>
      <c r="G88" s="552"/>
      <c r="H88" s="430">
        <f>[1]REFCOMP!L88</f>
        <v>0</v>
      </c>
      <c r="I88" s="248"/>
      <c r="J88" s="555">
        <f>[1]REFCOMP!$R88</f>
        <v>0</v>
      </c>
      <c r="K88" s="556">
        <f>[1]REFCOMP!$U88</f>
        <v>0</v>
      </c>
      <c r="L88" s="558"/>
      <c r="M88" s="558"/>
    </row>
    <row r="89" spans="1:13">
      <c r="A89" s="548">
        <f>[1]REFCOMP!$A89</f>
        <v>0</v>
      </c>
      <c r="B89" s="551" t="str">
        <f>[1]REFCOMP!$B89</f>
        <v>SRC-S-553</v>
      </c>
      <c r="C89" s="552"/>
      <c r="D89" s="57"/>
      <c r="E89" s="552"/>
      <c r="F89" s="552"/>
      <c r="G89" s="552"/>
      <c r="H89" s="430">
        <f>[1]REFCOMP!L89</f>
        <v>0</v>
      </c>
      <c r="I89" s="248"/>
      <c r="J89" s="555">
        <f>[1]REFCOMP!$R89</f>
        <v>0</v>
      </c>
      <c r="K89" s="556">
        <f>[1]REFCOMP!$U89</f>
        <v>0</v>
      </c>
      <c r="L89" s="558"/>
      <c r="M89" s="558"/>
    </row>
    <row r="90" spans="1:13">
      <c r="A90" s="548">
        <f>[1]REFCOMP!$A90</f>
        <v>0</v>
      </c>
      <c r="B90" s="551" t="str">
        <f>[1]REFCOMP!$B90</f>
        <v>SRC-S-603</v>
      </c>
      <c r="C90" s="552"/>
      <c r="D90" s="57"/>
      <c r="E90" s="552"/>
      <c r="F90" s="552"/>
      <c r="G90" s="552"/>
      <c r="H90" s="430">
        <f>[1]REFCOMP!L90</f>
        <v>0</v>
      </c>
      <c r="I90" s="248"/>
      <c r="J90" s="555">
        <f>[1]REFCOMP!$R90</f>
        <v>0</v>
      </c>
      <c r="K90" s="556">
        <f>[1]REFCOMP!$U90</f>
        <v>0</v>
      </c>
      <c r="L90" s="558"/>
      <c r="M90" s="558"/>
    </row>
    <row r="91" spans="1:13">
      <c r="A91" s="548">
        <f>[1]REFCOMP!$A91</f>
        <v>0</v>
      </c>
      <c r="B91" s="551" t="str">
        <f>[1]REFCOMP!$B91</f>
        <v>SRC-S-755</v>
      </c>
      <c r="C91" s="552"/>
      <c r="D91" s="57"/>
      <c r="E91" s="552"/>
      <c r="F91" s="552"/>
      <c r="G91" s="552"/>
      <c r="H91" s="430">
        <f>[1]REFCOMP!L91</f>
        <v>0</v>
      </c>
      <c r="I91" s="248"/>
      <c r="J91" s="555">
        <f>[1]REFCOMP!$R91</f>
        <v>0</v>
      </c>
      <c r="K91" s="556">
        <f>[1]REFCOMP!$U91</f>
        <v>0</v>
      </c>
      <c r="L91" s="558"/>
      <c r="M91" s="558"/>
    </row>
    <row r="92" spans="1:13">
      <c r="A92" s="548">
        <f>[1]REFCOMP!$A92</f>
        <v>0</v>
      </c>
      <c r="B92" s="551" t="str">
        <f>[1]REFCOMP!$B92</f>
        <v>SRC-S-785</v>
      </c>
      <c r="C92" s="552"/>
      <c r="D92" s="57"/>
      <c r="E92" s="552"/>
      <c r="F92" s="552"/>
      <c r="G92" s="552"/>
      <c r="H92" s="430">
        <f>[1]REFCOMP!L92</f>
        <v>0</v>
      </c>
      <c r="I92" s="248"/>
      <c r="J92" s="555">
        <f>[1]REFCOMP!$R92</f>
        <v>0</v>
      </c>
      <c r="K92" s="556">
        <f>[1]REFCOMP!$U92</f>
        <v>0</v>
      </c>
      <c r="L92" s="558"/>
      <c r="M92" s="558"/>
    </row>
    <row r="93" spans="1:13">
      <c r="A93" s="548">
        <f>[1]REFCOMP!$A93</f>
        <v>0</v>
      </c>
      <c r="B93" s="551" t="str">
        <f>[1]REFCOMP!$B93</f>
        <v>SRC-S-885</v>
      </c>
      <c r="C93" s="552"/>
      <c r="D93" s="57"/>
      <c r="E93" s="552"/>
      <c r="F93" s="552"/>
      <c r="G93" s="552"/>
      <c r="H93" s="430">
        <f>[1]REFCOMP!L93</f>
        <v>0</v>
      </c>
      <c r="I93" s="248"/>
      <c r="J93" s="555">
        <f>[1]REFCOMP!$R93</f>
        <v>0</v>
      </c>
      <c r="K93" s="556">
        <f>[1]REFCOMP!$U93</f>
        <v>0</v>
      </c>
      <c r="L93" s="558"/>
      <c r="M93" s="558"/>
    </row>
    <row r="94" spans="1:13">
      <c r="A94" s="548">
        <f>[1]REFCOMP!$A94</f>
        <v>0</v>
      </c>
      <c r="B94" s="551" t="str">
        <f>[1]REFCOMP!$B94</f>
        <v>SRC-S-985</v>
      </c>
      <c r="C94" s="552"/>
      <c r="D94" s="57"/>
      <c r="E94" s="552"/>
      <c r="F94" s="552"/>
      <c r="G94" s="552"/>
      <c r="H94" s="430">
        <f>[1]REFCOMP!L94</f>
        <v>0</v>
      </c>
      <c r="I94" s="248"/>
      <c r="J94" s="555">
        <f>[1]REFCOMP!$R94</f>
        <v>0</v>
      </c>
      <c r="K94" s="556">
        <f>[1]REFCOMP!$U94</f>
        <v>0</v>
      </c>
      <c r="L94" s="558"/>
      <c r="M94" s="558"/>
    </row>
    <row r="95" spans="1:13">
      <c r="A95" s="548">
        <f>[1]REFCOMP!$A95</f>
        <v>0</v>
      </c>
      <c r="B95" s="551" t="str">
        <f>[1]REFCOMP!$B95</f>
        <v>134-XS-040</v>
      </c>
      <c r="C95" s="552"/>
      <c r="D95" s="57"/>
      <c r="E95" s="552"/>
      <c r="F95" s="552"/>
      <c r="G95" s="552"/>
      <c r="H95" s="430">
        <f>[1]REFCOMP!L95</f>
        <v>0</v>
      </c>
      <c r="I95" s="248"/>
      <c r="J95" s="555">
        <f>[1]REFCOMP!$R95</f>
        <v>0</v>
      </c>
      <c r="K95" s="556">
        <f>[1]REFCOMP!$U95</f>
        <v>0</v>
      </c>
      <c r="L95" s="558"/>
      <c r="M95" s="558"/>
    </row>
    <row r="96" spans="1:13">
      <c r="A96" s="548">
        <f>[1]REFCOMP!$A96</f>
        <v>0</v>
      </c>
      <c r="B96" s="551" t="str">
        <f>[1]REFCOMP!$B96</f>
        <v>134-XS-050</v>
      </c>
      <c r="C96" s="552"/>
      <c r="D96" s="57"/>
      <c r="E96" s="552"/>
      <c r="F96" s="552"/>
      <c r="G96" s="552"/>
      <c r="H96" s="430">
        <f>[1]REFCOMP!L96</f>
        <v>0</v>
      </c>
      <c r="I96" s="248"/>
      <c r="J96" s="555">
        <f>[1]REFCOMP!$R96</f>
        <v>0</v>
      </c>
      <c r="K96" s="556">
        <f>[1]REFCOMP!$U96</f>
        <v>0</v>
      </c>
      <c r="L96" s="558"/>
      <c r="M96" s="558"/>
    </row>
    <row r="97" spans="1:13">
      <c r="A97" s="548">
        <f>[1]REFCOMP!$A97</f>
        <v>0</v>
      </c>
      <c r="B97" s="551" t="str">
        <f>[1]REFCOMP!$B97</f>
        <v>134-XS-060</v>
      </c>
      <c r="C97" s="552"/>
      <c r="D97" s="57"/>
      <c r="E97" s="552"/>
      <c r="F97" s="552"/>
      <c r="G97" s="552"/>
      <c r="H97" s="430">
        <f>[1]REFCOMP!L97</f>
        <v>0</v>
      </c>
      <c r="I97" s="248"/>
      <c r="J97" s="555">
        <f>[1]REFCOMP!$R97</f>
        <v>0</v>
      </c>
      <c r="K97" s="556">
        <f>[1]REFCOMP!$U97</f>
        <v>0</v>
      </c>
      <c r="L97" s="558"/>
      <c r="M97" s="558"/>
    </row>
    <row r="98" spans="1:13">
      <c r="A98" s="548">
        <f>[1]REFCOMP!$A98</f>
        <v>0</v>
      </c>
      <c r="B98" s="551" t="str">
        <f>[1]REFCOMP!$B98</f>
        <v>134-S-071</v>
      </c>
      <c r="C98" s="552"/>
      <c r="D98" s="57"/>
      <c r="E98" s="552"/>
      <c r="F98" s="552"/>
      <c r="G98" s="552"/>
      <c r="H98" s="430">
        <f>[1]REFCOMP!L98</f>
        <v>0</v>
      </c>
      <c r="I98" s="248"/>
      <c r="J98" s="555">
        <f>[1]REFCOMP!$R98</f>
        <v>0</v>
      </c>
      <c r="K98" s="556">
        <f>[1]REFCOMP!$U98</f>
        <v>0</v>
      </c>
      <c r="L98" s="558"/>
      <c r="M98" s="558"/>
    </row>
    <row r="99" spans="1:13">
      <c r="A99" s="548">
        <f>[1]REFCOMP!$A99</f>
        <v>0</v>
      </c>
      <c r="B99" s="551" t="str">
        <f>[1]REFCOMP!$B99</f>
        <v>134-S-081</v>
      </c>
      <c r="C99" s="552"/>
      <c r="D99" s="57"/>
      <c r="E99" s="552"/>
      <c r="F99" s="552"/>
      <c r="G99" s="552"/>
      <c r="H99" s="430">
        <f>[1]REFCOMP!L99</f>
        <v>0</v>
      </c>
      <c r="I99" s="248"/>
      <c r="J99" s="555">
        <f>[1]REFCOMP!$R99</f>
        <v>0</v>
      </c>
      <c r="K99" s="556">
        <f>[1]REFCOMP!$U99</f>
        <v>0</v>
      </c>
      <c r="L99" s="558"/>
      <c r="M99" s="558"/>
    </row>
    <row r="100" spans="1:13">
      <c r="A100" s="548">
        <f>[1]REFCOMP!$A100</f>
        <v>0</v>
      </c>
      <c r="B100" s="551" t="str">
        <f>[1]REFCOMP!$B100</f>
        <v>134-S-091</v>
      </c>
      <c r="C100" s="552"/>
      <c r="D100" s="57"/>
      <c r="E100" s="552"/>
      <c r="F100" s="552"/>
      <c r="G100" s="552"/>
      <c r="H100" s="430">
        <f>[1]REFCOMP!L100</f>
        <v>0</v>
      </c>
      <c r="I100" s="248"/>
      <c r="J100" s="555">
        <f>[1]REFCOMP!$R100</f>
        <v>0</v>
      </c>
      <c r="K100" s="556">
        <f>[1]REFCOMP!$U100</f>
        <v>0</v>
      </c>
      <c r="L100" s="558"/>
      <c r="M100" s="558"/>
    </row>
    <row r="101" spans="1:13">
      <c r="A101" s="548">
        <f>[1]REFCOMP!$A101</f>
        <v>0</v>
      </c>
      <c r="B101" s="551" t="str">
        <f>[1]REFCOMP!$B101</f>
        <v>134-S-101</v>
      </c>
      <c r="C101" s="552"/>
      <c r="D101" s="57"/>
      <c r="E101" s="552"/>
      <c r="F101" s="552"/>
      <c r="G101" s="552"/>
      <c r="H101" s="430">
        <f>[1]REFCOMP!L101</f>
        <v>0</v>
      </c>
      <c r="I101" s="248"/>
      <c r="J101" s="555">
        <f>[1]REFCOMP!$R101</f>
        <v>0</v>
      </c>
      <c r="K101" s="556">
        <f>[1]REFCOMP!$U101</f>
        <v>0</v>
      </c>
      <c r="L101" s="558"/>
      <c r="M101" s="558"/>
    </row>
    <row r="102" spans="1:13">
      <c r="A102" s="548">
        <f>[1]REFCOMP!$A102</f>
        <v>0</v>
      </c>
      <c r="B102" s="551" t="str">
        <f>[1]REFCOMP!$B102</f>
        <v>134-S-110</v>
      </c>
      <c r="C102" s="552"/>
      <c r="D102" s="57"/>
      <c r="E102" s="552"/>
      <c r="F102" s="552"/>
      <c r="G102" s="552"/>
      <c r="H102" s="430">
        <f>[1]REFCOMP!L102</f>
        <v>0</v>
      </c>
      <c r="I102" s="248"/>
      <c r="J102" s="555">
        <f>[1]REFCOMP!$R102</f>
        <v>0</v>
      </c>
      <c r="K102" s="556">
        <f>[1]REFCOMP!$U102</f>
        <v>0</v>
      </c>
      <c r="L102" s="558"/>
      <c r="M102" s="558"/>
    </row>
    <row r="103" spans="1:13">
      <c r="A103" s="548">
        <f>[1]REFCOMP!$A103</f>
        <v>0</v>
      </c>
      <c r="B103" s="551" t="str">
        <f>[1]REFCOMP!$B103</f>
        <v>134-S-120</v>
      </c>
      <c r="C103" s="552"/>
      <c r="D103" s="58"/>
      <c r="E103" s="552"/>
      <c r="F103" s="552"/>
      <c r="G103" s="552"/>
      <c r="H103" s="430">
        <f>[1]REFCOMP!L103</f>
        <v>0</v>
      </c>
      <c r="I103" s="244"/>
      <c r="J103" s="555">
        <f>[1]REFCOMP!$R103</f>
        <v>0</v>
      </c>
      <c r="K103" s="556">
        <f>[1]REFCOMP!$U103</f>
        <v>0</v>
      </c>
      <c r="L103" s="558"/>
      <c r="M103" s="558"/>
    </row>
    <row r="104" spans="2:13">
      <c r="B104" s="559"/>
      <c r="D104" s="74"/>
      <c r="H104" s="560"/>
      <c r="I104" s="560"/>
      <c r="J104" s="561"/>
      <c r="K104" s="561"/>
      <c r="L104" s="561"/>
      <c r="M104" s="561"/>
    </row>
    <row r="105" spans="1:1">
      <c r="A105" s="312" t="s">
        <v>214</v>
      </c>
    </row>
    <row r="106" spans="1:1">
      <c r="A106" s="312" t="s">
        <v>215</v>
      </c>
    </row>
    <row r="107" spans="1:1">
      <c r="A107" s="312" t="s">
        <v>108</v>
      </c>
    </row>
    <row r="108" spans="1:1">
      <c r="A108" s="312" t="s">
        <v>109</v>
      </c>
    </row>
    <row r="109" spans="1:1">
      <c r="A109" s="313" t="s">
        <v>110</v>
      </c>
    </row>
    <row r="110" spans="1:1">
      <c r="A110" s="312" t="s">
        <v>119</v>
      </c>
    </row>
  </sheetData>
  <mergeCells count="8">
    <mergeCell ref="D9:D35"/>
    <mergeCell ref="D36:D65"/>
    <mergeCell ref="D66:D86"/>
    <mergeCell ref="D87:D103"/>
    <mergeCell ref="I9:I35"/>
    <mergeCell ref="I36:I65"/>
    <mergeCell ref="I66:I86"/>
    <mergeCell ref="I87:I103"/>
  </mergeCells>
  <pageMargins left="0.7" right="0.7" top="0.75" bottom="0.75" header="0.3" footer="0.3"/>
  <pageSetup paperSize="9" orientation="portrait" horizontalDpi="200" verticalDpi="300"/>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45"/>
  <sheetViews>
    <sheetView zoomScale="130" zoomScaleNormal="130" workbookViewId="0">
      <pane xSplit="2" ySplit="8" topLeftCell="C9" activePane="bottomRight" state="frozen"/>
      <selection/>
      <selection pane="topRight"/>
      <selection pane="bottomLeft"/>
      <selection pane="bottomRight" activeCell="N26" sqref="N26"/>
    </sheetView>
  </sheetViews>
  <sheetFormatPr defaultColWidth="9" defaultRowHeight="12"/>
  <cols>
    <col min="1" max="1" width="14.1428571428571" style="37" customWidth="1"/>
    <col min="2" max="2" width="18.7142857142857" style="159" customWidth="1"/>
    <col min="3" max="3" width="13.1428571428571" style="159" customWidth="1"/>
    <col min="4" max="4" width="12" style="159" customWidth="1"/>
    <col min="5" max="5" width="10.5714285714286" style="159" customWidth="1"/>
    <col min="6" max="6" width="11.2857142857143" style="159" customWidth="1"/>
    <col min="7" max="7" width="12.8571428571429" style="159" customWidth="1"/>
    <col min="8" max="10" width="10.5714285714286" style="474" customWidth="1"/>
    <col min="11" max="11" width="9.57142857142857" style="159" customWidth="1"/>
    <col min="12" max="12" width="12" style="159" customWidth="1"/>
    <col min="13" max="13" width="9" style="159" customWidth="1"/>
    <col min="14" max="14" width="11" style="159" customWidth="1"/>
    <col min="15" max="15" width="11.1428571428571" style="159" customWidth="1"/>
    <col min="16" max="16" width="10.5714285714286" style="159" customWidth="1"/>
    <col min="17" max="17" width="12.2857142857143" style="159" customWidth="1"/>
    <col min="18" max="18" width="12.7142857142857" style="159" customWidth="1"/>
    <col min="19" max="19" width="12.2857142857143" style="159" customWidth="1"/>
    <col min="20" max="20" width="13.5714285714286" style="159" customWidth="1"/>
    <col min="21" max="21" width="11.1428571428571" style="159" customWidth="1"/>
    <col min="22" max="22" width="11.4285714285714" style="159" customWidth="1"/>
    <col min="23" max="23" width="11.1428571428571" style="159" customWidth="1"/>
    <col min="24" max="24" width="11.5714285714286" style="159" customWidth="1"/>
    <col min="25" max="25" width="11.8571428571429" style="159" customWidth="1"/>
    <col min="26" max="26" width="11.4285714285714" style="159" customWidth="1"/>
    <col min="27" max="27" width="10.4285714285714" style="159" customWidth="1"/>
    <col min="28" max="28" width="9.57142857142857" style="159" customWidth="1"/>
    <col min="29" max="30" width="9.57142857142857" style="295" customWidth="1"/>
    <col min="31" max="31" width="15.1428571428571" style="295" customWidth="1"/>
    <col min="32" max="32" width="13.4285714285714" style="295" customWidth="1"/>
    <col min="33" max="33" width="11.7142857142857" style="295" customWidth="1"/>
    <col min="34" max="34" width="9.28571428571429" style="295" customWidth="1"/>
    <col min="35" max="37" width="15.2857142857143" style="159" customWidth="1"/>
    <col min="38" max="38" width="10.2857142857143" style="159" customWidth="1"/>
    <col min="39" max="39" width="14.1428571428571" style="159" customWidth="1"/>
    <col min="40" max="40" width="12.1428571428571" style="159" customWidth="1"/>
    <col min="41" max="41" width="10.1428571428571" style="159" customWidth="1"/>
    <col min="42" max="42" width="9.85714285714286" style="159" customWidth="1"/>
    <col min="43" max="43" width="18.8571428571429" style="37" customWidth="1"/>
    <col min="44" max="44" width="12" style="37" customWidth="1"/>
    <col min="45" max="45" width="18.8571428571429" style="37" customWidth="1"/>
    <col min="46" max="16384" width="9.14285714285714" style="37"/>
  </cols>
  <sheetData>
    <row r="1" ht="13.5" customHeight="1" spans="1:1">
      <c r="A1" s="7" t="s">
        <v>0</v>
      </c>
    </row>
    <row r="2" hidden="1"/>
    <row r="3" spans="1:1">
      <c r="A3" s="159" t="str">
        <f>REFCOMP!A3</f>
        <v>DATE :15.1.26</v>
      </c>
    </row>
    <row r="4" hidden="1"/>
    <row r="5" hidden="1"/>
    <row r="6" hidden="1"/>
    <row r="8" s="176" customFormat="1" ht="48" customHeight="1" spans="1:28">
      <c r="A8" s="528" t="str">
        <f>[1]WELZER!$A8</f>
        <v>ITEM CODE</v>
      </c>
      <c r="B8" s="529" t="str">
        <f>[2]WELZER!$B8</f>
        <v>MODEL</v>
      </c>
      <c r="C8" s="281" t="str">
        <f>[2]WELZER!$C8</f>
        <v>EQUAVELANT MODEL</v>
      </c>
      <c r="D8" s="529" t="str">
        <f>[2]WELZER!$D8</f>
        <v>HP</v>
      </c>
      <c r="E8" s="530" t="str">
        <f>[2]WELZER!$L8</f>
        <v>Dealer (RM) CASH -10%</v>
      </c>
      <c r="F8" s="531" t="s">
        <v>211</v>
      </c>
      <c r="G8" s="479" t="str">
        <f>[2]WELZER!$R8</f>
        <v>CU QC MODEL</v>
      </c>
      <c r="H8" s="530" t="str">
        <f>[2]WELZER!$U8</f>
        <v>Cond QC (RM) </v>
      </c>
      <c r="I8" s="530" t="str">
        <f>[2]WELZER!$X8</f>
        <v>HTC MODEL</v>
      </c>
      <c r="J8" s="530" t="str">
        <f>[2]WELZER!AA8</f>
        <v>HTC cond (RM) </v>
      </c>
      <c r="K8" s="420"/>
      <c r="L8" s="420"/>
      <c r="M8" s="420"/>
      <c r="N8" s="495"/>
      <c r="W8" s="496"/>
      <c r="X8" s="496"/>
      <c r="Y8" s="496"/>
      <c r="Z8" s="496"/>
      <c r="AA8" s="496"/>
      <c r="AB8" s="496"/>
    </row>
    <row r="9" s="176" customFormat="1" customHeight="1" spans="1:28">
      <c r="A9" s="532" t="str">
        <f>[1]WELZER!$A9</f>
        <v>CB001</v>
      </c>
      <c r="B9" s="532" t="str">
        <f>[1]WELZER!$B9</f>
        <v>B2DES-2(Y)</v>
      </c>
      <c r="C9" s="529" t="str">
        <f>[1]WELZER!C9</f>
        <v>2DC-2.2</v>
      </c>
      <c r="D9" s="529" t="str">
        <f>[1]WELZER!D9</f>
        <v>2LT</v>
      </c>
      <c r="E9" s="533">
        <f>[1]WELZER!M9</f>
        <v>2442.52873563218</v>
      </c>
      <c r="F9" s="534" t="s">
        <v>213</v>
      </c>
      <c r="G9" s="479" t="str">
        <f>[1]WELZER!$S9</f>
        <v>CU - 40  QC</v>
      </c>
      <c r="H9" s="535">
        <f>[1]WELZER!V9</f>
        <v>5366.9879963895</v>
      </c>
      <c r="I9" s="290" t="str">
        <f>[1]WELZER!$Y9</f>
        <v>HTC-4</v>
      </c>
      <c r="J9" s="290">
        <f>[1]WELZER!AB9</f>
        <v>5901.4764676586</v>
      </c>
      <c r="K9" s="540"/>
      <c r="L9" s="540"/>
      <c r="N9" s="495"/>
      <c r="W9" s="496"/>
      <c r="X9" s="496"/>
      <c r="Y9" s="496"/>
      <c r="Z9" s="496"/>
      <c r="AA9" s="496"/>
      <c r="AB9" s="496"/>
    </row>
    <row r="10" spans="1:42">
      <c r="A10" s="532" t="str">
        <f>[1]WELZER!$A10</f>
        <v>CB002</v>
      </c>
      <c r="B10" s="532" t="str">
        <f>[1]WELZER!$B10</f>
        <v>B2CES-3(Y)</v>
      </c>
      <c r="C10" s="529" t="str">
        <f>[1]WELZER!C10</f>
        <v>2CC-3.2</v>
      </c>
      <c r="D10" s="529" t="str">
        <f>[1]WELZER!D10</f>
        <v>3LT</v>
      </c>
      <c r="E10" s="533">
        <f>[1]WELZER!M10</f>
        <v>2622.69658821383</v>
      </c>
      <c r="F10" s="536"/>
      <c r="G10" s="479" t="str">
        <f>[1]WELZER!$S10</f>
        <v>CU - 50  QC</v>
      </c>
      <c r="H10" s="535">
        <f>[1]WELZER!V10</f>
        <v>5780.01653812324</v>
      </c>
      <c r="I10" s="290" t="str">
        <f>[1]WELZER!$Y10</f>
        <v>HTC-4</v>
      </c>
      <c r="J10" s="290">
        <f>[1]WELZER!AB10</f>
        <v>6062.24162842375</v>
      </c>
      <c r="K10" s="540"/>
      <c r="L10" s="540"/>
      <c r="M10" s="176"/>
      <c r="N10" s="495"/>
      <c r="P10" s="37"/>
      <c r="W10" s="496"/>
      <c r="X10" s="496"/>
      <c r="Y10" s="268"/>
      <c r="Z10" s="268"/>
      <c r="AA10" s="496"/>
      <c r="AB10" s="496"/>
      <c r="AC10" s="37"/>
      <c r="AD10" s="37"/>
      <c r="AE10" s="37"/>
      <c r="AF10" s="37"/>
      <c r="AG10" s="37"/>
      <c r="AH10" s="37"/>
      <c r="AI10" s="37"/>
      <c r="AJ10" s="37"/>
      <c r="AK10" s="37"/>
      <c r="AL10" s="37"/>
      <c r="AM10" s="37"/>
      <c r="AN10" s="37"/>
      <c r="AO10" s="37"/>
      <c r="AP10" s="37"/>
    </row>
    <row r="11" spans="1:42">
      <c r="A11" s="532" t="str">
        <f>[1]WELZER!$A11</f>
        <v>CB003</v>
      </c>
      <c r="B11" s="532" t="str">
        <f>[1]WELZER!$B11</f>
        <v>B4FES-3(Y)</v>
      </c>
      <c r="C11" s="529" t="str">
        <f>[1]WELZER!C11</f>
        <v>4FC-3.2</v>
      </c>
      <c r="D11" s="529" t="str">
        <f>[1]WELZER!D11</f>
        <v>3LT</v>
      </c>
      <c r="E11" s="533">
        <f>[1]WELZER!M11</f>
        <v>3323.69294233701</v>
      </c>
      <c r="F11" s="536"/>
      <c r="G11" s="479" t="str">
        <f>[1]WELZER!$S11</f>
        <v>CU - 50  QC</v>
      </c>
      <c r="H11" s="535">
        <f>[1]WELZER!V11</f>
        <v>6456.65471476142</v>
      </c>
      <c r="I11" s="290" t="str">
        <f>[1]WELZER!$Y11</f>
        <v>HTC-4</v>
      </c>
      <c r="J11" s="290">
        <f>[1]WELZER!AB11</f>
        <v>6738.87980506194</v>
      </c>
      <c r="K11" s="540"/>
      <c r="L11" s="540"/>
      <c r="M11" s="176"/>
      <c r="N11" s="453"/>
      <c r="P11" s="37"/>
      <c r="W11" s="496"/>
      <c r="X11" s="496"/>
      <c r="Y11" s="268"/>
      <c r="Z11" s="268"/>
      <c r="AA11" s="496"/>
      <c r="AB11" s="496"/>
      <c r="AC11" s="37"/>
      <c r="AD11" s="37"/>
      <c r="AE11" s="37"/>
      <c r="AF11" s="37"/>
      <c r="AG11" s="37"/>
      <c r="AH11" s="37"/>
      <c r="AI11" s="37"/>
      <c r="AJ11" s="37"/>
      <c r="AK11" s="37"/>
      <c r="AL11" s="37"/>
      <c r="AM11" s="37"/>
      <c r="AN11" s="37"/>
      <c r="AO11" s="37"/>
      <c r="AP11" s="37"/>
    </row>
    <row r="12" spans="1:42">
      <c r="A12" s="532" t="str">
        <f>[1]WELZER!$A12</f>
        <v>CB004</v>
      </c>
      <c r="B12" s="532" t="str">
        <f>[1]WELZER!$B12</f>
        <v>B4EES-4(Y)</v>
      </c>
      <c r="C12" s="529" t="str">
        <f>[1]WELZER!C12</f>
        <v>4EC-4.2</v>
      </c>
      <c r="D12" s="529" t="str">
        <f>[1]WELZER!D12</f>
        <v>4LT</v>
      </c>
      <c r="E12" s="533">
        <f>[1]WELZER!M12</f>
        <v>3380.99799306696</v>
      </c>
      <c r="F12" s="536"/>
      <c r="G12" s="479" t="str">
        <f>[1]WELZER!$S12</f>
        <v>CU - 64 QC</v>
      </c>
      <c r="H12" s="535">
        <f>[1]WELZER!V12</f>
        <v>7298.02610511068</v>
      </c>
      <c r="I12" s="290" t="str">
        <f>[1]WELZER!$Y12</f>
        <v>HTC-5</v>
      </c>
      <c r="J12" s="290">
        <f>[1]WELZER!AB12</f>
        <v>7020.14915419583</v>
      </c>
      <c r="K12" s="540"/>
      <c r="L12" s="540"/>
      <c r="M12" s="176"/>
      <c r="N12" s="37"/>
      <c r="P12" s="37"/>
      <c r="W12" s="496"/>
      <c r="X12" s="496"/>
      <c r="Y12" s="541"/>
      <c r="Z12" s="541"/>
      <c r="AA12" s="496"/>
      <c r="AB12" s="496"/>
      <c r="AC12" s="37"/>
      <c r="AD12" s="37"/>
      <c r="AE12" s="37"/>
      <c r="AF12" s="37"/>
      <c r="AG12" s="37"/>
      <c r="AH12" s="37"/>
      <c r="AI12" s="37"/>
      <c r="AJ12" s="37"/>
      <c r="AK12" s="37"/>
      <c r="AL12" s="37"/>
      <c r="AM12" s="37"/>
      <c r="AN12" s="37"/>
      <c r="AO12" s="37"/>
      <c r="AP12" s="37"/>
    </row>
    <row r="13" spans="1:42">
      <c r="A13" s="532" t="str">
        <f>[1]WELZER!$A13</f>
        <v>CB005</v>
      </c>
      <c r="B13" s="532" t="str">
        <f>[1]WELZER!$B13</f>
        <v>B4DES-5(Y)</v>
      </c>
      <c r="C13" s="529" t="str">
        <f>[1]WELZER!C13</f>
        <v>4DC-5.2</v>
      </c>
      <c r="D13" s="529" t="str">
        <f>[1]WELZER!D13</f>
        <v>5LT</v>
      </c>
      <c r="E13" s="533">
        <f>[1]WELZER!M13</f>
        <v>3440.31374733129</v>
      </c>
      <c r="F13" s="536"/>
      <c r="G13" s="479" t="str">
        <f>[1]WELZER!$S13</f>
        <v>CU - 72 QC</v>
      </c>
      <c r="H13" s="535">
        <f>[1]WELZER!V13</f>
        <v>7635.11496304569</v>
      </c>
      <c r="I13" s="290" t="str">
        <f>[1]WELZER!$Y13</f>
        <v>HTC-8</v>
      </c>
      <c r="J13" s="290">
        <f>[1]WELZER!AB13</f>
        <v>7831.97605002013</v>
      </c>
      <c r="K13" s="540"/>
      <c r="L13" s="540"/>
      <c r="M13" s="176"/>
      <c r="N13" s="37"/>
      <c r="P13" s="37"/>
      <c r="W13" s="496"/>
      <c r="X13" s="496"/>
      <c r="Y13" s="541"/>
      <c r="Z13" s="541"/>
      <c r="AA13" s="496"/>
      <c r="AB13" s="496"/>
      <c r="AC13" s="37"/>
      <c r="AD13" s="37"/>
      <c r="AE13" s="37"/>
      <c r="AF13" s="37"/>
      <c r="AG13" s="37"/>
      <c r="AH13" s="37"/>
      <c r="AI13" s="37"/>
      <c r="AJ13" s="37"/>
      <c r="AK13" s="37"/>
      <c r="AL13" s="37"/>
      <c r="AM13" s="37"/>
      <c r="AN13" s="37"/>
      <c r="AO13" s="37"/>
      <c r="AP13" s="37"/>
    </row>
    <row r="14" spans="1:42">
      <c r="A14" s="532" t="str">
        <f>[1]WELZER!$A14</f>
        <v>CB006</v>
      </c>
      <c r="B14" s="532" t="str">
        <f>[1]WELZER!$B14</f>
        <v>B4CES-6(Y)</v>
      </c>
      <c r="C14" s="529" t="str">
        <f>[1]WELZER!C14</f>
        <v>4CC-6.2</v>
      </c>
      <c r="D14" s="529" t="str">
        <f>[1]WELZER!D14</f>
        <v>6LT</v>
      </c>
      <c r="E14" s="533">
        <f>[1]WELZER!M14</f>
        <v>3501.74792139078</v>
      </c>
      <c r="F14" s="536"/>
      <c r="G14" s="479" t="str">
        <f>[1]WELZER!$S14</f>
        <v>CU - 90 QC</v>
      </c>
      <c r="H14" s="535">
        <f>[1]WELZER!V14</f>
        <v>7925.64163224859</v>
      </c>
      <c r="I14" s="290" t="str">
        <f>[1]WELZER!$Y14</f>
        <v>HTC-8</v>
      </c>
      <c r="J14" s="290">
        <f>[1]WELZER!AB14</f>
        <v>7831.97605002013</v>
      </c>
      <c r="K14" s="540"/>
      <c r="L14" s="540"/>
      <c r="M14" s="176"/>
      <c r="N14" s="37"/>
      <c r="P14" s="37"/>
      <c r="W14" s="496"/>
      <c r="X14" s="496"/>
      <c r="Y14" s="541"/>
      <c r="Z14" s="541"/>
      <c r="AA14" s="496"/>
      <c r="AB14" s="496"/>
      <c r="AC14" s="37"/>
      <c r="AD14" s="37"/>
      <c r="AE14" s="37"/>
      <c r="AF14" s="37"/>
      <c r="AG14" s="37"/>
      <c r="AH14" s="37"/>
      <c r="AI14" s="37"/>
      <c r="AJ14" s="37"/>
      <c r="AK14" s="37"/>
      <c r="AL14" s="37"/>
      <c r="AM14" s="37"/>
      <c r="AN14" s="37"/>
      <c r="AO14" s="37"/>
      <c r="AP14" s="37"/>
    </row>
    <row r="15" customHeight="1" spans="1:42">
      <c r="A15" s="532" t="str">
        <f>[1]WELZER!$A15</f>
        <v>CB007</v>
      </c>
      <c r="B15" s="532" t="str">
        <f>[1]WELZER!$B15</f>
        <v>B4TES-9(Y)</v>
      </c>
      <c r="C15" s="529" t="str">
        <f>[1]WELZER!C15</f>
        <v>4TCS-8.2</v>
      </c>
      <c r="D15" s="529" t="str">
        <f>[1]WELZER!D15</f>
        <v>8LT</v>
      </c>
      <c r="E15" s="533">
        <f>[1]WELZER!M15</f>
        <v>4987.68472906404</v>
      </c>
      <c r="F15" s="536"/>
      <c r="G15" s="479" t="str">
        <f>[1]WELZER!$S15</f>
        <v>CU - 125 QC</v>
      </c>
      <c r="H15" s="535">
        <f>[1]WELZER!V15</f>
        <v>10918.4492653418</v>
      </c>
      <c r="I15" s="290" t="str">
        <f>[1]WELZER!$Y15</f>
        <v>HTC-10</v>
      </c>
      <c r="J15" s="290">
        <f>[1]WELZER!AB15</f>
        <v>10308.7117593073</v>
      </c>
      <c r="K15" s="540"/>
      <c r="L15" s="540"/>
      <c r="M15" s="176"/>
      <c r="N15" s="37"/>
      <c r="P15" s="37"/>
      <c r="W15" s="496"/>
      <c r="X15" s="496"/>
      <c r="Y15" s="541"/>
      <c r="Z15" s="541"/>
      <c r="AA15" s="496"/>
      <c r="AB15" s="496"/>
      <c r="AC15" s="37"/>
      <c r="AD15" s="37"/>
      <c r="AE15" s="37"/>
      <c r="AF15" s="37"/>
      <c r="AG15" s="37"/>
      <c r="AH15" s="37"/>
      <c r="AI15" s="37"/>
      <c r="AJ15" s="37"/>
      <c r="AK15" s="37"/>
      <c r="AL15" s="37"/>
      <c r="AM15" s="37"/>
      <c r="AN15" s="37"/>
      <c r="AO15" s="37"/>
      <c r="AP15" s="37"/>
    </row>
    <row r="16" spans="1:42">
      <c r="A16" s="532" t="str">
        <f>[1]WELZER!$A16</f>
        <v>CB008</v>
      </c>
      <c r="B16" s="532" t="str">
        <f>[1]WELZER!$B16</f>
        <v>B4PES-12(Y)</v>
      </c>
      <c r="C16" s="529" t="str">
        <f>[1]WELZER!C16</f>
        <v>4PCS-10.2</v>
      </c>
      <c r="D16" s="529" t="str">
        <f>[1]WELZER!D16</f>
        <v>10LT</v>
      </c>
      <c r="E16" s="533">
        <f>[1]WELZER!M16</f>
        <v>5154.1689472724</v>
      </c>
      <c r="F16" s="536"/>
      <c r="G16" s="479" t="str">
        <f>[1]WELZER!$S16</f>
        <v>CU - 144 QC</v>
      </c>
      <c r="H16" s="535">
        <f>[1]WELZER!V16</f>
        <v>11755.1515831833</v>
      </c>
      <c r="I16" s="290" t="str">
        <f>[1]WELZER!$Y16</f>
        <v>HTC-12</v>
      </c>
      <c r="J16" s="290">
        <f>[1]WELZER!AB16</f>
        <v>10950.362414399</v>
      </c>
      <c r="K16" s="540"/>
      <c r="L16" s="540"/>
      <c r="M16" s="176"/>
      <c r="N16" s="37"/>
      <c r="P16" s="37"/>
      <c r="W16" s="496"/>
      <c r="X16" s="496"/>
      <c r="Y16" s="541"/>
      <c r="Z16" s="541"/>
      <c r="AA16" s="496"/>
      <c r="AB16" s="496"/>
      <c r="AC16" s="37"/>
      <c r="AD16" s="37"/>
      <c r="AE16" s="37"/>
      <c r="AF16" s="37"/>
      <c r="AG16" s="37"/>
      <c r="AH16" s="37"/>
      <c r="AI16" s="37"/>
      <c r="AJ16" s="37"/>
      <c r="AK16" s="37"/>
      <c r="AL16" s="37"/>
      <c r="AM16" s="37"/>
      <c r="AN16" s="37"/>
      <c r="AO16" s="37"/>
      <c r="AP16" s="37"/>
    </row>
    <row r="17" spans="1:42">
      <c r="A17" s="532" t="str">
        <f>[1]WELZER!$A17</f>
        <v>CB009</v>
      </c>
      <c r="B17" s="532" t="str">
        <f>[1]WELZER!$B17</f>
        <v>B4NES-14(Y)</v>
      </c>
      <c r="C17" s="529" t="str">
        <f>[1]WELZER!C17</f>
        <v>4NCS-12.2</v>
      </c>
      <c r="D17" s="529" t="str">
        <f>[1]WELZER!D17</f>
        <v>12LT</v>
      </c>
      <c r="E17" s="533">
        <f>[1]WELZER!M17</f>
        <v>5197.50045612115</v>
      </c>
      <c r="F17" s="536"/>
      <c r="G17" s="479" t="str">
        <f>[1]WELZER!$S17</f>
        <v>CU - 160 QC</v>
      </c>
      <c r="H17" s="535">
        <f>[1]WELZER!V17</f>
        <v>12502.3004155482</v>
      </c>
      <c r="I17" s="290" t="str">
        <f>[1]WELZER!$Y17</f>
        <v>HTC-15</v>
      </c>
      <c r="J17" s="290">
        <f>[1]WELZER!AB17</f>
        <v>11496.2147289357</v>
      </c>
      <c r="K17" s="540"/>
      <c r="L17" s="540"/>
      <c r="M17" s="176"/>
      <c r="N17" s="37"/>
      <c r="P17" s="37"/>
      <c r="W17" s="496"/>
      <c r="X17" s="496"/>
      <c r="Y17" s="541"/>
      <c r="Z17" s="541"/>
      <c r="AA17" s="496"/>
      <c r="AB17" s="496"/>
      <c r="AC17" s="37"/>
      <c r="AD17" s="37"/>
      <c r="AE17" s="37"/>
      <c r="AF17" s="37"/>
      <c r="AG17" s="37"/>
      <c r="AH17" s="37"/>
      <c r="AI17" s="37"/>
      <c r="AJ17" s="37"/>
      <c r="AK17" s="37"/>
      <c r="AL17" s="37"/>
      <c r="AM17" s="37"/>
      <c r="AN17" s="37"/>
      <c r="AO17" s="37"/>
      <c r="AP17" s="37"/>
    </row>
    <row r="18" spans="1:42">
      <c r="A18" s="532" t="str">
        <f>[1]WELZER!$A18</f>
        <v>CB010</v>
      </c>
      <c r="B18" s="532" t="str">
        <f>[1]WELZER!$B18</f>
        <v>B4HE-18(Y)</v>
      </c>
      <c r="C18" s="529" t="str">
        <f>[1]WELZER!C18</f>
        <v>4H15.2</v>
      </c>
      <c r="D18" s="529" t="str">
        <f>[1]WELZER!D18</f>
        <v>15LT</v>
      </c>
      <c r="E18" s="533">
        <f>[1]WELZER!M18</f>
        <v>7011.08992704826</v>
      </c>
      <c r="F18" s="536"/>
      <c r="G18" s="479" t="str">
        <f>[1]WELZER!$S18</f>
        <v>CU - 200 QC</v>
      </c>
      <c r="H18" s="535">
        <f>[1]WELZER!V18</f>
        <v>15876.2494719718</v>
      </c>
      <c r="I18" s="290" t="str">
        <f>[1]WELZER!$Y18</f>
        <v>HTC-20</v>
      </c>
      <c r="J18" s="290">
        <f>[1]WELZER!AB18</f>
        <v>14188.7061563794</v>
      </c>
      <c r="K18" s="540"/>
      <c r="L18" s="540"/>
      <c r="M18" s="176"/>
      <c r="N18" s="37"/>
      <c r="P18" s="37"/>
      <c r="W18" s="496"/>
      <c r="X18" s="496"/>
      <c r="Y18" s="541"/>
      <c r="Z18" s="541"/>
      <c r="AA18" s="496"/>
      <c r="AB18" s="496"/>
      <c r="AC18" s="37"/>
      <c r="AD18" s="37"/>
      <c r="AE18" s="37"/>
      <c r="AF18" s="37"/>
      <c r="AG18" s="37"/>
      <c r="AH18" s="37"/>
      <c r="AI18" s="37"/>
      <c r="AJ18" s="37"/>
      <c r="AK18" s="37"/>
      <c r="AL18" s="37"/>
      <c r="AM18" s="37"/>
      <c r="AN18" s="37"/>
      <c r="AO18" s="37"/>
      <c r="AP18" s="37"/>
    </row>
    <row r="19" spans="1:42">
      <c r="A19" s="532" t="str">
        <f>[1]WELZER!$A19</f>
        <v>CB011</v>
      </c>
      <c r="B19" s="532" t="str">
        <f>[1]WELZER!$B19</f>
        <v>B4GE-23(Y)</v>
      </c>
      <c r="C19" s="529" t="str">
        <f>[1]WELZER!C19</f>
        <v>4G-20.2</v>
      </c>
      <c r="D19" s="529" t="str">
        <f>[1]WELZER!D19</f>
        <v>20LT</v>
      </c>
      <c r="E19" s="533">
        <f>[1]WELZER!M19</f>
        <v>7571.05465367965</v>
      </c>
      <c r="F19" s="536"/>
      <c r="G19" s="479" t="str">
        <f>[1]WELZER!$S19</f>
        <v>CU - 250 QC</v>
      </c>
      <c r="H19" s="535">
        <f>[1]WELZER!V19</f>
        <v>19125.9801896673</v>
      </c>
      <c r="I19" s="290" t="str">
        <f>[1]WELZER!$Y19</f>
        <v>HTC-25</v>
      </c>
      <c r="J19" s="290">
        <f>[1]WELZER!AB19</f>
        <v>16120.7347108526</v>
      </c>
      <c r="K19" s="540"/>
      <c r="L19" s="540"/>
      <c r="M19" s="176"/>
      <c r="N19" s="37"/>
      <c r="P19" s="37"/>
      <c r="W19" s="496"/>
      <c r="X19" s="496"/>
      <c r="Y19" s="541"/>
      <c r="Z19" s="541"/>
      <c r="AA19" s="496"/>
      <c r="AB19" s="496"/>
      <c r="AC19" s="37"/>
      <c r="AD19" s="37"/>
      <c r="AE19" s="37"/>
      <c r="AF19" s="37"/>
      <c r="AG19" s="37"/>
      <c r="AH19" s="37"/>
      <c r="AI19" s="37"/>
      <c r="AJ19" s="37"/>
      <c r="AK19" s="37"/>
      <c r="AL19" s="37"/>
      <c r="AM19" s="37"/>
      <c r="AN19" s="37"/>
      <c r="AO19" s="37"/>
      <c r="AP19" s="37"/>
    </row>
    <row r="20" spans="1:42">
      <c r="A20" s="532" t="str">
        <f>[1]WELZER!$A20</f>
        <v>CB012</v>
      </c>
      <c r="B20" s="532" t="str">
        <f>[1]WELZER!$B20</f>
        <v>B6HE-28(Y)</v>
      </c>
      <c r="C20" s="529" t="str">
        <f>[1]WELZER!C20</f>
        <v>6H-25.2</v>
      </c>
      <c r="D20" s="529" t="str">
        <f>[1]WELZER!D20</f>
        <v>25LT</v>
      </c>
      <c r="E20" s="533">
        <f>[1]WELZER!M20</f>
        <v>9511.08992704826</v>
      </c>
      <c r="F20" s="536"/>
      <c r="G20" s="479" t="str">
        <f>[1]WELZER!$S20</f>
        <v>CU - 300 QC</v>
      </c>
      <c r="H20" s="535">
        <f>[1]WELZER!V20</f>
        <v>23282.8118564668</v>
      </c>
      <c r="I20" s="290" t="str">
        <f>[1]WELZER!$Y20</f>
        <v>HTC-30</v>
      </c>
      <c r="J20" s="290">
        <f>[1]WELZER!AB20</f>
        <v>19908.6106325685</v>
      </c>
      <c r="K20" s="540"/>
      <c r="L20" s="540"/>
      <c r="M20" s="176"/>
      <c r="N20" s="37"/>
      <c r="P20" s="37"/>
      <c r="W20" s="496"/>
      <c r="X20" s="496"/>
      <c r="Y20" s="541"/>
      <c r="Z20" s="541"/>
      <c r="AA20" s="496"/>
      <c r="AB20" s="496"/>
      <c r="AC20" s="37"/>
      <c r="AD20" s="37"/>
      <c r="AE20" s="37"/>
      <c r="AF20" s="37"/>
      <c r="AG20" s="37"/>
      <c r="AH20" s="37"/>
      <c r="AI20" s="37"/>
      <c r="AJ20" s="37"/>
      <c r="AK20" s="37"/>
      <c r="AL20" s="37"/>
      <c r="AM20" s="37"/>
      <c r="AN20" s="37"/>
      <c r="AO20" s="37"/>
      <c r="AP20" s="37"/>
    </row>
    <row r="21" spans="1:42">
      <c r="A21" s="532" t="str">
        <f>[1]WELZER!$A21</f>
        <v>CB013</v>
      </c>
      <c r="B21" s="532" t="str">
        <f>[1]WELZER!$B21</f>
        <v>B6GE-34(Y)</v>
      </c>
      <c r="C21" s="529" t="str">
        <f>[1]WELZER!C21</f>
        <v>6G-30.2</v>
      </c>
      <c r="D21" s="529" t="str">
        <f>[1]WELZER!D21</f>
        <v>30LT</v>
      </c>
      <c r="E21" s="533">
        <f>[1]WELZER!M21</f>
        <v>9594.86417748918</v>
      </c>
      <c r="F21" s="536"/>
      <c r="G21" s="479" t="str">
        <f>[1]WELZER!$S21</f>
        <v>CU - 350 QC</v>
      </c>
      <c r="H21" s="535">
        <f>[1]WELZER!V21</f>
        <v>25151.9076874212</v>
      </c>
      <c r="I21" s="290" t="str">
        <f>[1]WELZER!$Y21</f>
        <v>HTC-35</v>
      </c>
      <c r="J21" s="290">
        <f>[1]WELZER!AB21</f>
        <v>21530.0878014831</v>
      </c>
      <c r="K21" s="540"/>
      <c r="L21" s="540"/>
      <c r="M21" s="176"/>
      <c r="N21" s="37"/>
      <c r="P21" s="37"/>
      <c r="W21" s="496"/>
      <c r="X21" s="496"/>
      <c r="Y21" s="541"/>
      <c r="Z21" s="541"/>
      <c r="AA21" s="496"/>
      <c r="AB21" s="496"/>
      <c r="AC21" s="37"/>
      <c r="AD21" s="37"/>
      <c r="AE21" s="37"/>
      <c r="AF21" s="37"/>
      <c r="AG21" s="37"/>
      <c r="AH21" s="37"/>
      <c r="AI21" s="37"/>
      <c r="AJ21" s="37"/>
      <c r="AK21" s="37"/>
      <c r="AL21" s="37"/>
      <c r="AM21" s="37"/>
      <c r="AN21" s="37"/>
      <c r="AO21" s="37"/>
      <c r="AP21" s="37"/>
    </row>
    <row r="22" spans="1:42">
      <c r="A22" s="532" t="str">
        <f>[1]WELZER!$A22</f>
        <v>CB014</v>
      </c>
      <c r="B22" s="532" t="str">
        <f>[1]WELZER!$B22</f>
        <v>B6FE-44(Y)</v>
      </c>
      <c r="C22" s="529" t="str">
        <f>[1]WELZER!C22</f>
        <v>6F-40.2</v>
      </c>
      <c r="D22" s="529" t="str">
        <f>[1]WELZER!D22</f>
        <v>40LT</v>
      </c>
      <c r="E22" s="533">
        <f>[1]WELZER!M22</f>
        <v>10130.5784632035</v>
      </c>
      <c r="F22" s="536"/>
      <c r="G22" s="479" t="str">
        <f>[1]WELZER!$S22</f>
        <v>CU - 400 QC</v>
      </c>
      <c r="H22" s="535">
        <f>[1]WELZER!V22</f>
        <v>28096.5722028235</v>
      </c>
      <c r="I22" s="290" t="str">
        <f>[1]WELZER!$Y22</f>
        <v>HTC-50</v>
      </c>
      <c r="J22" s="290">
        <f>[1]WELZER!AB22</f>
        <v>24331.8365347446</v>
      </c>
      <c r="K22" s="540"/>
      <c r="L22" s="540"/>
      <c r="M22" s="176"/>
      <c r="N22" s="37"/>
      <c r="P22" s="37"/>
      <c r="W22" s="496"/>
      <c r="X22" s="496"/>
      <c r="Y22" s="541"/>
      <c r="Z22" s="541"/>
      <c r="AA22" s="496"/>
      <c r="AB22" s="496"/>
      <c r="AC22" s="37"/>
      <c r="AD22" s="37"/>
      <c r="AE22" s="37"/>
      <c r="AF22" s="37"/>
      <c r="AG22" s="37"/>
      <c r="AH22" s="37"/>
      <c r="AI22" s="37"/>
      <c r="AJ22" s="37"/>
      <c r="AK22" s="37"/>
      <c r="AL22" s="37"/>
      <c r="AM22" s="37"/>
      <c r="AN22" s="37"/>
      <c r="AO22" s="37"/>
      <c r="AP22" s="37"/>
    </row>
    <row r="23" customHeight="1" spans="1:42">
      <c r="A23" s="532" t="str">
        <f>[1]WELZER!$A23</f>
        <v>CB015</v>
      </c>
      <c r="B23" s="528" t="str">
        <f>[1]WELZER!$B23</f>
        <v>B4FES-5(Y)</v>
      </c>
      <c r="C23" s="529" t="str">
        <f>[1]WELZER!C23</f>
        <v>4FC-5.2</v>
      </c>
      <c r="D23" s="529" t="str">
        <f>[1]WELZER!D23</f>
        <v>5MT</v>
      </c>
      <c r="E23" s="533">
        <f>[1]WELZER!M23</f>
        <v>3325.12315270936</v>
      </c>
      <c r="F23" s="536"/>
      <c r="G23" s="479" t="str">
        <f>[1]WELZER!$S23</f>
        <v>CU - 72 QC</v>
      </c>
      <c r="H23" s="535">
        <f>[1]WELZER!V23</f>
        <v>7585.25741318814</v>
      </c>
      <c r="I23" s="290" t="str">
        <f>[1]WELZER!$Y23</f>
        <v>HTC-8</v>
      </c>
      <c r="J23" s="290">
        <f>[1]WELZER!AB23</f>
        <v>7782.11850016257</v>
      </c>
      <c r="K23" s="540"/>
      <c r="L23" s="540"/>
      <c r="M23" s="176"/>
      <c r="N23" s="37"/>
      <c r="P23" s="37"/>
      <c r="W23" s="496"/>
      <c r="X23" s="496"/>
      <c r="Y23" s="541"/>
      <c r="Z23" s="541"/>
      <c r="AA23" s="496"/>
      <c r="AB23" s="496"/>
      <c r="AC23" s="37"/>
      <c r="AD23" s="37"/>
      <c r="AE23" s="37"/>
      <c r="AF23" s="37"/>
      <c r="AG23" s="37"/>
      <c r="AH23" s="37"/>
      <c r="AI23" s="37"/>
      <c r="AJ23" s="37"/>
      <c r="AK23" s="37"/>
      <c r="AL23" s="37"/>
      <c r="AM23" s="37"/>
      <c r="AN23" s="37"/>
      <c r="AO23" s="37"/>
      <c r="AP23" s="37"/>
    </row>
    <row r="24" spans="1:42">
      <c r="A24" s="532" t="str">
        <f>[1]WELZER!$A24</f>
        <v>CB016</v>
      </c>
      <c r="B24" s="528" t="str">
        <f>[1]WELZER!$B24</f>
        <v>B4EES-6(Y)</v>
      </c>
      <c r="C24" s="529" t="str">
        <f>[1]WELZER!C24</f>
        <v>4EC-6.2</v>
      </c>
      <c r="D24" s="529" t="str">
        <f>[1]WELZER!D24</f>
        <v>6MT</v>
      </c>
      <c r="E24" s="533">
        <f>[1]WELZER!M24</f>
        <v>3435.73253056012</v>
      </c>
      <c r="F24" s="536"/>
      <c r="G24" s="479" t="str">
        <f>[1]WELZER!$S24</f>
        <v>CU - 90 QC</v>
      </c>
      <c r="H24" s="535">
        <f>[1]WELZER!V24</f>
        <v>7974.48168108863</v>
      </c>
      <c r="I24" s="290" t="str">
        <f>[1]WELZER!$Y24</f>
        <v>HTC-8</v>
      </c>
      <c r="J24" s="290">
        <f>[1]WELZER!AB24</f>
        <v>7880.81609886017</v>
      </c>
      <c r="K24" s="540"/>
      <c r="L24" s="540"/>
      <c r="M24" s="176"/>
      <c r="N24" s="37"/>
      <c r="P24" s="37"/>
      <c r="W24" s="496"/>
      <c r="X24" s="496"/>
      <c r="Y24" s="541"/>
      <c r="Z24" s="541"/>
      <c r="AA24" s="496"/>
      <c r="AB24" s="496"/>
      <c r="AC24" s="37"/>
      <c r="AD24" s="37"/>
      <c r="AE24" s="37"/>
      <c r="AF24" s="37"/>
      <c r="AG24" s="37"/>
      <c r="AH24" s="37"/>
      <c r="AI24" s="37"/>
      <c r="AJ24" s="37"/>
      <c r="AK24" s="37"/>
      <c r="AL24" s="37"/>
      <c r="AM24" s="37"/>
      <c r="AN24" s="37"/>
      <c r="AO24" s="37"/>
      <c r="AP24" s="37"/>
    </row>
    <row r="25" spans="1:42">
      <c r="A25" s="532" t="str">
        <f>[1]WELZER!$A25</f>
        <v>CB017</v>
      </c>
      <c r="B25" s="528" t="str">
        <f>[1]WELZER!$B25</f>
        <v>B4DES-7(Y)</v>
      </c>
      <c r="C25" s="529" t="str">
        <f>[1]WELZER!C25</f>
        <v>4DC-7.2</v>
      </c>
      <c r="D25" s="529" t="str">
        <f>[1]WELZER!D25</f>
        <v>7MT</v>
      </c>
      <c r="E25" s="533">
        <f>[1]WELZER!M25</f>
        <v>3435.73253056012</v>
      </c>
      <c r="F25" s="536"/>
      <c r="G25" s="479" t="str">
        <f>[1]WELZER!$S25</f>
        <v>CU - 100 QC</v>
      </c>
      <c r="H25" s="535">
        <f>[1]WELZER!V25</f>
        <v>8201.68064246482</v>
      </c>
      <c r="I25" s="290" t="str">
        <f>[1]WELZER!$Y25</f>
        <v>HTC-10</v>
      </c>
      <c r="J25" s="290">
        <f>[1]WELZER!AB25</f>
        <v>8390.8545835822</v>
      </c>
      <c r="K25" s="540"/>
      <c r="L25" s="540"/>
      <c r="M25" s="176"/>
      <c r="N25" s="37"/>
      <c r="P25" s="37"/>
      <c r="W25" s="496"/>
      <c r="X25" s="496"/>
      <c r="Y25" s="541"/>
      <c r="Z25" s="541"/>
      <c r="AA25" s="496"/>
      <c r="AB25" s="496"/>
      <c r="AC25" s="37"/>
      <c r="AD25" s="37"/>
      <c r="AE25" s="37"/>
      <c r="AF25" s="37"/>
      <c r="AG25" s="37"/>
      <c r="AH25" s="37"/>
      <c r="AI25" s="37"/>
      <c r="AJ25" s="37"/>
      <c r="AK25" s="37"/>
      <c r="AL25" s="37"/>
      <c r="AM25" s="37"/>
      <c r="AN25" s="37"/>
      <c r="AO25" s="37"/>
      <c r="AP25" s="37"/>
    </row>
    <row r="26" spans="1:42">
      <c r="A26" s="532" t="str">
        <f>[1]WELZER!$A26</f>
        <v>CB018</v>
      </c>
      <c r="B26" s="537" t="str">
        <f>[1]WELZER!$B26</f>
        <v>B4CES-9(Y)</v>
      </c>
      <c r="C26" s="529" t="str">
        <f>[1]WELZER!C26</f>
        <v>4CC-9.2</v>
      </c>
      <c r="D26" s="529" t="str">
        <f>[1]WELZER!D26</f>
        <v>9MT</v>
      </c>
      <c r="E26" s="533">
        <f>[1]WELZER!M26</f>
        <v>3648.96916621055</v>
      </c>
      <c r="F26" s="536"/>
      <c r="G26" s="479" t="str">
        <f>[1]WELZER!$S26</f>
        <v>CU - 125 QC</v>
      </c>
      <c r="H26" s="535">
        <f>[1]WELZER!V26</f>
        <v>9723.90307079558</v>
      </c>
      <c r="I26" s="290" t="str">
        <f>[1]WELZER!$Y26</f>
        <v>HTC-12</v>
      </c>
      <c r="J26" s="290">
        <f>[1]WELZER!AB26</f>
        <v>9530.33799437462</v>
      </c>
      <c r="K26" s="540"/>
      <c r="L26" s="540"/>
      <c r="M26" s="176"/>
      <c r="N26" s="37"/>
      <c r="P26" s="37"/>
      <c r="W26" s="496"/>
      <c r="X26" s="496"/>
      <c r="Y26" s="541"/>
      <c r="Z26" s="541"/>
      <c r="AA26" s="496"/>
      <c r="AB26" s="496"/>
      <c r="AC26" s="37"/>
      <c r="AD26" s="37"/>
      <c r="AE26" s="37"/>
      <c r="AF26" s="37"/>
      <c r="AG26" s="37"/>
      <c r="AH26" s="37"/>
      <c r="AI26" s="37"/>
      <c r="AJ26" s="37"/>
      <c r="AK26" s="37"/>
      <c r="AL26" s="37"/>
      <c r="AM26" s="37"/>
      <c r="AN26" s="37"/>
      <c r="AO26" s="37"/>
      <c r="AP26" s="37"/>
    </row>
    <row r="27" customHeight="1" spans="1:42">
      <c r="A27" s="532" t="str">
        <f>[1]WELZER!$A27</f>
        <v>CB019</v>
      </c>
      <c r="B27" s="528" t="str">
        <f>[1]WELZER!$B27</f>
        <v>B4VES-10(Y)</v>
      </c>
      <c r="C27" s="529" t="str">
        <f>[1]WELZER!C27</f>
        <v>4VCS-10.2</v>
      </c>
      <c r="D27" s="529" t="str">
        <f>[1]WELZER!D27</f>
        <v>10MT</v>
      </c>
      <c r="E27" s="533">
        <f>[1]WELZER!M27</f>
        <v>5131.36288998358</v>
      </c>
      <c r="F27" s="536"/>
      <c r="G27" s="479" t="str">
        <f>[1]WELZER!$S27</f>
        <v>CU - 144 QC</v>
      </c>
      <c r="H27" s="535">
        <f>[1]WELZER!V27</f>
        <v>11734.8015628333</v>
      </c>
      <c r="I27" s="290" t="str">
        <f>[1]WELZER!$Y27</f>
        <v>HTC-12</v>
      </c>
      <c r="J27" s="290">
        <f>[1]WELZER!AB27</f>
        <v>10930.012394049</v>
      </c>
      <c r="K27" s="540"/>
      <c r="L27" s="540"/>
      <c r="M27" s="176"/>
      <c r="N27" s="37"/>
      <c r="P27" s="37"/>
      <c r="W27" s="496"/>
      <c r="X27" s="496"/>
      <c r="Y27" s="541"/>
      <c r="Z27" s="541"/>
      <c r="AA27" s="496"/>
      <c r="AB27" s="496"/>
      <c r="AC27" s="37"/>
      <c r="AD27" s="37"/>
      <c r="AE27" s="37"/>
      <c r="AF27" s="37"/>
      <c r="AG27" s="37"/>
      <c r="AH27" s="37"/>
      <c r="AI27" s="37"/>
      <c r="AJ27" s="37"/>
      <c r="AK27" s="37"/>
      <c r="AL27" s="37"/>
      <c r="AM27" s="37"/>
      <c r="AN27" s="37"/>
      <c r="AO27" s="37"/>
      <c r="AP27" s="37"/>
    </row>
    <row r="28" spans="1:42">
      <c r="A28" s="532" t="str">
        <f>[1]WELZER!$A28</f>
        <v>CB020</v>
      </c>
      <c r="B28" s="528" t="str">
        <f>[1]WELZER!$B28</f>
        <v>B4TES-12(Y)</v>
      </c>
      <c r="C28" s="529" t="str">
        <f>[1]WELZER!C28</f>
        <v>4TCS-12.2</v>
      </c>
      <c r="D28" s="529" t="str">
        <f>[1]WELZER!D28</f>
        <v>12MT</v>
      </c>
      <c r="E28" s="533">
        <f>[1]WELZER!M28</f>
        <v>5338.24640967498</v>
      </c>
      <c r="F28" s="536"/>
      <c r="G28" s="479" t="str">
        <f>[1]WELZER!$S28</f>
        <v>CU - 160 QC</v>
      </c>
      <c r="H28" s="535">
        <f>[1]WELZER!V28</f>
        <v>12344.7728564249</v>
      </c>
      <c r="I28" s="290" t="str">
        <f>[1]WELZER!$Y28</f>
        <v>HTC-15</v>
      </c>
      <c r="J28" s="290">
        <f>[1]WELZER!AB28</f>
        <v>11338.6871698124</v>
      </c>
      <c r="K28" s="540"/>
      <c r="L28" s="540"/>
      <c r="M28" s="176"/>
      <c r="N28" s="37"/>
      <c r="P28" s="37"/>
      <c r="W28" s="496"/>
      <c r="X28" s="496"/>
      <c r="Y28" s="541"/>
      <c r="Z28" s="541"/>
      <c r="AA28" s="496"/>
      <c r="AB28" s="496"/>
      <c r="AC28" s="37"/>
      <c r="AD28" s="37"/>
      <c r="AE28" s="37"/>
      <c r="AF28" s="37"/>
      <c r="AG28" s="37"/>
      <c r="AH28" s="37"/>
      <c r="AI28" s="37"/>
      <c r="AJ28" s="37"/>
      <c r="AK28" s="37"/>
      <c r="AL28" s="37"/>
      <c r="AM28" s="37"/>
      <c r="AN28" s="37"/>
      <c r="AO28" s="37"/>
      <c r="AP28" s="37"/>
    </row>
    <row r="29" spans="1:42">
      <c r="A29" s="532" t="str">
        <f>[1]WELZER!$A29</f>
        <v>CB021</v>
      </c>
      <c r="B29" s="528" t="str">
        <f>[1]WELZER!$B29</f>
        <v>B4PES-15(Y)</v>
      </c>
      <c r="C29" s="529" t="str">
        <f>[1]WELZER!C29</f>
        <v>4PCS-15.2</v>
      </c>
      <c r="D29" s="529" t="str">
        <f>[1]WELZER!D29</f>
        <v>15MT</v>
      </c>
      <c r="E29" s="533">
        <f>[1]WELZER!M29</f>
        <v>5668.93424036281</v>
      </c>
      <c r="F29" s="536"/>
      <c r="G29" s="479" t="str">
        <f>[1]WELZER!$S29</f>
        <v>CU - 200 QC</v>
      </c>
      <c r="H29" s="535">
        <f>[1]WELZER!V29</f>
        <v>13887.8153947087</v>
      </c>
      <c r="I29" s="290" t="str">
        <f>[1]WELZER!$Y29</f>
        <v>HTC-20</v>
      </c>
      <c r="J29" s="290">
        <f>[1]WELZER!AB29</f>
        <v>12200.2720791163</v>
      </c>
      <c r="K29" s="540"/>
      <c r="L29" s="540"/>
      <c r="M29" s="176"/>
      <c r="N29" s="37"/>
      <c r="P29" s="37"/>
      <c r="W29" s="496"/>
      <c r="X29" s="496"/>
      <c r="Y29" s="541"/>
      <c r="Z29" s="541"/>
      <c r="AA29" s="496"/>
      <c r="AB29" s="496"/>
      <c r="AC29" s="37"/>
      <c r="AD29" s="37"/>
      <c r="AE29" s="37"/>
      <c r="AF29" s="37"/>
      <c r="AG29" s="37"/>
      <c r="AH29" s="37"/>
      <c r="AI29" s="37"/>
      <c r="AJ29" s="37"/>
      <c r="AK29" s="37"/>
      <c r="AL29" s="37"/>
      <c r="AM29" s="37"/>
      <c r="AN29" s="37"/>
      <c r="AO29" s="37"/>
      <c r="AP29" s="37"/>
    </row>
    <row r="30" spans="1:42">
      <c r="A30" s="532" t="str">
        <f>[1]WELZER!$A30</f>
        <v>CB022</v>
      </c>
      <c r="B30" s="528" t="str">
        <f>[1]WELZER!$B30</f>
        <v>B4NES-20(Y)</v>
      </c>
      <c r="C30" s="529" t="str">
        <f>[1]WELZER!C30</f>
        <v>4NCS-20.2</v>
      </c>
      <c r="D30" s="529" t="str">
        <f>[1]WELZER!D30</f>
        <v>20MT</v>
      </c>
      <c r="E30" s="533">
        <f>[1]WELZER!M30</f>
        <v>5970.09637188209</v>
      </c>
      <c r="F30" s="536"/>
      <c r="G30" s="479" t="str">
        <f>[1]WELZER!$S30</f>
        <v>CU - 250 QC</v>
      </c>
      <c r="H30" s="535">
        <f>[1]WELZER!V30</f>
        <v>16630.7016884696</v>
      </c>
      <c r="I30" s="290" t="str">
        <f>[1]WELZER!$Y30</f>
        <v>HTC-25</v>
      </c>
      <c r="J30" s="290">
        <f>[1]WELZER!AB30</f>
        <v>13625.4562096548</v>
      </c>
      <c r="K30" s="540"/>
      <c r="L30" s="540"/>
      <c r="M30" s="176"/>
      <c r="N30" s="37"/>
      <c r="P30" s="37"/>
      <c r="W30" s="496"/>
      <c r="X30" s="496"/>
      <c r="Y30" s="541"/>
      <c r="Z30" s="541"/>
      <c r="AA30" s="496"/>
      <c r="AB30" s="496"/>
      <c r="AC30" s="37"/>
      <c r="AD30" s="37"/>
      <c r="AE30" s="37"/>
      <c r="AF30" s="37"/>
      <c r="AG30" s="37"/>
      <c r="AH30" s="37"/>
      <c r="AI30" s="37"/>
      <c r="AJ30" s="37"/>
      <c r="AK30" s="37"/>
      <c r="AL30" s="37"/>
      <c r="AM30" s="37"/>
      <c r="AN30" s="37"/>
      <c r="AO30" s="37"/>
      <c r="AP30" s="37"/>
    </row>
    <row r="31" spans="1:42">
      <c r="A31" s="532" t="str">
        <f>[1]WELZER!$A31</f>
        <v>CB023</v>
      </c>
      <c r="B31" s="528" t="str">
        <f>[1]WELZER!$B31</f>
        <v>B4HE-25(Y)</v>
      </c>
      <c r="C31" s="529" t="str">
        <f>[1]WELZER!C31</f>
        <v>4H-25.2</v>
      </c>
      <c r="D31" s="529" t="str">
        <f>[1]WELZER!D31</f>
        <v>25MT</v>
      </c>
      <c r="E31" s="533">
        <f>[1]WELZER!M31</f>
        <v>7551.21338383838</v>
      </c>
      <c r="F31" s="536"/>
      <c r="G31" s="479" t="str">
        <f>[1]WELZER!$S31</f>
        <v>CU - 300 QC</v>
      </c>
      <c r="H31" s="535">
        <f>[1]WELZER!V31</f>
        <v>20479.3102102644</v>
      </c>
      <c r="I31" s="290" t="str">
        <f>[1]WELZER!$Y31</f>
        <v>HTC-30</v>
      </c>
      <c r="J31" s="290">
        <f>[1]WELZER!AB31</f>
        <v>17105.1089863661</v>
      </c>
      <c r="K31" s="540"/>
      <c r="L31" s="540"/>
      <c r="M31" s="176"/>
      <c r="N31" s="37"/>
      <c r="P31" s="37"/>
      <c r="W31" s="496"/>
      <c r="X31" s="496"/>
      <c r="Y31" s="541"/>
      <c r="Z31" s="541"/>
      <c r="AA31" s="496"/>
      <c r="AB31" s="496"/>
      <c r="AC31" s="37"/>
      <c r="AD31" s="37"/>
      <c r="AE31" s="37"/>
      <c r="AF31" s="37"/>
      <c r="AG31" s="37"/>
      <c r="AH31" s="37"/>
      <c r="AI31" s="37"/>
      <c r="AJ31" s="37"/>
      <c r="AK31" s="37"/>
      <c r="AL31" s="37"/>
      <c r="AM31" s="37"/>
      <c r="AN31" s="37"/>
      <c r="AO31" s="37"/>
      <c r="AP31" s="37"/>
    </row>
    <row r="32" spans="1:42">
      <c r="A32" s="532" t="str">
        <f>[1]WELZER!$A32</f>
        <v>CB024</v>
      </c>
      <c r="B32" s="528" t="str">
        <f>[1]WELZER!$B32</f>
        <v>B4GE-30(Y)</v>
      </c>
      <c r="C32" s="529" t="str">
        <f>[1]WELZER!C32</f>
        <v>4G-30.2</v>
      </c>
      <c r="D32" s="529" t="str">
        <f>[1]WELZER!D32</f>
        <v>30MT</v>
      </c>
      <c r="E32" s="533">
        <f>[1]WELZER!M32</f>
        <v>7854.34389530223</v>
      </c>
      <c r="F32" s="536"/>
      <c r="G32" s="479" t="str">
        <f>[1]WELZER!$S32</f>
        <v>CU - 350 QC</v>
      </c>
      <c r="H32" s="535">
        <f>[1]WELZER!V32</f>
        <v>23019.3306119729</v>
      </c>
      <c r="I32" s="290" t="str">
        <f>[1]WELZER!$Y32</f>
        <v>HTC-35</v>
      </c>
      <c r="J32" s="290">
        <f>[1]WELZER!AB32</f>
        <v>19397.5107260349</v>
      </c>
      <c r="K32" s="540"/>
      <c r="L32" s="540"/>
      <c r="M32" s="176"/>
      <c r="N32" s="37"/>
      <c r="P32" s="37"/>
      <c r="W32" s="496"/>
      <c r="X32" s="496"/>
      <c r="Y32" s="541"/>
      <c r="Z32" s="541"/>
      <c r="AA32" s="496"/>
      <c r="AB32" s="496"/>
      <c r="AC32" s="37"/>
      <c r="AD32" s="37"/>
      <c r="AE32" s="37"/>
      <c r="AF32" s="37"/>
      <c r="AG32" s="37"/>
      <c r="AH32" s="37"/>
      <c r="AI32" s="37"/>
      <c r="AJ32" s="37"/>
      <c r="AK32" s="37"/>
      <c r="AL32" s="37"/>
      <c r="AM32" s="37"/>
      <c r="AN32" s="37"/>
      <c r="AO32" s="37"/>
      <c r="AP32" s="37"/>
    </row>
    <row r="33" spans="1:42">
      <c r="A33" s="532" t="str">
        <f>[1]WELZER!$A33</f>
        <v>CB024.1</v>
      </c>
      <c r="B33" s="537" t="str">
        <f>[1]WELZER!$B33</f>
        <v>B6HE-35(Y)</v>
      </c>
      <c r="C33" s="529" t="str">
        <f>[1]WELZER!C33</f>
        <v>6H-35.2</v>
      </c>
      <c r="D33" s="529" t="str">
        <f>[1]WELZER!D33</f>
        <v>35MT</v>
      </c>
      <c r="E33" s="533">
        <f>[1]WELZER!M33</f>
        <v>9645.56964486131</v>
      </c>
      <c r="F33" s="536"/>
      <c r="G33" s="479" t="str">
        <f>[1]WELZER!$S33</f>
        <v>CU - 400 QC</v>
      </c>
      <c r="H33" s="535">
        <f>[1]WELZER!V33</f>
        <v>27128.9514244161</v>
      </c>
      <c r="I33" s="290" t="str">
        <f>[1]WELZER!$Y33</f>
        <v>HTC-40</v>
      </c>
      <c r="J33" s="290">
        <f>[1]WELZER!AB33</f>
        <v>21961.6099233517</v>
      </c>
      <c r="K33" s="540"/>
      <c r="L33" s="540"/>
      <c r="M33" s="176"/>
      <c r="N33" s="37"/>
      <c r="P33" s="37"/>
      <c r="W33" s="496"/>
      <c r="X33" s="496"/>
      <c r="Y33" s="541"/>
      <c r="Z33" s="541"/>
      <c r="AA33" s="496"/>
      <c r="AB33" s="496"/>
      <c r="AC33" s="37"/>
      <c r="AD33" s="37"/>
      <c r="AE33" s="37"/>
      <c r="AF33" s="37"/>
      <c r="AG33" s="37"/>
      <c r="AH33" s="37"/>
      <c r="AI33" s="37"/>
      <c r="AJ33" s="37"/>
      <c r="AK33" s="37"/>
      <c r="AL33" s="37"/>
      <c r="AM33" s="37"/>
      <c r="AN33" s="37"/>
      <c r="AO33" s="37"/>
      <c r="AP33" s="37"/>
    </row>
    <row r="34" spans="1:42">
      <c r="A34" s="532" t="str">
        <f>[1]WELZER!$A34</f>
        <v>CB025</v>
      </c>
      <c r="B34" s="528" t="str">
        <f>[1]WELZER!$B34</f>
        <v>B6GE-40(Y)</v>
      </c>
      <c r="C34" s="529" t="str">
        <f>[1]WELZER!C34</f>
        <v>6G-40.2</v>
      </c>
      <c r="D34" s="529" t="str">
        <f>[1]WELZER!D34</f>
        <v>40MT</v>
      </c>
      <c r="E34" s="533">
        <f>[1]WELZER!M34</f>
        <v>9645.56964486131</v>
      </c>
      <c r="F34" s="536"/>
      <c r="G34" s="479" t="str">
        <f>[1]WELZER!$S34</f>
        <v>CU - 500 QC</v>
      </c>
      <c r="H34" s="535">
        <f>[1]WELZER!V34</f>
        <v>29667.0013048981</v>
      </c>
      <c r="I34" s="290" t="str">
        <f>[1]WELZER!$Y34</f>
        <v>HTC-50</v>
      </c>
      <c r="J34" s="290">
        <f>[1]WELZER!AB34</f>
        <v>23884.1360870442</v>
      </c>
      <c r="K34" s="540"/>
      <c r="L34" s="540"/>
      <c r="M34" s="176"/>
      <c r="N34" s="37"/>
      <c r="P34" s="37"/>
      <c r="W34" s="496"/>
      <c r="X34" s="496"/>
      <c r="Y34" s="541"/>
      <c r="Z34" s="541"/>
      <c r="AA34" s="496"/>
      <c r="AB34" s="496"/>
      <c r="AC34" s="37"/>
      <c r="AD34" s="37"/>
      <c r="AE34" s="37"/>
      <c r="AF34" s="37"/>
      <c r="AG34" s="37"/>
      <c r="AH34" s="37"/>
      <c r="AI34" s="37"/>
      <c r="AJ34" s="37"/>
      <c r="AK34" s="37"/>
      <c r="AL34" s="37"/>
      <c r="AM34" s="37"/>
      <c r="AN34" s="37"/>
      <c r="AO34" s="37"/>
      <c r="AP34" s="37"/>
    </row>
    <row r="35" spans="1:42">
      <c r="A35" s="532" t="str">
        <f>[1]WELZER!$A35</f>
        <v>CB025.2</v>
      </c>
      <c r="B35" s="528" t="str">
        <f>[1]WELZER!$B35</f>
        <v>B6FE-50(Y)</v>
      </c>
      <c r="C35" s="529" t="str">
        <f>[1]WELZER!C35</f>
        <v>6F-50.2</v>
      </c>
      <c r="D35" s="529" t="str">
        <f>[1]WELZER!D35</f>
        <v>50MT</v>
      </c>
      <c r="E35" s="533">
        <f>[1]WELZER!M35</f>
        <v>9755.79892175726</v>
      </c>
      <c r="F35" s="536"/>
      <c r="G35" s="479" t="str">
        <f>[1]WELZER!$S35</f>
        <v>CU - 500 QC</v>
      </c>
      <c r="H35" s="535">
        <f>[1]WELZER!V35</f>
        <v>29768.7514066482</v>
      </c>
      <c r="I35" s="290" t="str">
        <f>[1]WELZER!$Y35</f>
        <v>HTC-55</v>
      </c>
      <c r="J35" s="290">
        <f>[1]WELZER!AB35</f>
        <v>25365.3084542925</v>
      </c>
      <c r="K35" s="540"/>
      <c r="L35" s="540"/>
      <c r="M35" s="176"/>
      <c r="N35" s="37"/>
      <c r="P35" s="37"/>
      <c r="W35" s="496"/>
      <c r="X35" s="496"/>
      <c r="Y35" s="541"/>
      <c r="Z35" s="541"/>
      <c r="AA35" s="496"/>
      <c r="AB35" s="496"/>
      <c r="AC35" s="37"/>
      <c r="AD35" s="37"/>
      <c r="AE35" s="37"/>
      <c r="AF35" s="37"/>
      <c r="AG35" s="37"/>
      <c r="AH35" s="37"/>
      <c r="AI35" s="37"/>
      <c r="AJ35" s="37"/>
      <c r="AK35" s="37"/>
      <c r="AL35" s="37"/>
      <c r="AM35" s="37"/>
      <c r="AN35" s="37"/>
      <c r="AO35" s="37"/>
      <c r="AP35" s="37"/>
    </row>
    <row r="36" spans="1:42">
      <c r="A36" s="532" t="str">
        <f>[1]WELZER!$A36</f>
        <v>CB025.1</v>
      </c>
      <c r="B36" s="532" t="str">
        <f>[1]WELZER!$B36</f>
        <v>BS6H-20.2(Y)</v>
      </c>
      <c r="C36" s="529" t="str">
        <f>[1]WELZER!C36</f>
        <v>S6H-20.2</v>
      </c>
      <c r="D36" s="529" t="str">
        <f>[1]WELZER!D36</f>
        <v>2stage 20LT</v>
      </c>
      <c r="E36" s="533">
        <f>[1]WELZER!M36</f>
        <v>11960.3844596761</v>
      </c>
      <c r="F36" s="536"/>
      <c r="G36" s="479" t="str">
        <f>[1]WELZER!$S36</f>
        <v>CU - 250 QC</v>
      </c>
      <c r="H36" s="535">
        <f>[1]WELZER!V36</f>
        <v>24781.9295047391</v>
      </c>
      <c r="I36" s="290" t="str">
        <f>[1]WELZER!$Y36</f>
        <v>HTC-25</v>
      </c>
      <c r="J36" s="290">
        <f>[1]WELZER!AB36</f>
        <v>21776.6840259244</v>
      </c>
      <c r="K36" s="540"/>
      <c r="L36" s="540"/>
      <c r="M36" s="176"/>
      <c r="N36" s="37"/>
      <c r="P36" s="37"/>
      <c r="W36" s="496"/>
      <c r="X36" s="496"/>
      <c r="Y36" s="541"/>
      <c r="Z36" s="541"/>
      <c r="AA36" s="496"/>
      <c r="AB36" s="496"/>
      <c r="AC36" s="37"/>
      <c r="AD36" s="37"/>
      <c r="AE36" s="37"/>
      <c r="AF36" s="37"/>
      <c r="AG36" s="37"/>
      <c r="AH36" s="37"/>
      <c r="AI36" s="37"/>
      <c r="AJ36" s="37"/>
      <c r="AK36" s="37"/>
      <c r="AL36" s="37"/>
      <c r="AM36" s="37"/>
      <c r="AN36" s="37"/>
      <c r="AO36" s="37"/>
      <c r="AP36" s="37"/>
    </row>
    <row r="37" spans="1:42">
      <c r="A37" s="532" t="str">
        <f>[1]WELZER!$A37</f>
        <v>CB025.3</v>
      </c>
      <c r="B37" s="532" t="str">
        <f>[1]WELZER!$B37</f>
        <v>BS6G-25.2(Y)</v>
      </c>
      <c r="C37" s="529" t="str">
        <f>[1]WELZER!C37</f>
        <v>S6G-25.2</v>
      </c>
      <c r="D37" s="529" t="str">
        <f>[1]WELZER!D37</f>
        <v>2stage 25LT</v>
      </c>
      <c r="E37" s="533">
        <f>[1]WELZER!M37</f>
        <v>12842.2186748437</v>
      </c>
      <c r="F37" s="536"/>
      <c r="G37" s="479" t="str">
        <f>[1]WELZER!$S37</f>
        <v>CU - 300 QC</v>
      </c>
      <c r="H37" s="535">
        <f>[1]WELZER!V37</f>
        <v>27275.2676653444</v>
      </c>
      <c r="I37" s="290" t="str">
        <f>[1]WELZER!$Y37</f>
        <v>HTC-30</v>
      </c>
      <c r="J37" s="290">
        <f>[1]WELZER!AB37</f>
        <v>23901.0664414461</v>
      </c>
      <c r="K37" s="540"/>
      <c r="L37" s="540"/>
      <c r="M37" s="176"/>
      <c r="N37" s="37"/>
      <c r="P37" s="37"/>
      <c r="W37" s="496"/>
      <c r="X37" s="496"/>
      <c r="Y37" s="541"/>
      <c r="Z37" s="541"/>
      <c r="AA37" s="496"/>
      <c r="AB37" s="496"/>
      <c r="AC37" s="37"/>
      <c r="AD37" s="37"/>
      <c r="AE37" s="37"/>
      <c r="AF37" s="37"/>
      <c r="AG37" s="37"/>
      <c r="AH37" s="37"/>
      <c r="AI37" s="37"/>
      <c r="AJ37" s="37"/>
      <c r="AK37" s="37"/>
      <c r="AL37" s="37"/>
      <c r="AM37" s="37"/>
      <c r="AN37" s="37"/>
      <c r="AO37" s="37"/>
      <c r="AP37" s="37"/>
    </row>
    <row r="38" spans="1:42">
      <c r="A38" s="532" t="str">
        <f>[1]WELZER!$A38</f>
        <v>CB026</v>
      </c>
      <c r="B38" s="532" t="str">
        <f>[1]WELZER!$B38</f>
        <v>BS6F-30.2(Y)</v>
      </c>
      <c r="C38" s="529" t="str">
        <f>[1]WELZER!C38</f>
        <v>S6F-30.2</v>
      </c>
      <c r="D38" s="529" t="str">
        <f>[1]WELZER!D38</f>
        <v>2stage 30LT</v>
      </c>
      <c r="E38" s="533">
        <f>[1]WELZER!M38</f>
        <v>13558.7264890282</v>
      </c>
      <c r="F38" s="538"/>
      <c r="G38" s="290" t="str">
        <f>[1]WELZER!$S38</f>
        <v>CU - 350 QC</v>
      </c>
      <c r="H38" s="535">
        <f>[1]WELZER!V38</f>
        <v>28785.2906943547</v>
      </c>
      <c r="I38" s="290" t="str">
        <f>[1]WELZER!$Y38</f>
        <v>HTC-35</v>
      </c>
      <c r="J38" s="290">
        <f>[1]WELZER!AB38</f>
        <v>25163.4708084167</v>
      </c>
      <c r="K38" s="540"/>
      <c r="L38" s="540"/>
      <c r="M38" s="176"/>
      <c r="N38" s="37"/>
      <c r="P38" s="37"/>
      <c r="W38" s="496"/>
      <c r="X38" s="496"/>
      <c r="Y38" s="541"/>
      <c r="Z38" s="541"/>
      <c r="AA38" s="496"/>
      <c r="AB38" s="496"/>
      <c r="AC38" s="37"/>
      <c r="AD38" s="37"/>
      <c r="AE38" s="37"/>
      <c r="AF38" s="37"/>
      <c r="AG38" s="37"/>
      <c r="AH38" s="37"/>
      <c r="AI38" s="37"/>
      <c r="AJ38" s="37"/>
      <c r="AK38" s="37"/>
      <c r="AL38" s="37"/>
      <c r="AM38" s="37"/>
      <c r="AN38" s="37"/>
      <c r="AO38" s="37"/>
      <c r="AP38" s="37"/>
    </row>
    <row r="39" spans="1:45">
      <c r="A39" s="159" t="s">
        <v>224</v>
      </c>
      <c r="P39" s="176"/>
      <c r="Q39" s="176"/>
      <c r="AR39" s="542"/>
      <c r="AS39" s="523"/>
    </row>
    <row r="40" spans="1:17">
      <c r="A40" s="35" t="s">
        <v>225</v>
      </c>
      <c r="P40" s="176"/>
      <c r="Q40" s="176"/>
    </row>
    <row r="41" spans="1:10">
      <c r="A41" s="35" t="s">
        <v>226</v>
      </c>
      <c r="C41" s="103"/>
      <c r="D41" s="539"/>
      <c r="E41" s="176"/>
      <c r="F41" s="176"/>
      <c r="G41" s="176"/>
      <c r="H41" s="176"/>
      <c r="I41" s="176"/>
      <c r="J41" s="176"/>
    </row>
    <row r="42" spans="1:10">
      <c r="A42" s="35" t="s">
        <v>108</v>
      </c>
      <c r="D42" s="37"/>
      <c r="E42" s="539"/>
      <c r="F42" s="539"/>
      <c r="G42" s="539"/>
      <c r="H42" s="539"/>
      <c r="I42" s="539"/>
      <c r="J42" s="539"/>
    </row>
    <row r="43" spans="1:10">
      <c r="A43" s="35" t="s">
        <v>109</v>
      </c>
      <c r="D43" s="37"/>
      <c r="E43" s="37"/>
      <c r="F43" s="37"/>
      <c r="G43" s="37"/>
      <c r="H43" s="37"/>
      <c r="I43" s="37"/>
      <c r="J43" s="37"/>
    </row>
    <row r="44" spans="1:10">
      <c r="A44" s="36" t="s">
        <v>110</v>
      </c>
      <c r="D44" s="37"/>
      <c r="E44" s="37"/>
      <c r="F44" s="37"/>
      <c r="G44" s="37"/>
      <c r="H44" s="37"/>
      <c r="I44" s="37"/>
      <c r="J44" s="37"/>
    </row>
    <row r="45" spans="1:10">
      <c r="A45" s="35" t="s">
        <v>119</v>
      </c>
      <c r="D45" s="37"/>
      <c r="E45" s="37"/>
      <c r="F45" s="37"/>
      <c r="G45" s="37"/>
      <c r="H45" s="37"/>
      <c r="I45" s="37"/>
      <c r="J45" s="37"/>
    </row>
  </sheetData>
  <mergeCells count="1">
    <mergeCell ref="F9:F38"/>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170"/>
  <sheetViews>
    <sheetView workbookViewId="0">
      <pane xSplit="2" ySplit="8" topLeftCell="C9" activePane="bottomRight" state="frozen"/>
      <selection/>
      <selection pane="topRight"/>
      <selection pane="bottomLeft"/>
      <selection pane="bottomRight" activeCell="L30" sqref="L30"/>
    </sheetView>
  </sheetViews>
  <sheetFormatPr defaultColWidth="9" defaultRowHeight="12"/>
  <cols>
    <col min="1" max="1" width="17.1428571428571" style="471" customWidth="1"/>
    <col min="2" max="2" width="17.4285714285714" style="37" customWidth="1"/>
    <col min="3" max="3" width="14.5714285714286" style="37" customWidth="1"/>
    <col min="4" max="4" width="17.4285714285714" style="37" customWidth="1"/>
    <col min="5" max="5" width="11.1428571428571" style="37" customWidth="1"/>
    <col min="6" max="6" width="13.4285714285714" style="471" customWidth="1"/>
    <col min="7" max="7" width="18.4285714285714" style="471" customWidth="1"/>
    <col min="8" max="8" width="12.7142857142857" style="37" customWidth="1"/>
    <col min="9" max="9" width="11.8571428571429" style="37" customWidth="1"/>
    <col min="10" max="10" width="29.2857142857143" style="37" customWidth="1"/>
    <col min="11" max="11" width="11" style="472" customWidth="1"/>
    <col min="12" max="12" width="14" style="473" customWidth="1"/>
    <col min="13" max="13" width="11.1428571428571" style="37" customWidth="1"/>
    <col min="14" max="14" width="10.7142857142857" style="474" customWidth="1"/>
    <col min="15" max="15" width="10.8571428571429" style="474" customWidth="1"/>
    <col min="16" max="17" width="10.4285714285714" style="474" customWidth="1"/>
    <col min="18" max="18" width="9.57142857142857" style="474" customWidth="1"/>
    <col min="19" max="19" width="18.2857142857143" style="474" customWidth="1"/>
    <col min="20" max="20" width="12" style="474" customWidth="1"/>
    <col min="21" max="21" width="20.1428571428571" style="474" customWidth="1"/>
    <col min="22" max="22" width="5.42857142857143" style="474" customWidth="1"/>
    <col min="23" max="23" width="11" style="474" customWidth="1"/>
    <col min="24" max="24" width="28.1428571428571" style="474" customWidth="1"/>
    <col min="25" max="25" width="7" style="474" customWidth="1"/>
    <col min="26" max="26" width="6" style="474" customWidth="1"/>
    <col min="27" max="27" width="7" style="474" customWidth="1"/>
    <col min="28" max="28" width="11" style="474" customWidth="1"/>
    <col min="29" max="29" width="11" style="37" customWidth="1"/>
    <col min="30" max="30" width="27.5714285714286" style="37" customWidth="1"/>
    <col min="31" max="34" width="11" style="37" customWidth="1"/>
    <col min="35" max="35" width="35.8571428571429" style="37" customWidth="1"/>
    <col min="36" max="36" width="19" style="37" customWidth="1"/>
    <col min="37" max="37" width="32.1428571428571" style="37" customWidth="1"/>
    <col min="38" max="38" width="28.7142857142857" style="37" customWidth="1"/>
    <col min="39" max="39" width="19" style="37" customWidth="1"/>
    <col min="40" max="40" width="10.4285714285714" style="37" customWidth="1"/>
    <col min="41" max="43" width="9.14285714285714" style="37" customWidth="1"/>
    <col min="44" max="16384" width="9.14285714285714" style="37"/>
  </cols>
  <sheetData>
    <row r="1" ht="16.5" customHeight="1" spans="1:28">
      <c r="A1" s="7" t="s">
        <v>0</v>
      </c>
      <c r="B1" s="475"/>
      <c r="K1" s="473"/>
      <c r="L1" s="37"/>
      <c r="M1" s="474"/>
      <c r="AB1" s="37"/>
    </row>
    <row r="2" hidden="1" spans="2:28">
      <c r="B2" s="475"/>
      <c r="K2" s="473"/>
      <c r="L2" s="37"/>
      <c r="M2" s="474"/>
      <c r="AB2" s="37"/>
    </row>
    <row r="3" spans="1:28">
      <c r="A3" s="159" t="str">
        <f>WELZER!A3</f>
        <v>DATE :15.1.26</v>
      </c>
      <c r="B3" s="475"/>
      <c r="K3" s="473"/>
      <c r="L3" s="37"/>
      <c r="M3" s="474"/>
      <c r="AB3" s="37"/>
    </row>
    <row r="4" hidden="1" spans="2:28">
      <c r="B4" s="475"/>
      <c r="K4" s="473"/>
      <c r="L4" s="37"/>
      <c r="M4" s="474"/>
      <c r="AB4" s="37"/>
    </row>
    <row r="5" hidden="1" spans="2:28">
      <c r="B5" s="475"/>
      <c r="E5" s="159"/>
      <c r="F5" s="159"/>
      <c r="K5" s="473"/>
      <c r="L5" s="37"/>
      <c r="M5" s="474"/>
      <c r="AB5" s="37"/>
    </row>
    <row r="6" hidden="1" spans="2:28">
      <c r="B6" s="475"/>
      <c r="E6" s="159"/>
      <c r="F6" s="159"/>
      <c r="K6" s="473"/>
      <c r="L6" s="37"/>
      <c r="M6" s="474"/>
      <c r="AB6" s="37"/>
    </row>
    <row r="7" spans="2:28">
      <c r="B7" s="475"/>
      <c r="K7" s="473"/>
      <c r="L7" s="37"/>
      <c r="M7" s="474"/>
      <c r="AB7" s="37"/>
    </row>
    <row r="8" s="176" customFormat="1" ht="42.75" customHeight="1" spans="1:42">
      <c r="A8" s="40" t="str">
        <f>'[1]RECOND COMP'!A8</f>
        <v>ITEM CODE</v>
      </c>
      <c r="B8" s="40" t="str">
        <f>'[1]RECOND COMP'!B8</f>
        <v>MODEL</v>
      </c>
      <c r="C8" s="40" t="str">
        <f>'[1]RECOND COMP'!C8</f>
        <v>BRAND</v>
      </c>
      <c r="D8" s="40" t="str">
        <f>'[1]RECOND COMP'!D8</f>
        <v>HP</v>
      </c>
      <c r="E8" s="476" t="str">
        <f>'[1]RECOND COMP'!J8</f>
        <v>(RM) </v>
      </c>
      <c r="F8" s="477" t="str">
        <f>'[1]RECOND COMP'!$M8</f>
        <v>Evaporating Btu at ~25c</v>
      </c>
      <c r="G8" s="478" t="s">
        <v>227</v>
      </c>
      <c r="H8" s="479" t="str">
        <f>'[1]RECOND COMP'!$P8</f>
        <v>CU QC MODEL</v>
      </c>
      <c r="I8" s="287" t="str">
        <f>'[1]RECOND COMP'!$S8</f>
        <v>Cond QC (RM)</v>
      </c>
      <c r="J8" s="289" t="s">
        <v>47</v>
      </c>
      <c r="K8" s="420"/>
      <c r="L8" s="420"/>
      <c r="M8" s="420"/>
      <c r="N8" s="495"/>
      <c r="AK8" s="496"/>
      <c r="AL8" s="496"/>
      <c r="AM8" s="298"/>
      <c r="AN8" s="298"/>
      <c r="AO8" s="496"/>
      <c r="AP8" s="496"/>
    </row>
    <row r="9" customHeight="1" spans="1:42">
      <c r="A9" s="480" t="str">
        <f>'[1]RECOND COMP'!$A9</f>
        <v>REC001</v>
      </c>
      <c r="B9" s="253" t="str">
        <f>'[1]RECOND COMP'!B9</f>
        <v>LCU-32PJ</v>
      </c>
      <c r="C9" s="481" t="s">
        <v>228</v>
      </c>
      <c r="D9" s="128">
        <f>'[1]RECOND COMP'!D9</f>
        <v>3</v>
      </c>
      <c r="E9" s="482">
        <f>'[1]RECOND COMP'!J9</f>
        <v>1739.83026046239</v>
      </c>
      <c r="F9" s="477" t="str">
        <f>'[1]RECOND COMP'!$M9</f>
        <v>8052 btu</v>
      </c>
      <c r="G9" s="483" t="s">
        <v>229</v>
      </c>
      <c r="H9" s="479" t="str">
        <f>'[1]RECOND COMP'!$P9</f>
        <v>CU - 40  QC</v>
      </c>
      <c r="I9" s="277">
        <f>'[1]RECOND COMP'!$S9</f>
        <v>4790.52538977831</v>
      </c>
      <c r="J9" s="170"/>
      <c r="K9" s="474"/>
      <c r="L9" s="474"/>
      <c r="N9" s="495"/>
      <c r="P9" s="37"/>
      <c r="Q9" s="37"/>
      <c r="R9" s="37"/>
      <c r="S9" s="37"/>
      <c r="T9" s="37"/>
      <c r="U9" s="37"/>
      <c r="V9" s="37"/>
      <c r="W9" s="37"/>
      <c r="X9" s="37"/>
      <c r="Y9" s="37"/>
      <c r="Z9" s="37"/>
      <c r="AA9" s="37"/>
      <c r="AB9" s="37"/>
      <c r="AK9" s="497"/>
      <c r="AL9" s="497"/>
      <c r="AM9" s="297"/>
      <c r="AN9" s="297"/>
      <c r="AO9" s="497"/>
      <c r="AP9" s="497"/>
    </row>
    <row r="10" spans="1:42">
      <c r="A10" s="480" t="str">
        <f>'[1]RECOND COMP'!$A10</f>
        <v>REC002</v>
      </c>
      <c r="B10" s="253" t="str">
        <f>'[1]RECOND COMP'!B10</f>
        <v>LCU-42PJ</v>
      </c>
      <c r="C10" s="484"/>
      <c r="D10" s="485">
        <v>4</v>
      </c>
      <c r="E10" s="482">
        <f>'[1]RECOND COMP'!J10</f>
        <v>2279.77758267486</v>
      </c>
      <c r="F10" s="477" t="str">
        <f>'[1]RECOND COMP'!$M10</f>
        <v>9830 btu</v>
      </c>
      <c r="G10" s="486"/>
      <c r="H10" s="479" t="str">
        <f>'[1]RECOND COMP'!$P10</f>
        <v>CU - 50  QC</v>
      </c>
      <c r="I10" s="277">
        <f>'[1]RECOND COMP'!$S10</f>
        <v>5779.07648834533</v>
      </c>
      <c r="J10" s="171"/>
      <c r="K10" s="474"/>
      <c r="L10" s="474"/>
      <c r="N10" s="495"/>
      <c r="P10" s="37"/>
      <c r="Q10" s="37"/>
      <c r="R10" s="37"/>
      <c r="S10" s="37"/>
      <c r="T10" s="37"/>
      <c r="U10" s="37"/>
      <c r="V10" s="37"/>
      <c r="W10" s="37"/>
      <c r="X10" s="37"/>
      <c r="Y10" s="37"/>
      <c r="Z10" s="37"/>
      <c r="AA10" s="37"/>
      <c r="AB10" s="37"/>
      <c r="AK10" s="497"/>
      <c r="AL10" s="497"/>
      <c r="AM10" s="297"/>
      <c r="AN10" s="297"/>
      <c r="AO10" s="497"/>
      <c r="AP10" s="497"/>
    </row>
    <row r="11" spans="1:42">
      <c r="A11" s="480" t="str">
        <f>'[1]RECOND COMP'!$A11</f>
        <v>REC003</v>
      </c>
      <c r="B11" s="253" t="str">
        <f>'[1]RECOND COMP'!B11</f>
        <v>LCU-52PJ</v>
      </c>
      <c r="C11" s="484"/>
      <c r="D11" s="485">
        <v>5</v>
      </c>
      <c r="E11" s="482">
        <f>'[1]RECOND COMP'!J11</f>
        <v>2399.76587649985</v>
      </c>
      <c r="F11" s="477" t="str">
        <f>'[1]RECOND COMP'!$M11</f>
        <v>15990 btu</v>
      </c>
      <c r="G11" s="486"/>
      <c r="H11" s="479" t="str">
        <f>'[1]RECOND COMP'!$P11</f>
        <v>CU - 72 QC</v>
      </c>
      <c r="I11" s="277">
        <f>'[1]RECOND COMP'!$S11</f>
        <v>6833.39294753965</v>
      </c>
      <c r="J11" s="171"/>
      <c r="K11" s="474"/>
      <c r="L11" s="474"/>
      <c r="N11" s="453"/>
      <c r="P11" s="37"/>
      <c r="Q11" s="37"/>
      <c r="R11" s="37"/>
      <c r="S11" s="37"/>
      <c r="T11" s="37"/>
      <c r="U11" s="37"/>
      <c r="V11" s="37"/>
      <c r="W11" s="37"/>
      <c r="X11" s="37"/>
      <c r="Y11" s="37"/>
      <c r="Z11" s="37"/>
      <c r="AA11" s="37"/>
      <c r="AB11" s="37"/>
      <c r="AK11" s="497"/>
      <c r="AL11" s="497"/>
      <c r="AM11" s="297"/>
      <c r="AN11" s="297"/>
      <c r="AO11" s="497"/>
      <c r="AP11" s="497"/>
    </row>
    <row r="12" spans="1:42">
      <c r="A12" s="480" t="str">
        <f>'[1]RECOND COMP'!$A12</f>
        <v>REC004</v>
      </c>
      <c r="B12" s="253" t="str">
        <f>'[1]RECOND COMP'!B12</f>
        <v>LCU-62PJ</v>
      </c>
      <c r="C12" s="484"/>
      <c r="D12" s="485">
        <v>6</v>
      </c>
      <c r="E12" s="482">
        <f>'[1]RECOND COMP'!J12</f>
        <v>2639.74246414984</v>
      </c>
      <c r="F12" s="477" t="str">
        <f>'[1]RECOND COMP'!$M12</f>
        <v>22150 btu</v>
      </c>
      <c r="G12" s="486"/>
      <c r="H12" s="479" t="str">
        <f>'[1]RECOND COMP'!$P12</f>
        <v>CU - 90 QC</v>
      </c>
      <c r="I12" s="277">
        <f>'[1]RECOND COMP'!$S12</f>
        <v>7345.43646688099</v>
      </c>
      <c r="J12" s="171"/>
      <c r="K12" s="474"/>
      <c r="L12" s="474"/>
      <c r="N12" s="37"/>
      <c r="P12" s="37"/>
      <c r="Q12" s="37"/>
      <c r="R12" s="37"/>
      <c r="S12" s="37"/>
      <c r="T12" s="37"/>
      <c r="U12" s="37"/>
      <c r="V12" s="37"/>
      <c r="W12" s="37"/>
      <c r="X12" s="37"/>
      <c r="Y12" s="37"/>
      <c r="Z12" s="37"/>
      <c r="AA12" s="37"/>
      <c r="AB12" s="37"/>
      <c r="AK12" s="497"/>
      <c r="AL12" s="497"/>
      <c r="AM12" s="297"/>
      <c r="AN12" s="297"/>
      <c r="AO12" s="497"/>
      <c r="AP12" s="497"/>
    </row>
    <row r="13" spans="1:42">
      <c r="A13" s="480" t="str">
        <f>'[1]RECOND COMP'!$A13</f>
        <v>REC005</v>
      </c>
      <c r="B13" s="253" t="str">
        <f>'[1]RECOND COMP'!B13</f>
        <v>LCU-72PJ</v>
      </c>
      <c r="C13" s="484"/>
      <c r="D13" s="485">
        <v>7.5</v>
      </c>
      <c r="E13" s="482">
        <f>'[1]RECOND COMP'!J13</f>
        <v>2771.72958735733</v>
      </c>
      <c r="F13" s="477" t="str">
        <f>'[1]RECOND COMP'!$M13</f>
        <v>25600 btu</v>
      </c>
      <c r="G13" s="486"/>
      <c r="H13" s="479" t="str">
        <f>'[1]RECOND COMP'!$P13</f>
        <v>CU - 100 QC</v>
      </c>
      <c r="I13" s="277">
        <f>'[1]RECOND COMP'!$S13</f>
        <v>7694.46969583333</v>
      </c>
      <c r="J13" s="171"/>
      <c r="K13" s="474"/>
      <c r="L13" s="474"/>
      <c r="N13" s="37"/>
      <c r="P13" s="37"/>
      <c r="Q13" s="37"/>
      <c r="R13" s="37"/>
      <c r="S13" s="37"/>
      <c r="T13" s="37"/>
      <c r="U13" s="37"/>
      <c r="V13" s="37"/>
      <c r="W13" s="37"/>
      <c r="X13" s="37"/>
      <c r="Y13" s="37"/>
      <c r="Z13" s="37"/>
      <c r="AA13" s="37"/>
      <c r="AB13" s="37"/>
      <c r="AK13" s="497"/>
      <c r="AL13" s="497"/>
      <c r="AM13" s="297"/>
      <c r="AN13" s="297"/>
      <c r="AO13" s="497"/>
      <c r="AP13" s="497"/>
    </row>
    <row r="14" spans="1:42">
      <c r="A14" s="480" t="str">
        <f>'[1]RECOND COMP'!$A14</f>
        <v>REC006</v>
      </c>
      <c r="B14" s="253" t="str">
        <f>'[1]RECOND COMP'!B14</f>
        <v>LCU-100PJ</v>
      </c>
      <c r="C14" s="484"/>
      <c r="D14" s="262">
        <v>10</v>
      </c>
      <c r="E14" s="482">
        <f>'[1]RECOND COMP'!J14</f>
        <v>3599.64881474978</v>
      </c>
      <c r="F14" s="477" t="str">
        <f>'[1]RECOND COMP'!$M14</f>
        <v>38500 btu</v>
      </c>
      <c r="G14" s="486"/>
      <c r="H14" s="479" t="str">
        <f>'[1]RECOND COMP'!$P14</f>
        <v>CU - 144 QC</v>
      </c>
      <c r="I14" s="277">
        <f>'[1]RECOND COMP'!$S14</f>
        <v>10478.7997361555</v>
      </c>
      <c r="J14" s="171"/>
      <c r="K14" s="474"/>
      <c r="L14" s="474"/>
      <c r="N14" s="37"/>
      <c r="P14" s="37"/>
      <c r="Q14" s="37"/>
      <c r="R14" s="37"/>
      <c r="S14" s="37"/>
      <c r="T14" s="37"/>
      <c r="U14" s="37"/>
      <c r="V14" s="37"/>
      <c r="W14" s="37"/>
      <c r="X14" s="37"/>
      <c r="Y14" s="37"/>
      <c r="Z14" s="37"/>
      <c r="AA14" s="37"/>
      <c r="AB14" s="37"/>
      <c r="AK14" s="497"/>
      <c r="AL14" s="497"/>
      <c r="AM14" s="297"/>
      <c r="AN14" s="297"/>
      <c r="AO14" s="497"/>
      <c r="AP14" s="497"/>
    </row>
    <row r="15" spans="1:42">
      <c r="A15" s="480" t="str">
        <f>'[1]RECOND COMP'!$A15</f>
        <v>REC007</v>
      </c>
      <c r="B15" s="253" t="str">
        <f>'[1]RECOND COMP'!B15</f>
        <v>LCU-150PJ</v>
      </c>
      <c r="C15" s="487"/>
      <c r="D15" s="262">
        <v>15</v>
      </c>
      <c r="E15" s="482">
        <f>'[1]RECOND COMP'!J15</f>
        <v>4799.53175299971</v>
      </c>
      <c r="F15" s="477" t="str">
        <f>'[1]RECOND COMP'!$M15</f>
        <v>45700 btu</v>
      </c>
      <c r="G15" s="488"/>
      <c r="H15" s="479" t="str">
        <f>'[1]RECOND COMP'!$P15</f>
        <v>CU - 200 QC</v>
      </c>
      <c r="I15" s="277">
        <f>'[1]RECOND COMP'!$S15</f>
        <v>14148.3746629381</v>
      </c>
      <c r="J15" s="172"/>
      <c r="K15" s="474"/>
      <c r="L15" s="474"/>
      <c r="N15" s="37"/>
      <c r="P15" s="37"/>
      <c r="Q15" s="37"/>
      <c r="R15" s="37"/>
      <c r="S15" s="37"/>
      <c r="T15" s="37"/>
      <c r="U15" s="37"/>
      <c r="V15" s="37"/>
      <c r="W15" s="37"/>
      <c r="X15" s="37"/>
      <c r="Y15" s="37"/>
      <c r="Z15" s="37"/>
      <c r="AA15" s="37"/>
      <c r="AB15" s="37"/>
      <c r="AK15" s="497"/>
      <c r="AL15" s="497"/>
      <c r="AM15" s="297"/>
      <c r="AN15" s="297"/>
      <c r="AO15" s="497"/>
      <c r="AP15" s="497"/>
    </row>
    <row r="16" customHeight="1" spans="1:42">
      <c r="A16" s="480" t="str">
        <f>'[1]RECOND COMP'!$A16</f>
        <v>REC008</v>
      </c>
      <c r="B16" s="253" t="str">
        <f>'[1]RECOND COMP'!B16</f>
        <v>06DA818</v>
      </c>
      <c r="C16" s="481" t="s">
        <v>230</v>
      </c>
      <c r="D16" s="485">
        <v>6.5</v>
      </c>
      <c r="E16" s="482">
        <f>'[1]RECOND COMP'!J16</f>
        <v>2039.80099502488</v>
      </c>
      <c r="F16" s="477" t="str">
        <f>'[1]RECOND COMP'!$M16</f>
        <v>14450 btu</v>
      </c>
      <c r="G16" s="357" t="s">
        <v>231</v>
      </c>
      <c r="H16" s="479" t="str">
        <f>'[1]RECOND COMP'!$P16</f>
        <v>CU - 100 QC</v>
      </c>
      <c r="I16" s="277">
        <f>'[1]RECOND COMP'!$S16</f>
        <v>7236.28664039343</v>
      </c>
      <c r="J16" s="170"/>
      <c r="K16" s="474"/>
      <c r="L16" s="474"/>
      <c r="N16" s="37"/>
      <c r="P16" s="37"/>
      <c r="Q16" s="37"/>
      <c r="R16" s="37"/>
      <c r="S16" s="37"/>
      <c r="T16" s="37"/>
      <c r="U16" s="37"/>
      <c r="V16" s="37"/>
      <c r="W16" s="37"/>
      <c r="X16" s="37"/>
      <c r="Y16" s="37"/>
      <c r="Z16" s="37"/>
      <c r="AA16" s="37"/>
      <c r="AB16" s="37"/>
      <c r="AK16" s="497"/>
      <c r="AL16" s="497"/>
      <c r="AM16" s="297"/>
      <c r="AN16" s="297"/>
      <c r="AO16" s="497"/>
      <c r="AP16" s="497"/>
    </row>
    <row r="17" spans="1:42">
      <c r="A17" s="480" t="str">
        <f>'[1]RECOND COMP'!$A17</f>
        <v>REC009</v>
      </c>
      <c r="B17" s="253" t="str">
        <f>'[1]RECOND COMP'!B17</f>
        <v>06DA824</v>
      </c>
      <c r="C17" s="484"/>
      <c r="D17" s="485" t="s">
        <v>232</v>
      </c>
      <c r="E17" s="482">
        <f>'[1]RECOND COMP'!J17</f>
        <v>2159.78928884987</v>
      </c>
      <c r="F17" s="477" t="str">
        <f>'[1]RECOND COMP'!$M17</f>
        <v>18310 btu</v>
      </c>
      <c r="G17" s="368"/>
      <c r="H17" s="479" t="str">
        <f>'[1]RECOND COMP'!$P17</f>
        <v>CU - 125 QC</v>
      </c>
      <c r="I17" s="277">
        <f>'[1]RECOND COMP'!$S17</f>
        <v>8461.55146603835</v>
      </c>
      <c r="J17" s="171"/>
      <c r="K17" s="474"/>
      <c r="L17" s="474"/>
      <c r="N17" s="37"/>
      <c r="P17" s="37"/>
      <c r="Q17" s="37"/>
      <c r="R17" s="37"/>
      <c r="S17" s="37"/>
      <c r="T17" s="37"/>
      <c r="U17" s="37"/>
      <c r="V17" s="37"/>
      <c r="W17" s="37"/>
      <c r="X17" s="37"/>
      <c r="Y17" s="37"/>
      <c r="Z17" s="37"/>
      <c r="AA17" s="37"/>
      <c r="AB17" s="37"/>
      <c r="AK17" s="497"/>
      <c r="AL17" s="497"/>
      <c r="AM17" s="297"/>
      <c r="AN17" s="297"/>
      <c r="AO17" s="497"/>
      <c r="AP17" s="497"/>
    </row>
    <row r="18" customHeight="1" spans="1:42">
      <c r="A18" s="480" t="str">
        <f>'[1]RECOND COMP'!$A18</f>
        <v>REC010</v>
      </c>
      <c r="B18" s="253" t="str">
        <f>'[1]RECOND COMP'!B18</f>
        <v>06DM337</v>
      </c>
      <c r="C18" s="481" t="s">
        <v>233</v>
      </c>
      <c r="D18" s="485" t="s">
        <v>234</v>
      </c>
      <c r="E18" s="482">
        <f>'[1]RECOND COMP'!J18</f>
        <v>2999.70734562482</v>
      </c>
      <c r="F18" s="477" t="str">
        <f>'[1]RECOND COMP'!$M18</f>
        <v>32970 btu</v>
      </c>
      <c r="G18" s="368"/>
      <c r="H18" s="479" t="str">
        <f>'[1]RECOND COMP'!$P18</f>
        <v>CU - 144 QC</v>
      </c>
      <c r="I18" s="277">
        <f>'[1]RECOND COMP'!$S18</f>
        <v>9925.00761080933</v>
      </c>
      <c r="J18" s="171"/>
      <c r="K18" s="474"/>
      <c r="L18" s="474"/>
      <c r="N18" s="37"/>
      <c r="P18" s="37"/>
      <c r="Q18" s="37"/>
      <c r="R18" s="37"/>
      <c r="S18" s="37"/>
      <c r="T18" s="37"/>
      <c r="U18" s="37"/>
      <c r="V18" s="37"/>
      <c r="W18" s="37"/>
      <c r="X18" s="37"/>
      <c r="Y18" s="37"/>
      <c r="Z18" s="37"/>
      <c r="AA18" s="37"/>
      <c r="AB18" s="37"/>
      <c r="AK18" s="497"/>
      <c r="AL18" s="497"/>
      <c r="AM18" s="297"/>
      <c r="AN18" s="297"/>
      <c r="AO18" s="497"/>
      <c r="AP18" s="497"/>
    </row>
    <row r="19" spans="1:42">
      <c r="A19" s="480" t="str">
        <f>'[1]RECOND COMP'!$A19</f>
        <v>REC011</v>
      </c>
      <c r="B19" s="253" t="str">
        <f>'[1]RECOND COMP'!B19</f>
        <v>06DA537</v>
      </c>
      <c r="C19" s="484"/>
      <c r="D19" s="485">
        <v>15</v>
      </c>
      <c r="E19" s="482">
        <f>'[1]RECOND COMP'!J19</f>
        <v>3083.33333333333</v>
      </c>
      <c r="F19" s="477" t="str">
        <f>'[1]RECOND COMP'!$M19</f>
        <v>34765 btu</v>
      </c>
      <c r="G19" s="368"/>
      <c r="H19" s="479" t="str">
        <f>'[1]RECOND COMP'!$P19</f>
        <v>CU - 200 QC</v>
      </c>
      <c r="I19" s="277">
        <f>'[1]RECOND COMP'!$S19</f>
        <v>12532.0537611366</v>
      </c>
      <c r="J19" s="171"/>
      <c r="K19" s="474"/>
      <c r="L19" s="474"/>
      <c r="N19" s="37"/>
      <c r="P19" s="37"/>
      <c r="Q19" s="37"/>
      <c r="R19" s="37"/>
      <c r="S19" s="37"/>
      <c r="T19" s="37"/>
      <c r="U19" s="37"/>
      <c r="V19" s="37"/>
      <c r="W19" s="37"/>
      <c r="X19" s="37"/>
      <c r="Y19" s="37"/>
      <c r="Z19" s="37"/>
      <c r="AA19" s="37"/>
      <c r="AB19" s="37"/>
      <c r="AK19" s="497"/>
      <c r="AL19" s="497"/>
      <c r="AM19" s="297"/>
      <c r="AN19" s="297"/>
      <c r="AO19" s="497"/>
      <c r="AP19" s="497"/>
    </row>
    <row r="20" spans="1:42">
      <c r="A20" s="480" t="str">
        <f>'[1]RECOND COMP'!$A20</f>
        <v>REC012</v>
      </c>
      <c r="B20" s="253" t="str">
        <f>'[1]RECOND COMP'!B20</f>
        <v>06EA250</v>
      </c>
      <c r="C20" s="484"/>
      <c r="D20" s="262">
        <v>20</v>
      </c>
      <c r="E20" s="482">
        <f>'[1]RECOND COMP'!J20</f>
        <v>4559.55516534972</v>
      </c>
      <c r="F20" s="477" t="str">
        <f>'[1]RECOND COMP'!$M20</f>
        <v>37670 btu</v>
      </c>
      <c r="G20" s="368"/>
      <c r="H20" s="479" t="str">
        <f>'[1]RECOND COMP'!$P20</f>
        <v>CU - 250 QC</v>
      </c>
      <c r="I20" s="277">
        <f>'[1]RECOND COMP'!$S20</f>
        <v>16627.5602684182</v>
      </c>
      <c r="J20" s="171"/>
      <c r="K20" s="474"/>
      <c r="L20" s="474"/>
      <c r="N20" s="37"/>
      <c r="P20" s="37"/>
      <c r="Q20" s="37"/>
      <c r="R20" s="37"/>
      <c r="S20" s="37"/>
      <c r="T20" s="37"/>
      <c r="U20" s="37"/>
      <c r="V20" s="37"/>
      <c r="W20" s="37"/>
      <c r="X20" s="37"/>
      <c r="Y20" s="37"/>
      <c r="Z20" s="37"/>
      <c r="AA20" s="37"/>
      <c r="AB20" s="37"/>
      <c r="AK20" s="497"/>
      <c r="AL20" s="497"/>
      <c r="AM20" s="297"/>
      <c r="AN20" s="297"/>
      <c r="AO20" s="497"/>
      <c r="AP20" s="497"/>
    </row>
    <row r="21" spans="1:42">
      <c r="A21" s="480" t="str">
        <f>'[1]RECOND COMP'!$A21</f>
        <v>REC013</v>
      </c>
      <c r="B21" s="253" t="str">
        <f>'[1]RECOND COMP'!B21</f>
        <v>06EA265</v>
      </c>
      <c r="C21" s="484"/>
      <c r="D21" s="262">
        <v>25</v>
      </c>
      <c r="E21" s="482">
        <f>'[1]RECOND COMP'!J21</f>
        <v>4884.44654555278</v>
      </c>
      <c r="F21" s="477" t="str">
        <f>'[1]RECOND COMP'!$M21</f>
        <v>56854 btu</v>
      </c>
      <c r="G21" s="368"/>
      <c r="H21" s="479" t="str">
        <f>'[1]RECOND COMP'!$P21</f>
        <v>CU - 300 QC</v>
      </c>
      <c r="I21" s="277">
        <f>'[1]RECOND COMP'!$S21</f>
        <v>19387.790777052</v>
      </c>
      <c r="J21" s="171"/>
      <c r="K21" s="474"/>
      <c r="L21" s="474"/>
      <c r="N21" s="37"/>
      <c r="P21" s="37"/>
      <c r="Q21" s="37"/>
      <c r="R21" s="37"/>
      <c r="S21" s="37"/>
      <c r="T21" s="37"/>
      <c r="U21" s="37"/>
      <c r="V21" s="37"/>
      <c r="W21" s="37"/>
      <c r="X21" s="37"/>
      <c r="Y21" s="37"/>
      <c r="Z21" s="37"/>
      <c r="AA21" s="37"/>
      <c r="AB21" s="37"/>
      <c r="AK21" s="497"/>
      <c r="AL21" s="497"/>
      <c r="AM21" s="297"/>
      <c r="AN21" s="297"/>
      <c r="AO21" s="497"/>
      <c r="AP21" s="497"/>
    </row>
    <row r="22" spans="1:42">
      <c r="A22" s="480" t="str">
        <f>'[1]RECOND COMP'!$A22</f>
        <v>REC014</v>
      </c>
      <c r="B22" s="253" t="str">
        <f>'[1]RECOND COMP'!B22</f>
        <v>06EA275</v>
      </c>
      <c r="C22" s="484"/>
      <c r="D22" s="262">
        <v>30</v>
      </c>
      <c r="E22" s="482">
        <f>'[1]RECOND COMP'!J22</f>
        <v>5759.43810359965</v>
      </c>
      <c r="F22" s="477" t="str">
        <f>'[1]RECOND COMP'!$M22</f>
        <v>63086 btu</v>
      </c>
      <c r="G22" s="368"/>
      <c r="H22" s="479" t="str">
        <f>'[1]RECOND COMP'!$P22</f>
        <v>CU - 350 QC</v>
      </c>
      <c r="I22" s="277">
        <f>'[1]RECOND COMP'!$S22</f>
        <v>21611.5143884462</v>
      </c>
      <c r="J22" s="171"/>
      <c r="K22" s="474"/>
      <c r="L22" s="474"/>
      <c r="N22" s="37"/>
      <c r="P22" s="37"/>
      <c r="Q22" s="37"/>
      <c r="R22" s="37"/>
      <c r="S22" s="37"/>
      <c r="T22" s="37"/>
      <c r="U22" s="37"/>
      <c r="V22" s="37"/>
      <c r="W22" s="37"/>
      <c r="X22" s="37"/>
      <c r="Y22" s="37"/>
      <c r="Z22" s="37"/>
      <c r="AA22" s="37"/>
      <c r="AB22" s="37"/>
      <c r="AK22" s="497"/>
      <c r="AL22" s="497"/>
      <c r="AM22" s="297"/>
      <c r="AN22" s="297"/>
      <c r="AO22" s="497"/>
      <c r="AP22" s="497"/>
    </row>
    <row r="23" spans="1:42">
      <c r="A23" s="480" t="str">
        <f>'[1]RECOND COMP'!$A23</f>
        <v>REC015</v>
      </c>
      <c r="B23" s="253" t="str">
        <f>'[1]RECOND COMP'!B23</f>
        <v>06EA199</v>
      </c>
      <c r="C23" s="484"/>
      <c r="D23" s="262">
        <v>35</v>
      </c>
      <c r="E23" s="482">
        <f>'[1]RECOND COMP'!J23</f>
        <v>5482.54204092659</v>
      </c>
      <c r="F23" s="477" t="str">
        <f>'[1]RECOND COMP'!$M23</f>
        <v>82000 btu</v>
      </c>
      <c r="G23" s="368"/>
      <c r="H23" s="479" t="str">
        <f>'[1]RECOND COMP'!$P23</f>
        <v>CU - 350 QC</v>
      </c>
      <c r="I23" s="277">
        <f>'[1]RECOND COMP'!$S23</f>
        <v>22297.572356757</v>
      </c>
      <c r="J23" s="171"/>
      <c r="K23" s="474"/>
      <c r="L23" s="474"/>
      <c r="N23" s="37"/>
      <c r="P23" s="37"/>
      <c r="Q23" s="37"/>
      <c r="R23" s="37"/>
      <c r="S23" s="37"/>
      <c r="T23" s="37"/>
      <c r="U23" s="37"/>
      <c r="V23" s="37"/>
      <c r="W23" s="37"/>
      <c r="X23" s="37"/>
      <c r="Y23" s="37"/>
      <c r="Z23" s="37"/>
      <c r="AA23" s="37"/>
      <c r="AB23" s="37"/>
      <c r="AK23" s="497"/>
      <c r="AL23" s="497"/>
      <c r="AM23" s="297"/>
      <c r="AN23" s="297"/>
      <c r="AO23" s="497"/>
      <c r="AP23" s="497"/>
    </row>
    <row r="24" spans="1:42">
      <c r="A24" s="480" t="str">
        <f>'[1]RECOND COMP'!$A24</f>
        <v>REC016</v>
      </c>
      <c r="B24" s="253" t="str">
        <f>'[1]RECOND COMP'!B24</f>
        <v>06EA299</v>
      </c>
      <c r="C24" s="487"/>
      <c r="D24" s="262">
        <v>40</v>
      </c>
      <c r="E24" s="482">
        <f>'[1]RECOND COMP'!J24</f>
        <v>5482.54204092659</v>
      </c>
      <c r="F24" s="477" t="str">
        <f>'[1]RECOND COMP'!$M24</f>
        <v>91130 btu</v>
      </c>
      <c r="G24" s="369"/>
      <c r="H24" s="479" t="str">
        <f>'[1]RECOND COMP'!$P24</f>
        <v>CU - 400 QC</v>
      </c>
      <c r="I24" s="277">
        <f>'[1]RECOND COMP'!$S24</f>
        <v>24227.8110469469</v>
      </c>
      <c r="J24" s="172"/>
      <c r="K24" s="474"/>
      <c r="L24" s="474"/>
      <c r="N24" s="37"/>
      <c r="P24" s="37"/>
      <c r="Q24" s="37"/>
      <c r="R24" s="37"/>
      <c r="S24" s="37"/>
      <c r="T24" s="37"/>
      <c r="U24" s="37"/>
      <c r="V24" s="37"/>
      <c r="W24" s="37"/>
      <c r="X24" s="37"/>
      <c r="Y24" s="37"/>
      <c r="Z24" s="37"/>
      <c r="AA24" s="37"/>
      <c r="AB24" s="37"/>
      <c r="AK24" s="497"/>
      <c r="AL24" s="497"/>
      <c r="AM24" s="297"/>
      <c r="AN24" s="297"/>
      <c r="AO24" s="497"/>
      <c r="AP24" s="497"/>
    </row>
    <row r="25" customHeight="1" spans="1:42">
      <c r="A25" s="480" t="str">
        <f>'[1]RECOND COMP'!$A25</f>
        <v>REC017</v>
      </c>
      <c r="B25" s="489" t="str">
        <f>'[1]RECOND COMP'!B25</f>
        <v>2DC-3.2</v>
      </c>
      <c r="C25" s="490" t="s">
        <v>235</v>
      </c>
      <c r="D25" s="491">
        <v>3</v>
      </c>
      <c r="E25" s="482">
        <f>'[1]RECOND COMP'!J25</f>
        <v>2759.73075797483</v>
      </c>
      <c r="F25" s="477" t="str">
        <f>'[1]RECOND COMP'!$M25</f>
        <v>28600 btu 0c</v>
      </c>
      <c r="G25" s="357" t="s">
        <v>236</v>
      </c>
      <c r="H25" s="479" t="str">
        <f>'[1]RECOND COMP'!$P25</f>
        <v>CU - 40  QC</v>
      </c>
      <c r="I25" s="277">
        <f>'[1]RECOND COMP'!$S25</f>
        <v>5731.97200286671</v>
      </c>
      <c r="J25" s="170"/>
      <c r="K25" s="474"/>
      <c r="L25" s="37"/>
      <c r="N25" s="37"/>
      <c r="P25" s="37"/>
      <c r="Q25" s="37"/>
      <c r="R25" s="37"/>
      <c r="S25" s="37"/>
      <c r="T25" s="37"/>
      <c r="U25" s="37"/>
      <c r="V25" s="37"/>
      <c r="W25" s="37"/>
      <c r="X25" s="37"/>
      <c r="Y25" s="37"/>
      <c r="Z25" s="37"/>
      <c r="AA25" s="37"/>
      <c r="AB25" s="37"/>
      <c r="AK25" s="497"/>
      <c r="AL25" s="497"/>
      <c r="AM25" s="297"/>
      <c r="AN25" s="297"/>
      <c r="AO25" s="497"/>
      <c r="AP25" s="497"/>
    </row>
    <row r="26" customHeight="1" spans="1:42">
      <c r="A26" s="480" t="str">
        <f>'[1]RECOND COMP'!$A26</f>
        <v>REC017.1</v>
      </c>
      <c r="B26" s="489" t="str">
        <f>'[1]RECOND COMP'!B26</f>
        <v>4FC-5.2</v>
      </c>
      <c r="C26" s="492"/>
      <c r="D26" s="491">
        <v>5</v>
      </c>
      <c r="E26" s="482">
        <f>'[1]RECOND COMP'!J26</f>
        <v>2750</v>
      </c>
      <c r="F26" s="477" t="str">
        <f>'[1]RECOND COMP'!$M26</f>
        <v>40682 btu 0c</v>
      </c>
      <c r="G26" s="368"/>
      <c r="H26" s="479" t="str">
        <f>'[1]RECOND COMP'!$P26</f>
        <v>CU - 72 QC</v>
      </c>
      <c r="I26" s="277">
        <f>'[1]RECOND COMP'!$S26</f>
        <v>6922.76400200046</v>
      </c>
      <c r="J26" s="171"/>
      <c r="K26" s="474"/>
      <c r="L26" s="37"/>
      <c r="N26" s="37"/>
      <c r="P26" s="37"/>
      <c r="Q26" s="37"/>
      <c r="R26" s="37"/>
      <c r="S26" s="37"/>
      <c r="T26" s="37"/>
      <c r="U26" s="37"/>
      <c r="V26" s="37"/>
      <c r="W26" s="37"/>
      <c r="X26" s="37"/>
      <c r="Y26" s="37"/>
      <c r="Z26" s="37"/>
      <c r="AA26" s="37"/>
      <c r="AB26" s="37"/>
      <c r="AK26" s="497"/>
      <c r="AL26" s="497"/>
      <c r="AM26" s="297"/>
      <c r="AN26" s="297"/>
      <c r="AO26" s="497"/>
      <c r="AP26" s="497"/>
    </row>
    <row r="27" spans="1:42">
      <c r="A27" s="480" t="str">
        <f>'[1]RECOND COMP'!$A27</f>
        <v>REC018</v>
      </c>
      <c r="B27" s="489" t="str">
        <f>'[1]RECOND COMP'!B27</f>
        <v>4DC-7.2</v>
      </c>
      <c r="C27" s="492"/>
      <c r="D27" s="493">
        <v>7</v>
      </c>
      <c r="E27" s="482">
        <f>'[1]RECOND COMP'!J27</f>
        <v>3299.6780801873</v>
      </c>
      <c r="F27" s="477" t="str">
        <f>'[1]RECOND COMP'!$M27</f>
        <v>60850 btu 0c</v>
      </c>
      <c r="G27" s="368"/>
      <c r="H27" s="479" t="str">
        <f>'[1]RECOND COMP'!$P27</f>
        <v>CU - 100 QC</v>
      </c>
      <c r="I27" s="277">
        <f>'[1]RECOND COMP'!$S27</f>
        <v>8181.80676613791</v>
      </c>
      <c r="J27" s="171"/>
      <c r="K27" s="474"/>
      <c r="L27" s="37"/>
      <c r="N27" s="37"/>
      <c r="P27" s="37"/>
      <c r="Q27" s="37"/>
      <c r="R27" s="37"/>
      <c r="S27" s="37"/>
      <c r="T27" s="37"/>
      <c r="U27" s="37"/>
      <c r="V27" s="37"/>
      <c r="W27" s="37"/>
      <c r="X27" s="37"/>
      <c r="Y27" s="37"/>
      <c r="Z27" s="37"/>
      <c r="AA27" s="37"/>
      <c r="AB27" s="37"/>
      <c r="AK27" s="497"/>
      <c r="AL27" s="497"/>
      <c r="AM27" s="297"/>
      <c r="AN27" s="297"/>
      <c r="AO27" s="497"/>
      <c r="AP27" s="497"/>
    </row>
    <row r="28" spans="1:42">
      <c r="A28" s="480" t="str">
        <f>'[1]RECOND COMP'!$A28</f>
        <v>REC019</v>
      </c>
      <c r="B28" s="489" t="str">
        <f>'[1]RECOND COMP'!B28</f>
        <v>4V-10.2</v>
      </c>
      <c r="C28" s="492"/>
      <c r="D28" s="493">
        <v>10</v>
      </c>
      <c r="E28" s="482">
        <f>'[1]RECOND COMP'!J28</f>
        <v>4079.60199004975</v>
      </c>
      <c r="F28" s="477" t="str">
        <f>'[1]RECOND COMP'!$M28</f>
        <v>79900 btu 0c</v>
      </c>
      <c r="G28" s="368"/>
      <c r="H28" s="479" t="str">
        <f>'[1]RECOND COMP'!$P28</f>
        <v>CU - 125 QC</v>
      </c>
      <c r="I28" s="277">
        <f>'[1]RECOND COMP'!$S28</f>
        <v>10233.6862671459</v>
      </c>
      <c r="J28" s="171"/>
      <c r="K28" s="474"/>
      <c r="L28" s="37"/>
      <c r="N28" s="37"/>
      <c r="P28" s="37"/>
      <c r="Q28" s="37"/>
      <c r="R28" s="37"/>
      <c r="S28" s="37"/>
      <c r="T28" s="37"/>
      <c r="U28" s="37"/>
      <c r="V28" s="37"/>
      <c r="W28" s="37"/>
      <c r="X28" s="37"/>
      <c r="Y28" s="37"/>
      <c r="Z28" s="37"/>
      <c r="AA28" s="37"/>
      <c r="AB28" s="37"/>
      <c r="AK28" s="497"/>
      <c r="AL28" s="497"/>
      <c r="AM28" s="297"/>
      <c r="AN28" s="297"/>
      <c r="AO28" s="497"/>
      <c r="AP28" s="497"/>
    </row>
    <row r="29" spans="1:42">
      <c r="A29" s="480" t="str">
        <f>'[1]RECOND COMP'!$A29</f>
        <v>REC020</v>
      </c>
      <c r="B29" s="489" t="str">
        <f>'[1]RECOND COMP'!B29</f>
        <v>4T-12.2</v>
      </c>
      <c r="C29" s="492"/>
      <c r="D29" s="493">
        <v>12</v>
      </c>
      <c r="E29" s="482">
        <f>'[1]RECOND COMP'!J29</f>
        <v>4079.60199004975</v>
      </c>
      <c r="F29" s="477" t="str">
        <f>'[1]RECOND COMP'!$M29</f>
        <v>96250 btu 0c</v>
      </c>
      <c r="G29" s="368"/>
      <c r="H29" s="479" t="str">
        <f>'[1]RECOND COMP'!$P29</f>
        <v>CU - 144 QC</v>
      </c>
      <c r="I29" s="277">
        <f>'[1]RECOND COMP'!$S29</f>
        <v>10921.8334364323</v>
      </c>
      <c r="J29" s="171"/>
      <c r="K29" s="474"/>
      <c r="L29" s="37"/>
      <c r="N29" s="37"/>
      <c r="P29" s="37"/>
      <c r="Q29" s="37"/>
      <c r="R29" s="37"/>
      <c r="S29" s="37"/>
      <c r="T29" s="37"/>
      <c r="U29" s="37"/>
      <c r="V29" s="37"/>
      <c r="W29" s="37"/>
      <c r="X29" s="37"/>
      <c r="Y29" s="37"/>
      <c r="Z29" s="37"/>
      <c r="AA29" s="37"/>
      <c r="AB29" s="37"/>
      <c r="AK29" s="497"/>
      <c r="AL29" s="497"/>
      <c r="AM29" s="297"/>
      <c r="AN29" s="297"/>
      <c r="AO29" s="497"/>
      <c r="AP29" s="497"/>
    </row>
    <row r="30" spans="1:42">
      <c r="A30" s="480" t="str">
        <f>'[1]RECOND COMP'!$A30</f>
        <v>REC021</v>
      </c>
      <c r="B30" s="489" t="str">
        <f>'[1]RECOND COMP'!B30</f>
        <v>4TC-12.2</v>
      </c>
      <c r="C30" s="492"/>
      <c r="D30" s="493">
        <v>12</v>
      </c>
      <c r="E30" s="482">
        <f>'[1]RECOND COMP'!J30</f>
        <v>5399.47322212467</v>
      </c>
      <c r="F30" s="477" t="str">
        <f>'[1]RECOND COMP'!$M30</f>
        <v>96250 btu 0c</v>
      </c>
      <c r="G30" s="368"/>
      <c r="H30" s="479" t="str">
        <f>'[1]RECOND COMP'!$P30</f>
        <v>CU - 144 QC</v>
      </c>
      <c r="I30" s="277">
        <f>'[1]RECOND COMP'!$S30</f>
        <v>12140.1761121938</v>
      </c>
      <c r="J30" s="171"/>
      <c r="K30" s="474"/>
      <c r="L30" s="37"/>
      <c r="N30" s="37"/>
      <c r="P30" s="37"/>
      <c r="Q30" s="37"/>
      <c r="R30" s="37"/>
      <c r="S30" s="37"/>
      <c r="T30" s="37"/>
      <c r="U30" s="37"/>
      <c r="V30" s="37"/>
      <c r="W30" s="37"/>
      <c r="X30" s="37"/>
      <c r="Y30" s="37"/>
      <c r="Z30" s="37"/>
      <c r="AA30" s="37"/>
      <c r="AB30" s="37"/>
      <c r="AK30" s="497"/>
      <c r="AL30" s="497"/>
      <c r="AM30" s="297"/>
      <c r="AN30" s="297"/>
      <c r="AO30" s="497"/>
      <c r="AP30" s="497"/>
    </row>
    <row r="31" spans="1:42">
      <c r="A31" s="480" t="str">
        <f>'[1]RECOND COMP'!$A31</f>
        <v>REC022</v>
      </c>
      <c r="B31" s="489" t="str">
        <f>'[1]RECOND COMP'!B31</f>
        <v>4P-15.2</v>
      </c>
      <c r="C31" s="492"/>
      <c r="D31" s="323">
        <v>15</v>
      </c>
      <c r="E31" s="482">
        <f>'[1]RECOND COMP'!J31</f>
        <v>4919.5200468247</v>
      </c>
      <c r="F31" s="477" t="str">
        <f>'[1]RECOND COMP'!$M31</f>
        <v>115360 btu 0c</v>
      </c>
      <c r="G31" s="368"/>
      <c r="H31" s="479" t="str">
        <f>'[1]RECOND COMP'!$P31</f>
        <v>CU - 160 QC</v>
      </c>
      <c r="I31" s="277">
        <f>'[1]RECOND COMP'!$S31</f>
        <v>12405.6262056167</v>
      </c>
      <c r="J31" s="171"/>
      <c r="K31" s="474"/>
      <c r="L31" s="37"/>
      <c r="N31" s="37"/>
      <c r="P31" s="37"/>
      <c r="Q31" s="37"/>
      <c r="R31" s="37"/>
      <c r="S31" s="37"/>
      <c r="T31" s="37"/>
      <c r="U31" s="37"/>
      <c r="V31" s="37"/>
      <c r="W31" s="37"/>
      <c r="X31" s="37"/>
      <c r="Y31" s="37"/>
      <c r="Z31" s="37"/>
      <c r="AA31" s="37"/>
      <c r="AB31" s="37"/>
      <c r="AK31" s="497"/>
      <c r="AL31" s="497"/>
      <c r="AM31" s="297"/>
      <c r="AN31" s="297"/>
      <c r="AO31" s="497"/>
      <c r="AP31" s="497"/>
    </row>
    <row r="32" spans="1:42">
      <c r="A32" s="480" t="str">
        <f>'[1]RECOND COMP'!$A32</f>
        <v>REC023</v>
      </c>
      <c r="B32" s="489" t="str">
        <f>'[1]RECOND COMP'!B32</f>
        <v>4PCS-15.2</v>
      </c>
      <c r="C32" s="492"/>
      <c r="D32" s="323">
        <v>15</v>
      </c>
      <c r="E32" s="482">
        <f>'[1]RECOND COMP'!J32</f>
        <v>5759.43810359965</v>
      </c>
      <c r="F32" s="477" t="str">
        <f>'[1]RECOND COMP'!$M32</f>
        <v>115360 btu 0c</v>
      </c>
      <c r="G32" s="368"/>
      <c r="H32" s="479" t="str">
        <f>'[1]RECOND COMP'!$P32</f>
        <v>CU - 160 QC</v>
      </c>
      <c r="I32" s="277">
        <f>'[1]RECOND COMP'!$S32</f>
        <v>13180.9351811013</v>
      </c>
      <c r="J32" s="171"/>
      <c r="K32" s="474"/>
      <c r="L32" s="37"/>
      <c r="N32" s="37"/>
      <c r="P32" s="37"/>
      <c r="Q32" s="37"/>
      <c r="R32" s="37"/>
      <c r="S32" s="37"/>
      <c r="T32" s="37"/>
      <c r="U32" s="37"/>
      <c r="V32" s="37"/>
      <c r="W32" s="37"/>
      <c r="X32" s="37"/>
      <c r="Y32" s="37"/>
      <c r="Z32" s="37"/>
      <c r="AA32" s="37"/>
      <c r="AB32" s="37"/>
      <c r="AK32" s="497"/>
      <c r="AL32" s="497"/>
      <c r="AM32" s="297"/>
      <c r="AN32" s="297"/>
      <c r="AO32" s="497"/>
      <c r="AP32" s="497"/>
    </row>
    <row r="33" spans="1:42">
      <c r="A33" s="480" t="str">
        <f>'[1]RECOND COMP'!$A33</f>
        <v>REC024</v>
      </c>
      <c r="B33" s="489" t="str">
        <f>'[1]RECOND COMP'!B33</f>
        <v>4N-20.2</v>
      </c>
      <c r="C33" s="492"/>
      <c r="D33" s="323">
        <v>20</v>
      </c>
      <c r="E33" s="482">
        <f>'[1]RECOND COMP'!J33</f>
        <v>5039.50834064969</v>
      </c>
      <c r="F33" s="477" t="str">
        <f>'[1]RECOND COMP'!$M33</f>
        <v>134480 btu 0c</v>
      </c>
      <c r="G33" s="368"/>
      <c r="H33" s="479" t="str">
        <f>'[1]RECOND COMP'!$P33</f>
        <v>CU - 200 QC</v>
      </c>
      <c r="I33" s="277">
        <f>'[1]RECOND COMP'!$S33</f>
        <v>14337.7537678901</v>
      </c>
      <c r="J33" s="171"/>
      <c r="K33" s="474"/>
      <c r="L33" s="37"/>
      <c r="N33" s="37"/>
      <c r="P33" s="37"/>
      <c r="Q33" s="37"/>
      <c r="R33" s="37"/>
      <c r="S33" s="37"/>
      <c r="T33" s="37"/>
      <c r="U33" s="37"/>
      <c r="V33" s="37"/>
      <c r="W33" s="37"/>
      <c r="X33" s="37"/>
      <c r="Y33" s="37"/>
      <c r="Z33" s="37"/>
      <c r="AA33" s="37"/>
      <c r="AB33" s="37"/>
      <c r="AK33" s="497"/>
      <c r="AL33" s="497"/>
      <c r="AM33" s="297"/>
      <c r="AN33" s="297"/>
      <c r="AO33" s="497"/>
      <c r="AP33" s="497"/>
    </row>
    <row r="34" spans="1:42">
      <c r="A34" s="480" t="str">
        <f>'[1]RECOND COMP'!$A34</f>
        <v>REC025</v>
      </c>
      <c r="B34" s="489" t="str">
        <f>'[1]RECOND COMP'!B34</f>
        <v>4NCS-20.2</v>
      </c>
      <c r="C34" s="492"/>
      <c r="D34" s="323">
        <v>20</v>
      </c>
      <c r="E34" s="482">
        <f>'[1]RECOND COMP'!J34</f>
        <v>6599.3561603746</v>
      </c>
      <c r="F34" s="477" t="str">
        <f>'[1]RECOND COMP'!$M34</f>
        <v>134480 btu 0c</v>
      </c>
      <c r="G34" s="368"/>
      <c r="H34" s="479" t="str">
        <f>'[1]RECOND COMP'!$P34</f>
        <v>CU - 200 QC</v>
      </c>
      <c r="I34" s="277">
        <f>'[1]RECOND COMP'!$S34</f>
        <v>15777.6132937901</v>
      </c>
      <c r="J34" s="171"/>
      <c r="K34" s="474"/>
      <c r="L34" s="37"/>
      <c r="N34" s="37"/>
      <c r="P34" s="37"/>
      <c r="Q34" s="37"/>
      <c r="R34" s="37"/>
      <c r="S34" s="37"/>
      <c r="T34" s="37"/>
      <c r="U34" s="37"/>
      <c r="V34" s="37"/>
      <c r="W34" s="37"/>
      <c r="X34" s="37"/>
      <c r="Y34" s="37"/>
      <c r="Z34" s="37"/>
      <c r="AA34" s="37"/>
      <c r="AB34" s="37"/>
      <c r="AK34" s="497"/>
      <c r="AL34" s="497"/>
      <c r="AM34" s="297"/>
      <c r="AN34" s="297"/>
      <c r="AO34" s="497"/>
      <c r="AP34" s="497"/>
    </row>
    <row r="35" spans="1:42">
      <c r="A35" s="480" t="str">
        <f>'[1]RECOND COMP'!$A35</f>
        <v>REC026</v>
      </c>
      <c r="B35" s="489" t="str">
        <f>'[1]RECOND COMP'!B35</f>
        <v>4J-22.2</v>
      </c>
      <c r="C35" s="492"/>
      <c r="D35" s="323">
        <v>22</v>
      </c>
      <c r="E35" s="482">
        <f>'[1]RECOND COMP'!J35</f>
        <v>5879.42639742464</v>
      </c>
      <c r="F35" s="477" t="str">
        <f>'[1]RECOND COMP'!$M35</f>
        <v>151540 btu 0c</v>
      </c>
      <c r="G35" s="368"/>
      <c r="H35" s="479" t="str">
        <f>'[1]RECOND COMP'!$P35</f>
        <v>CU - 250 QC</v>
      </c>
      <c r="I35" s="277">
        <f>'[1]RECOND COMP'!$S35</f>
        <v>17845.9029441797</v>
      </c>
      <c r="J35" s="171"/>
      <c r="K35" s="474"/>
      <c r="L35" s="37"/>
      <c r="N35" s="37"/>
      <c r="P35" s="37"/>
      <c r="Q35" s="37"/>
      <c r="R35" s="37"/>
      <c r="S35" s="37"/>
      <c r="T35" s="37"/>
      <c r="U35" s="37"/>
      <c r="V35" s="37"/>
      <c r="W35" s="37"/>
      <c r="X35" s="37"/>
      <c r="Y35" s="37"/>
      <c r="Z35" s="37"/>
      <c r="AA35" s="37"/>
      <c r="AB35" s="37"/>
      <c r="AK35" s="497"/>
      <c r="AL35" s="497"/>
      <c r="AM35" s="297"/>
      <c r="AN35" s="297"/>
      <c r="AO35" s="497"/>
      <c r="AP35" s="497"/>
    </row>
    <row r="36" spans="1:42">
      <c r="A36" s="480" t="str">
        <f>'[1]RECOND COMP'!$A36</f>
        <v>REC027</v>
      </c>
      <c r="B36" s="489" t="str">
        <f>'[1]RECOND COMP'!B36</f>
        <v>4H-25.2</v>
      </c>
      <c r="C36" s="492"/>
      <c r="D36" s="323">
        <v>25</v>
      </c>
      <c r="E36" s="482">
        <f>'[1]RECOND COMP'!J36</f>
        <v>6479.3678665496</v>
      </c>
      <c r="F36" s="477" t="str">
        <f>'[1]RECOND COMP'!$M36</f>
        <v>175770 btu 0c</v>
      </c>
      <c r="G36" s="368"/>
      <c r="H36" s="479" t="str">
        <f>'[1]RECOND COMP'!$P36</f>
        <v>CU - 250 QC</v>
      </c>
      <c r="I36" s="277">
        <f>'[1]RECOND COMP'!$S36</f>
        <v>15479.4918695192</v>
      </c>
      <c r="J36" s="171"/>
      <c r="K36" s="474"/>
      <c r="L36" s="37"/>
      <c r="N36" s="37"/>
      <c r="P36" s="37"/>
      <c r="Q36" s="37"/>
      <c r="R36" s="37"/>
      <c r="S36" s="37"/>
      <c r="T36" s="37"/>
      <c r="U36" s="37"/>
      <c r="V36" s="37"/>
      <c r="W36" s="37"/>
      <c r="X36" s="37"/>
      <c r="Y36" s="37"/>
      <c r="Z36" s="37"/>
      <c r="AA36" s="37"/>
      <c r="AB36" s="37"/>
      <c r="AK36" s="497"/>
      <c r="AL36" s="497"/>
      <c r="AM36" s="297"/>
      <c r="AN36" s="297"/>
      <c r="AO36" s="497"/>
      <c r="AP36" s="497"/>
    </row>
    <row r="37" spans="1:42">
      <c r="A37" s="480" t="str">
        <f>'[1]RECOND COMP'!$A37</f>
        <v>REC028</v>
      </c>
      <c r="B37" s="489" t="str">
        <f>'[1]RECOND COMP'!B37</f>
        <v>4G-30.2</v>
      </c>
      <c r="C37" s="492"/>
      <c r="D37" s="323">
        <v>30</v>
      </c>
      <c r="E37" s="482">
        <f>'[1]RECOND COMP'!J37</f>
        <v>6479.3678665496</v>
      </c>
      <c r="F37" s="477" t="str">
        <f>'[1]RECOND COMP'!$M37</f>
        <v>201370 btu 0c</v>
      </c>
      <c r="G37" s="368"/>
      <c r="H37" s="479" t="str">
        <f>'[1]RECOND COMP'!$P37</f>
        <v>CU - 300 QC</v>
      </c>
      <c r="I37" s="277">
        <f>'[1]RECOND COMP'!$S37</f>
        <v>20484.2991852373</v>
      </c>
      <c r="J37" s="171"/>
      <c r="K37" s="474"/>
      <c r="L37" s="37"/>
      <c r="N37" s="37"/>
      <c r="P37" s="37"/>
      <c r="Q37" s="37"/>
      <c r="R37" s="37"/>
      <c r="S37" s="37"/>
      <c r="T37" s="37"/>
      <c r="U37" s="37"/>
      <c r="V37" s="37"/>
      <c r="W37" s="37"/>
      <c r="X37" s="37"/>
      <c r="Y37" s="37"/>
      <c r="Z37" s="37"/>
      <c r="AA37" s="37"/>
      <c r="AB37" s="37"/>
      <c r="AK37" s="497"/>
      <c r="AL37" s="497"/>
      <c r="AM37" s="297"/>
      <c r="AN37" s="297"/>
      <c r="AO37" s="497"/>
      <c r="AP37" s="497"/>
    </row>
    <row r="38" spans="1:42">
      <c r="A38" s="480" t="str">
        <f>'[1]RECOND COMP'!$A38</f>
        <v>REC029</v>
      </c>
      <c r="B38" s="489" t="str">
        <f>'[1]RECOND COMP'!B38</f>
        <v>6J-33.2</v>
      </c>
      <c r="C38" s="492"/>
      <c r="D38" s="323">
        <v>33</v>
      </c>
      <c r="E38" s="482">
        <f>'[1]RECOND COMP'!J38</f>
        <v>8399.18056774949</v>
      </c>
      <c r="F38" s="477" t="str">
        <f>'[1]RECOND COMP'!$M38</f>
        <v>226282 btu 0c</v>
      </c>
      <c r="G38" s="368"/>
      <c r="H38" s="479" t="str">
        <f>'[1]RECOND COMP'!$P38</f>
        <v>CU - 350 QC</v>
      </c>
      <c r="I38" s="277">
        <f>'[1]RECOND COMP'!$S38</f>
        <v>24048.1997399691</v>
      </c>
      <c r="J38" s="171"/>
      <c r="K38" s="474"/>
      <c r="L38" s="37"/>
      <c r="N38" s="37"/>
      <c r="P38" s="37"/>
      <c r="Q38" s="37"/>
      <c r="R38" s="37"/>
      <c r="S38" s="37"/>
      <c r="T38" s="37"/>
      <c r="U38" s="37"/>
      <c r="V38" s="37"/>
      <c r="W38" s="37"/>
      <c r="X38" s="37"/>
      <c r="Y38" s="37"/>
      <c r="Z38" s="37"/>
      <c r="AA38" s="37"/>
      <c r="AB38" s="37"/>
      <c r="AK38" s="497"/>
      <c r="AL38" s="497"/>
      <c r="AM38" s="297"/>
      <c r="AN38" s="297"/>
      <c r="AO38" s="497"/>
      <c r="AP38" s="497"/>
    </row>
    <row r="39" spans="1:42">
      <c r="A39" s="480" t="str">
        <f>'[1]RECOND COMP'!$A39</f>
        <v>REC030</v>
      </c>
      <c r="B39" s="489" t="str">
        <f>'[1]RECOND COMP'!B39</f>
        <v>6H-35.2</v>
      </c>
      <c r="C39" s="492"/>
      <c r="D39" s="323">
        <v>35</v>
      </c>
      <c r="E39" s="482">
        <f>'[1]RECOND COMP'!J39</f>
        <v>8639.15715539947</v>
      </c>
      <c r="F39" s="477" t="str">
        <f>'[1]RECOND COMP'!$M39</f>
        <v>263830 btu 0c</v>
      </c>
      <c r="G39" s="368"/>
      <c r="H39" s="479" t="str">
        <f>'[1]RECOND COMP'!$P39</f>
        <v>CU - 400 QC</v>
      </c>
      <c r="I39" s="277">
        <f>'[1]RECOND COMP'!$S39</f>
        <v>26199.9552802975</v>
      </c>
      <c r="J39" s="171"/>
      <c r="K39" s="474"/>
      <c r="L39" s="37"/>
      <c r="N39" s="37"/>
      <c r="P39" s="37"/>
      <c r="Q39" s="37"/>
      <c r="R39" s="37"/>
      <c r="S39" s="37"/>
      <c r="T39" s="37"/>
      <c r="U39" s="37"/>
      <c r="V39" s="37"/>
      <c r="W39" s="37"/>
      <c r="X39" s="37"/>
      <c r="Y39" s="37"/>
      <c r="Z39" s="37"/>
      <c r="AA39" s="37"/>
      <c r="AB39" s="37"/>
      <c r="AK39" s="497"/>
      <c r="AL39" s="497"/>
      <c r="AM39" s="297"/>
      <c r="AN39" s="297"/>
      <c r="AO39" s="497"/>
      <c r="AP39" s="497"/>
    </row>
    <row r="40" spans="1:42">
      <c r="A40" s="480" t="str">
        <f>'[1]RECOND COMP'!$A40</f>
        <v>REC031</v>
      </c>
      <c r="B40" s="489" t="str">
        <f>'[1]RECOND COMP'!B40</f>
        <v>6G-40.2</v>
      </c>
      <c r="C40" s="492"/>
      <c r="D40" s="323">
        <v>40</v>
      </c>
      <c r="E40" s="482">
        <f>'[1]RECOND COMP'!J40</f>
        <v>8759.14544922446</v>
      </c>
      <c r="F40" s="477" t="str">
        <f>'[1]RECOND COMP'!$M40</f>
        <v>302390 btu 0c</v>
      </c>
      <c r="G40" s="368"/>
      <c r="H40" s="479" t="str">
        <f>'[1]RECOND COMP'!$P40</f>
        <v>CU - 400 QC</v>
      </c>
      <c r="I40" s="277">
        <f>'[1]RECOND COMP'!$S40</f>
        <v>26830.6340360736</v>
      </c>
      <c r="J40" s="171"/>
      <c r="K40" s="474"/>
      <c r="L40" s="37"/>
      <c r="N40" s="37"/>
      <c r="P40" s="37"/>
      <c r="Q40" s="37"/>
      <c r="R40" s="37"/>
      <c r="S40" s="37"/>
      <c r="T40" s="37"/>
      <c r="U40" s="37"/>
      <c r="V40" s="37"/>
      <c r="W40" s="37"/>
      <c r="X40" s="37"/>
      <c r="Y40" s="37"/>
      <c r="Z40" s="37"/>
      <c r="AA40" s="37"/>
      <c r="AB40" s="37"/>
      <c r="AK40" s="497"/>
      <c r="AL40" s="497"/>
      <c r="AM40" s="297"/>
      <c r="AN40" s="297"/>
      <c r="AO40" s="497"/>
      <c r="AP40" s="497"/>
    </row>
    <row r="41" spans="1:42">
      <c r="A41" s="480" t="str">
        <f>'[1]RECOND COMP'!$A41</f>
        <v>REC032</v>
      </c>
      <c r="B41" s="489" t="str">
        <f>'[1]RECOND COMP'!B41</f>
        <v>6F-50.2</v>
      </c>
      <c r="C41" s="494"/>
      <c r="D41" s="323">
        <v>50</v>
      </c>
      <c r="E41" s="482">
        <f>'[1]RECOND COMP'!J41</f>
        <v>8999.12203687445</v>
      </c>
      <c r="F41" s="477" t="str">
        <f>'[1]RECOND COMP'!$M41</f>
        <v>357680 btu 0c</v>
      </c>
      <c r="G41" s="368"/>
      <c r="H41" s="479" t="str">
        <f>'[1]RECOND COMP'!$P41</f>
        <v>CU-250QC*2</v>
      </c>
      <c r="I41" s="277">
        <f>'[1]RECOND COMP'!$S41</f>
        <v>30752.2120573118</v>
      </c>
      <c r="J41" s="171"/>
      <c r="K41" s="474"/>
      <c r="L41" s="37"/>
      <c r="N41" s="37"/>
      <c r="P41" s="37"/>
      <c r="Q41" s="37"/>
      <c r="R41" s="37"/>
      <c r="S41" s="37"/>
      <c r="T41" s="37"/>
      <c r="U41" s="37"/>
      <c r="V41" s="37"/>
      <c r="W41" s="37"/>
      <c r="X41" s="37"/>
      <c r="Y41" s="37"/>
      <c r="Z41" s="37"/>
      <c r="AA41" s="37"/>
      <c r="AB41" s="37"/>
      <c r="AK41" s="497"/>
      <c r="AL41" s="497"/>
      <c r="AM41" s="297"/>
      <c r="AN41" s="297"/>
      <c r="AO41" s="497"/>
      <c r="AP41" s="497"/>
    </row>
    <row r="42" customHeight="1" spans="1:42">
      <c r="A42" s="480" t="str">
        <f>'[1]RECOND COMP'!$A42</f>
        <v>REC033</v>
      </c>
      <c r="B42" s="489" t="str">
        <f>'[1]RECOND COMP'!B42</f>
        <v>2DC-2.2</v>
      </c>
      <c r="C42" s="481" t="s">
        <v>237</v>
      </c>
      <c r="D42" s="491">
        <v>2</v>
      </c>
      <c r="E42" s="482">
        <f>'[1]RECOND COMP'!J42</f>
        <v>2759.73075797483</v>
      </c>
      <c r="F42" s="477" t="str">
        <f>'[1]RECOND COMP'!$M42</f>
        <v> 9080 btu</v>
      </c>
      <c r="G42" s="368"/>
      <c r="H42" s="479" t="str">
        <f>'[1]RECOND COMP'!$P42</f>
        <v>CU - 36  QC</v>
      </c>
      <c r="I42" s="277">
        <f>'[1]RECOND COMP'!$S42</f>
        <v>5635.66136317342</v>
      </c>
      <c r="J42" s="171"/>
      <c r="K42" s="474"/>
      <c r="L42" s="37"/>
      <c r="N42" s="37"/>
      <c r="P42" s="37"/>
      <c r="Q42" s="37"/>
      <c r="R42" s="37"/>
      <c r="S42" s="37"/>
      <c r="T42" s="37"/>
      <c r="U42" s="37"/>
      <c r="V42" s="37"/>
      <c r="W42" s="37"/>
      <c r="X42" s="37"/>
      <c r="Y42" s="37"/>
      <c r="Z42" s="37"/>
      <c r="AA42" s="37"/>
      <c r="AB42" s="37"/>
      <c r="AK42" s="497"/>
      <c r="AL42" s="497"/>
      <c r="AM42" s="297"/>
      <c r="AN42" s="297"/>
      <c r="AO42" s="497"/>
      <c r="AP42" s="497"/>
    </row>
    <row r="43" spans="1:42">
      <c r="A43" s="480" t="str">
        <f>'[1]RECOND COMP'!$A43</f>
        <v>REC034</v>
      </c>
      <c r="B43" s="489" t="str">
        <f>'[1]RECOND COMP'!B43</f>
        <v>2CC-3.2</v>
      </c>
      <c r="C43" s="484"/>
      <c r="D43" s="491">
        <v>3</v>
      </c>
      <c r="E43" s="482">
        <f>'[1]RECOND COMP'!J43</f>
        <v>2759.73075797483</v>
      </c>
      <c r="F43" s="477" t="str">
        <f>'[1]RECOND COMP'!$M43</f>
        <v>11400 btu</v>
      </c>
      <c r="G43" s="368"/>
      <c r="H43" s="479" t="str">
        <f>'[1]RECOND COMP'!$P43</f>
        <v>CU - 50  QC</v>
      </c>
      <c r="I43" s="277">
        <f>'[1]RECOND COMP'!$S43</f>
        <v>5984.23538383529</v>
      </c>
      <c r="J43" s="171"/>
      <c r="K43" s="474"/>
      <c r="L43" s="37"/>
      <c r="N43" s="37"/>
      <c r="P43" s="37"/>
      <c r="Q43" s="37"/>
      <c r="R43" s="37"/>
      <c r="S43" s="37"/>
      <c r="T43" s="37"/>
      <c r="U43" s="37"/>
      <c r="V43" s="37"/>
      <c r="W43" s="37"/>
      <c r="X43" s="37"/>
      <c r="Y43" s="37"/>
      <c r="Z43" s="37"/>
      <c r="AA43" s="37"/>
      <c r="AB43" s="37"/>
      <c r="AK43" s="497"/>
      <c r="AL43" s="497"/>
      <c r="AM43" s="297"/>
      <c r="AN43" s="297"/>
      <c r="AO43" s="497"/>
      <c r="AP43" s="497"/>
    </row>
    <row r="44" spans="1:42">
      <c r="A44" s="480" t="str">
        <f>'[1]RECOND COMP'!$A44</f>
        <v>REC035</v>
      </c>
      <c r="B44" s="489" t="str">
        <f>'[1]RECOND COMP'!B44</f>
        <v>2U-3.2</v>
      </c>
      <c r="C44" s="484"/>
      <c r="D44" s="491">
        <v>3</v>
      </c>
      <c r="E44" s="482">
        <f>'[1]RECOND COMP'!J44</f>
        <v>2399.76587649985</v>
      </c>
      <c r="F44" s="477" t="str">
        <f>'[1]RECOND COMP'!$M44</f>
        <v>12870 btu</v>
      </c>
      <c r="G44" s="368"/>
      <c r="H44" s="479" t="str">
        <f>'[1]RECOND COMP'!$P44</f>
        <v>CU - 50  QC</v>
      </c>
      <c r="I44" s="277">
        <f>'[1]RECOND COMP'!$S44</f>
        <v>5651.96010862761</v>
      </c>
      <c r="J44" s="171"/>
      <c r="K44" s="474"/>
      <c r="L44" s="37"/>
      <c r="N44" s="37"/>
      <c r="P44" s="37"/>
      <c r="Q44" s="37"/>
      <c r="R44" s="37"/>
      <c r="S44" s="37"/>
      <c r="T44" s="37"/>
      <c r="U44" s="37"/>
      <c r="V44" s="37"/>
      <c r="W44" s="37"/>
      <c r="X44" s="37"/>
      <c r="Y44" s="37"/>
      <c r="Z44" s="37"/>
      <c r="AA44" s="37"/>
      <c r="AB44" s="37"/>
      <c r="AK44" s="497"/>
      <c r="AL44" s="497"/>
      <c r="AM44" s="297"/>
      <c r="AN44" s="297"/>
      <c r="AO44" s="497"/>
      <c r="AP44" s="497"/>
    </row>
    <row r="45" spans="1:42">
      <c r="A45" s="480" t="str">
        <f>'[1]RECOND COMP'!$A45</f>
        <v>REC036</v>
      </c>
      <c r="B45" s="489" t="str">
        <f>'[1]RECOND COMP'!B45</f>
        <v>4FC-3.2</v>
      </c>
      <c r="C45" s="484"/>
      <c r="D45" s="491">
        <v>3</v>
      </c>
      <c r="E45" s="482">
        <f>'[1]RECOND COMP'!J45</f>
        <v>2759.73075797483</v>
      </c>
      <c r="F45" s="477" t="str">
        <f>'[1]RECOND COMP'!$M45</f>
        <v>16007 btu</v>
      </c>
      <c r="G45" s="368"/>
      <c r="H45" s="479" t="str">
        <f>'[1]RECOND COMP'!$P45</f>
        <v>CU - 64B QC</v>
      </c>
      <c r="I45" s="277">
        <f>'[1]RECOND COMP'!$S45</f>
        <v>6535.68259202077</v>
      </c>
      <c r="J45" s="171"/>
      <c r="K45" s="474"/>
      <c r="L45" s="37"/>
      <c r="N45" s="37"/>
      <c r="P45" s="37"/>
      <c r="Q45" s="37"/>
      <c r="R45" s="37"/>
      <c r="S45" s="37"/>
      <c r="T45" s="37"/>
      <c r="U45" s="37"/>
      <c r="V45" s="37"/>
      <c r="W45" s="37"/>
      <c r="X45" s="37"/>
      <c r="Y45" s="37"/>
      <c r="Z45" s="37"/>
      <c r="AA45" s="37"/>
      <c r="AB45" s="37"/>
      <c r="AK45" s="497"/>
      <c r="AL45" s="497"/>
      <c r="AM45" s="297"/>
      <c r="AN45" s="297"/>
      <c r="AO45" s="497"/>
      <c r="AP45" s="497"/>
    </row>
    <row r="46" spans="1:42">
      <c r="A46" s="480" t="str">
        <f>'[1]RECOND COMP'!$A46</f>
        <v>REC037</v>
      </c>
      <c r="B46" s="489" t="str">
        <f>'[1]RECOND COMP'!B46</f>
        <v>4EC-4.2</v>
      </c>
      <c r="C46" s="484"/>
      <c r="D46" s="493">
        <v>4</v>
      </c>
      <c r="E46" s="482">
        <f>'[1]RECOND COMP'!J46</f>
        <v>3119.69563944981</v>
      </c>
      <c r="F46" s="477" t="str">
        <f>'[1]RECOND COMP'!$M46</f>
        <v>16007 btu</v>
      </c>
      <c r="G46" s="368"/>
      <c r="H46" s="479" t="str">
        <f>'[1]RECOND COMP'!$P46</f>
        <v>CU - 64B QC</v>
      </c>
      <c r="I46" s="277">
        <f>'[1]RECOND COMP'!$S46</f>
        <v>6867.95786722845</v>
      </c>
      <c r="J46" s="171"/>
      <c r="K46" s="474"/>
      <c r="L46" s="37"/>
      <c r="N46" s="37"/>
      <c r="P46" s="37"/>
      <c r="Q46" s="37"/>
      <c r="R46" s="37"/>
      <c r="S46" s="37"/>
      <c r="T46" s="37"/>
      <c r="U46" s="37"/>
      <c r="V46" s="37"/>
      <c r="W46" s="37"/>
      <c r="X46" s="37"/>
      <c r="Y46" s="37"/>
      <c r="Z46" s="37"/>
      <c r="AA46" s="37"/>
      <c r="AB46" s="37"/>
      <c r="AK46" s="497"/>
      <c r="AL46" s="497"/>
      <c r="AM46" s="297"/>
      <c r="AN46" s="297"/>
      <c r="AO46" s="497"/>
      <c r="AP46" s="497"/>
    </row>
    <row r="47" spans="1:42">
      <c r="A47" s="480" t="str">
        <f>'[1]RECOND COMP'!$A47</f>
        <v>REC038</v>
      </c>
      <c r="B47" s="489" t="str">
        <f>'[1]RECOND COMP'!B47</f>
        <v>2N-5.2</v>
      </c>
      <c r="C47" s="484"/>
      <c r="D47" s="493">
        <v>5</v>
      </c>
      <c r="E47" s="482">
        <f>'[1]RECOND COMP'!J47</f>
        <v>2639.74246414984</v>
      </c>
      <c r="F47" s="477" t="str">
        <f>'[1]RECOND COMP'!$M47</f>
        <v>20010 btu</v>
      </c>
      <c r="G47" s="368"/>
      <c r="H47" s="479" t="str">
        <f>'[1]RECOND COMP'!$P47</f>
        <v>CU - 72 QC</v>
      </c>
      <c r="I47" s="277">
        <f>'[1]RECOND COMP'!$S47</f>
        <v>7054.90979767809</v>
      </c>
      <c r="J47" s="171"/>
      <c r="K47" s="474"/>
      <c r="L47" s="37"/>
      <c r="N47" s="37"/>
      <c r="P47" s="37"/>
      <c r="Q47" s="37"/>
      <c r="R47" s="37"/>
      <c r="S47" s="37"/>
      <c r="T47" s="37"/>
      <c r="U47" s="37"/>
      <c r="V47" s="37"/>
      <c r="W47" s="37"/>
      <c r="X47" s="37"/>
      <c r="Y47" s="37"/>
      <c r="Z47" s="37"/>
      <c r="AA47" s="37"/>
      <c r="AB47" s="37"/>
      <c r="AK47" s="497"/>
      <c r="AL47" s="497"/>
      <c r="AM47" s="297"/>
      <c r="AN47" s="297"/>
      <c r="AO47" s="497"/>
      <c r="AP47" s="497"/>
    </row>
    <row r="48" spans="1:42">
      <c r="A48" s="480" t="str">
        <f>'[1]RECOND COMP'!$A48</f>
        <v>REC039</v>
      </c>
      <c r="B48" s="489" t="str">
        <f>'[1]RECOND COMP'!B48</f>
        <v>4Z-5.2</v>
      </c>
      <c r="C48" s="484"/>
      <c r="D48" s="493">
        <v>5</v>
      </c>
      <c r="E48" s="482">
        <f>'[1]RECOND COMP'!J48</f>
        <v>3119.69563944981</v>
      </c>
      <c r="F48" s="477" t="str">
        <f>'[1]RECOND COMP'!$M48</f>
        <v>21000 btu</v>
      </c>
      <c r="G48" s="368"/>
      <c r="H48" s="479" t="str">
        <f>'[1]RECOND COMP'!$P48</f>
        <v>CU - 72 QC</v>
      </c>
      <c r="I48" s="277">
        <f>'[1]RECOND COMP'!$S48</f>
        <v>7497.943497955</v>
      </c>
      <c r="J48" s="171"/>
      <c r="K48" s="474"/>
      <c r="L48" s="37"/>
      <c r="N48" s="37"/>
      <c r="P48" s="37"/>
      <c r="Q48" s="37"/>
      <c r="R48" s="37"/>
      <c r="S48" s="37"/>
      <c r="T48" s="37"/>
      <c r="U48" s="37"/>
      <c r="V48" s="37"/>
      <c r="W48" s="37"/>
      <c r="X48" s="37"/>
      <c r="Y48" s="37"/>
      <c r="Z48" s="37"/>
      <c r="AA48" s="37"/>
      <c r="AB48" s="37"/>
      <c r="AK48" s="497"/>
      <c r="AL48" s="497"/>
      <c r="AM48" s="297"/>
      <c r="AN48" s="297"/>
      <c r="AO48" s="497"/>
      <c r="AP48" s="497"/>
    </row>
    <row r="49" spans="1:42">
      <c r="A49" s="480" t="str">
        <f>'[1]RECOND COMP'!$A49</f>
        <v>REC040</v>
      </c>
      <c r="B49" s="489" t="str">
        <f>'[1]RECOND COMP'!B49</f>
        <v>4DC-5.2</v>
      </c>
      <c r="C49" s="484"/>
      <c r="D49" s="493">
        <v>5</v>
      </c>
      <c r="E49" s="482">
        <f>'[1]RECOND COMP'!J49</f>
        <v>3239.6839332748</v>
      </c>
      <c r="F49" s="477" t="str">
        <f>'[1]RECOND COMP'!$M49</f>
        <v>19010 btu</v>
      </c>
      <c r="G49" s="368"/>
      <c r="H49" s="479" t="str">
        <f>'[1]RECOND COMP'!$P49</f>
        <v>CU - 72 QC</v>
      </c>
      <c r="I49" s="277">
        <f>'[1]RECOND COMP'!$S49</f>
        <v>7608.70192302422</v>
      </c>
      <c r="J49" s="171"/>
      <c r="K49" s="474"/>
      <c r="L49" s="37"/>
      <c r="N49" s="37"/>
      <c r="P49" s="37"/>
      <c r="Q49" s="37"/>
      <c r="R49" s="37"/>
      <c r="S49" s="37"/>
      <c r="T49" s="37"/>
      <c r="U49" s="37"/>
      <c r="V49" s="37"/>
      <c r="W49" s="37"/>
      <c r="X49" s="37"/>
      <c r="Y49" s="37"/>
      <c r="Z49" s="37"/>
      <c r="AA49" s="37"/>
      <c r="AB49" s="37"/>
      <c r="AK49" s="497"/>
      <c r="AL49" s="497"/>
      <c r="AM49" s="297"/>
      <c r="AN49" s="297"/>
      <c r="AO49" s="497"/>
      <c r="AP49" s="497"/>
    </row>
    <row r="50" spans="1:42">
      <c r="A50" s="480" t="str">
        <f>'[1]RECOND COMP'!$A50</f>
        <v>REC041</v>
      </c>
      <c r="B50" s="489" t="str">
        <f>'[1]RECOND COMP'!B50</f>
        <v>4CC-6.2</v>
      </c>
      <c r="C50" s="484"/>
      <c r="D50" s="493">
        <v>6</v>
      </c>
      <c r="E50" s="482">
        <f>'[1]RECOND COMP'!J50</f>
        <v>3359.67222709979</v>
      </c>
      <c r="F50" s="477" t="str">
        <f>'[1]RECOND COMP'!$M50</f>
        <v>21024 btu</v>
      </c>
      <c r="G50" s="368"/>
      <c r="H50" s="479" t="str">
        <f>'[1]RECOND COMP'!$P50</f>
        <v>CU - 90 QC</v>
      </c>
      <c r="I50" s="277">
        <f>'[1]RECOND COMP'!$S50</f>
        <v>8009.98701729634</v>
      </c>
      <c r="J50" s="171"/>
      <c r="K50" s="474"/>
      <c r="L50" s="37"/>
      <c r="N50" s="37"/>
      <c r="P50" s="37"/>
      <c r="Q50" s="37"/>
      <c r="R50" s="37"/>
      <c r="S50" s="37"/>
      <c r="T50" s="37"/>
      <c r="U50" s="37"/>
      <c r="V50" s="37"/>
      <c r="W50" s="37"/>
      <c r="X50" s="37"/>
      <c r="Y50" s="37"/>
      <c r="Z50" s="37"/>
      <c r="AA50" s="37"/>
      <c r="AB50" s="37"/>
      <c r="AK50" s="497"/>
      <c r="AL50" s="497"/>
      <c r="AM50" s="297"/>
      <c r="AN50" s="297"/>
      <c r="AO50" s="497"/>
      <c r="AP50" s="497"/>
    </row>
    <row r="51" spans="1:42">
      <c r="A51" s="480" t="str">
        <f>'[1]RECOND COMP'!$A51</f>
        <v>REC042</v>
      </c>
      <c r="B51" s="489" t="str">
        <f>'[1]RECOND COMP'!B51</f>
        <v>4V-6.2</v>
      </c>
      <c r="C51" s="484"/>
      <c r="D51" s="493">
        <v>6</v>
      </c>
      <c r="E51" s="482">
        <f>'[1]RECOND COMP'!J51</f>
        <v>3959.61369622476</v>
      </c>
      <c r="F51" s="477" t="str">
        <f>'[1]RECOND COMP'!$M51</f>
        <v>25000 btu</v>
      </c>
      <c r="G51" s="368"/>
      <c r="H51" s="479" t="str">
        <f>'[1]RECOND COMP'!$P51</f>
        <v>CU - 100 QC</v>
      </c>
      <c r="I51" s="277">
        <f>'[1]RECOND COMP'!$S51</f>
        <v>8790.97810401863</v>
      </c>
      <c r="J51" s="171"/>
      <c r="K51" s="474"/>
      <c r="L51" s="37"/>
      <c r="N51" s="37"/>
      <c r="P51" s="37"/>
      <c r="Q51" s="37"/>
      <c r="R51" s="37"/>
      <c r="S51" s="37"/>
      <c r="T51" s="37"/>
      <c r="U51" s="37"/>
      <c r="V51" s="37"/>
      <c r="W51" s="37"/>
      <c r="X51" s="37"/>
      <c r="Y51" s="37"/>
      <c r="Z51" s="37"/>
      <c r="AA51" s="37"/>
      <c r="AB51" s="37"/>
      <c r="AK51" s="497"/>
      <c r="AL51" s="497"/>
      <c r="AM51" s="297"/>
      <c r="AN51" s="297"/>
      <c r="AO51" s="497"/>
      <c r="AP51" s="497"/>
    </row>
    <row r="52" spans="1:42">
      <c r="A52" s="480" t="str">
        <f>'[1]RECOND COMP'!$A52</f>
        <v>REC043</v>
      </c>
      <c r="B52" s="489" t="str">
        <f>'[1]RECOND COMP'!B52</f>
        <v>4T-8.2</v>
      </c>
      <c r="C52" s="484"/>
      <c r="D52" s="493">
        <v>8</v>
      </c>
      <c r="E52" s="482">
        <f>'[1]RECOND COMP'!J52</f>
        <v>4199.59028387474</v>
      </c>
      <c r="F52" s="477" t="str">
        <f>'[1]RECOND COMP'!$M52</f>
        <v>30888 btu</v>
      </c>
      <c r="G52" s="368"/>
      <c r="H52" s="479" t="str">
        <f>'[1]RECOND COMP'!$P52</f>
        <v>CU - 125 QC</v>
      </c>
      <c r="I52" s="277">
        <f>'[1]RECOND COMP'!$S52</f>
        <v>10344.4446922152</v>
      </c>
      <c r="J52" s="171"/>
      <c r="K52" s="474"/>
      <c r="L52" s="37"/>
      <c r="N52" s="37"/>
      <c r="P52" s="37"/>
      <c r="Q52" s="37"/>
      <c r="R52" s="37"/>
      <c r="S52" s="37"/>
      <c r="T52" s="37"/>
      <c r="U52" s="37"/>
      <c r="V52" s="37"/>
      <c r="W52" s="37"/>
      <c r="X52" s="37"/>
      <c r="Y52" s="37"/>
      <c r="Z52" s="37"/>
      <c r="AA52" s="37"/>
      <c r="AB52" s="37"/>
      <c r="AK52" s="497"/>
      <c r="AL52" s="497"/>
      <c r="AM52" s="297"/>
      <c r="AN52" s="297"/>
      <c r="AO52" s="497"/>
      <c r="AP52" s="497"/>
    </row>
    <row r="53" spans="1:42">
      <c r="A53" s="480" t="str">
        <f>'[1]RECOND COMP'!$A53</f>
        <v>REC044</v>
      </c>
      <c r="B53" s="489" t="str">
        <f>'[1]RECOND COMP'!B53</f>
        <v>4TCS-8.2</v>
      </c>
      <c r="C53" s="484"/>
      <c r="D53" s="493">
        <v>8</v>
      </c>
      <c r="E53" s="482">
        <f>'[1]RECOND COMP'!J53</f>
        <v>5399.47322212467</v>
      </c>
      <c r="F53" s="477" t="str">
        <f>'[1]RECOND COMP'!$M53</f>
        <v>30889 btu</v>
      </c>
      <c r="G53" s="368"/>
      <c r="H53" s="479" t="str">
        <f>'[1]RECOND COMP'!$P53</f>
        <v>CU - 125 QC</v>
      </c>
      <c r="I53" s="277">
        <f>'[1]RECOND COMP'!$S53</f>
        <v>11452.0289429074</v>
      </c>
      <c r="J53" s="171"/>
      <c r="K53" s="474"/>
      <c r="L53" s="37"/>
      <c r="N53" s="37"/>
      <c r="P53" s="37"/>
      <c r="Q53" s="37"/>
      <c r="R53" s="37"/>
      <c r="S53" s="37"/>
      <c r="T53" s="37"/>
      <c r="U53" s="37"/>
      <c r="V53" s="37"/>
      <c r="W53" s="37"/>
      <c r="X53" s="37"/>
      <c r="Y53" s="37"/>
      <c r="Z53" s="37"/>
      <c r="AA53" s="37"/>
      <c r="AB53" s="37"/>
      <c r="AK53" s="497"/>
      <c r="AL53" s="497"/>
      <c r="AM53" s="297"/>
      <c r="AN53" s="297"/>
      <c r="AO53" s="497"/>
      <c r="AP53" s="497"/>
    </row>
    <row r="54" spans="1:42">
      <c r="A54" s="480" t="str">
        <f>'[1]RECOND COMP'!$A54</f>
        <v>REC045</v>
      </c>
      <c r="B54" s="489" t="str">
        <f>'[1]RECOND COMP'!B54</f>
        <v>4P-10.2</v>
      </c>
      <c r="C54" s="484"/>
      <c r="D54" s="493">
        <v>10</v>
      </c>
      <c r="E54" s="482">
        <f>'[1]RECOND COMP'!J54</f>
        <v>4439.56687152473</v>
      </c>
      <c r="F54" s="477" t="str">
        <f>'[1]RECOND COMP'!$M54</f>
        <v>35870 btu</v>
      </c>
      <c r="G54" s="368"/>
      <c r="H54" s="479" t="str">
        <f>'[1]RECOND COMP'!$P54</f>
        <v>CU - 144 QC</v>
      </c>
      <c r="I54" s="277">
        <f>'[1]RECOND COMP'!$S54</f>
        <v>11254.10871164</v>
      </c>
      <c r="J54" s="171"/>
      <c r="K54" s="474"/>
      <c r="L54" s="37"/>
      <c r="N54" s="37"/>
      <c r="P54" s="37"/>
      <c r="Q54" s="37"/>
      <c r="R54" s="37"/>
      <c r="S54" s="37"/>
      <c r="T54" s="37"/>
      <c r="U54" s="37"/>
      <c r="V54" s="37"/>
      <c r="W54" s="37"/>
      <c r="X54" s="37"/>
      <c r="Y54" s="37"/>
      <c r="Z54" s="37"/>
      <c r="AA54" s="37"/>
      <c r="AB54" s="37"/>
      <c r="AK54" s="497"/>
      <c r="AL54" s="497"/>
      <c r="AM54" s="297"/>
      <c r="AN54" s="297"/>
      <c r="AO54" s="497"/>
      <c r="AP54" s="497"/>
    </row>
    <row r="55" spans="1:42">
      <c r="A55" s="480" t="str">
        <f>'[1]RECOND COMP'!$A55</f>
        <v>REC045.1</v>
      </c>
      <c r="B55" s="489" t="str">
        <f>'[1]RECOND COMP'!B55</f>
        <v>4PC-10.2</v>
      </c>
      <c r="C55" s="484"/>
      <c r="D55" s="493">
        <v>10</v>
      </c>
      <c r="E55" s="482">
        <f>'[1]RECOND COMP'!J55</f>
        <v>5166.66666666667</v>
      </c>
      <c r="F55" s="477" t="str">
        <f>'[1]RECOND COMP'!$M55</f>
        <v>35870 btu</v>
      </c>
      <c r="G55" s="368"/>
      <c r="H55" s="479" t="str">
        <f>'[1]RECOND COMP'!$P55</f>
        <v>CU - 144 QC</v>
      </c>
      <c r="I55" s="277">
        <f>'[1]RECOND COMP'!$S55</f>
        <v>12386.816214848</v>
      </c>
      <c r="J55" s="171"/>
      <c r="K55" s="474"/>
      <c r="L55" s="37"/>
      <c r="N55" s="37"/>
      <c r="P55" s="37"/>
      <c r="Q55" s="37"/>
      <c r="R55" s="37"/>
      <c r="S55" s="37"/>
      <c r="T55" s="37"/>
      <c r="U55" s="37"/>
      <c r="V55" s="37"/>
      <c r="W55" s="37"/>
      <c r="X55" s="37"/>
      <c r="Y55" s="37"/>
      <c r="Z55" s="37"/>
      <c r="AA55" s="37"/>
      <c r="AB55" s="37"/>
      <c r="AK55" s="497"/>
      <c r="AL55" s="497"/>
      <c r="AM55" s="297"/>
      <c r="AN55" s="297"/>
      <c r="AO55" s="497"/>
      <c r="AP55" s="497"/>
    </row>
    <row r="56" spans="1:42">
      <c r="A56" s="480" t="str">
        <f>'[1]RECOND COMP'!$A56</f>
        <v>REC045.2</v>
      </c>
      <c r="B56" s="489" t="str">
        <f>'[1]RECOND COMP'!B56</f>
        <v>4PES12Y</v>
      </c>
      <c r="C56" s="484"/>
      <c r="D56" s="493">
        <v>12</v>
      </c>
      <c r="E56" s="482">
        <f>'[1]RECOND COMP'!J56</f>
        <v>5833.33333333333</v>
      </c>
      <c r="F56" s="477" t="str">
        <f>'[1]RECOND COMP'!$M56</f>
        <v>35870 btu</v>
      </c>
      <c r="G56" s="368"/>
      <c r="H56" s="479" t="str">
        <f>'[1]RECOND COMP'!$P56</f>
        <v>CU - 144 QC</v>
      </c>
      <c r="I56" s="277">
        <f>'[1]RECOND COMP'!$S56</f>
        <v>12540.6623686941</v>
      </c>
      <c r="J56" s="171"/>
      <c r="K56" s="474"/>
      <c r="L56" s="37"/>
      <c r="N56" s="37"/>
      <c r="P56" s="37"/>
      <c r="Q56" s="37"/>
      <c r="R56" s="37"/>
      <c r="S56" s="37"/>
      <c r="T56" s="37"/>
      <c r="U56" s="37"/>
      <c r="V56" s="37"/>
      <c r="W56" s="37"/>
      <c r="X56" s="37"/>
      <c r="Y56" s="37"/>
      <c r="Z56" s="37"/>
      <c r="AA56" s="37"/>
      <c r="AB56" s="37"/>
      <c r="AK56" s="497"/>
      <c r="AL56" s="497"/>
      <c r="AM56" s="297"/>
      <c r="AN56" s="297"/>
      <c r="AO56" s="497"/>
      <c r="AP56" s="497"/>
    </row>
    <row r="57" spans="1:42">
      <c r="A57" s="480" t="str">
        <f>'[1]RECOND COMP'!$A57</f>
        <v>REC046</v>
      </c>
      <c r="B57" s="489" t="str">
        <f>'[1]RECOND COMP'!B57</f>
        <v>4N-12.2</v>
      </c>
      <c r="C57" s="484"/>
      <c r="D57" s="493">
        <v>12</v>
      </c>
      <c r="E57" s="482">
        <f>'[1]RECOND COMP'!J57</f>
        <v>5039.50834064969</v>
      </c>
      <c r="F57" s="477" t="str">
        <f>'[1]RECOND COMP'!$M57</f>
        <v>41912 btu</v>
      </c>
      <c r="G57" s="368"/>
      <c r="H57" s="479" t="str">
        <f>'[1]RECOND COMP'!$P57</f>
        <v>CU - 160 QC</v>
      </c>
      <c r="I57" s="277">
        <f>'[1]RECOND COMP'!$S57</f>
        <v>12516.3846306859</v>
      </c>
      <c r="J57" s="171"/>
      <c r="K57" s="474"/>
      <c r="L57" s="37"/>
      <c r="N57" s="37"/>
      <c r="P57" s="37"/>
      <c r="Q57" s="37"/>
      <c r="R57" s="37"/>
      <c r="S57" s="37"/>
      <c r="T57" s="37"/>
      <c r="U57" s="37"/>
      <c r="V57" s="37"/>
      <c r="W57" s="37"/>
      <c r="X57" s="37"/>
      <c r="Y57" s="37"/>
      <c r="Z57" s="37"/>
      <c r="AA57" s="37"/>
      <c r="AB57" s="37"/>
      <c r="AK57" s="497"/>
      <c r="AL57" s="497"/>
      <c r="AM57" s="297"/>
      <c r="AN57" s="297"/>
      <c r="AO57" s="497"/>
      <c r="AP57" s="497"/>
    </row>
    <row r="58" spans="1:42">
      <c r="A58" s="480" t="str">
        <f>'[1]RECOND COMP'!$A58</f>
        <v>REC047</v>
      </c>
      <c r="B58" s="489" t="str">
        <f>'[1]RECOND COMP'!B58</f>
        <v>4NCS-12.2</v>
      </c>
      <c r="C58" s="484"/>
      <c r="D58" s="493">
        <v>12</v>
      </c>
      <c r="E58" s="482">
        <f>'[1]RECOND COMP'!J58</f>
        <v>5639.44980977465</v>
      </c>
      <c r="F58" s="477" t="str">
        <f>'[1]RECOND COMP'!$M58</f>
        <v>41913 btu</v>
      </c>
      <c r="G58" s="368"/>
      <c r="H58" s="479" t="str">
        <f>'[1]RECOND COMP'!$P58</f>
        <v>CU - 160 QC</v>
      </c>
      <c r="I58" s="277">
        <f>'[1]RECOND COMP'!$S58</f>
        <v>13070.176756032</v>
      </c>
      <c r="J58" s="171"/>
      <c r="K58" s="474"/>
      <c r="L58" s="37"/>
      <c r="N58" s="37"/>
      <c r="P58" s="37"/>
      <c r="Q58" s="37"/>
      <c r="R58" s="37"/>
      <c r="S58" s="37"/>
      <c r="T58" s="37"/>
      <c r="U58" s="37"/>
      <c r="V58" s="37"/>
      <c r="W58" s="37"/>
      <c r="X58" s="37"/>
      <c r="Y58" s="37"/>
      <c r="Z58" s="37"/>
      <c r="AA58" s="37"/>
      <c r="AB58" s="37"/>
      <c r="AK58" s="497"/>
      <c r="AL58" s="497"/>
      <c r="AM58" s="297"/>
      <c r="AN58" s="297"/>
      <c r="AO58" s="497"/>
      <c r="AP58" s="497"/>
    </row>
    <row r="59" spans="1:42">
      <c r="A59" s="480" t="str">
        <f>'[1]RECOND COMP'!$A59</f>
        <v>REC048</v>
      </c>
      <c r="B59" s="489" t="str">
        <f>'[1]RECOND COMP'!B59</f>
        <v>4J-13.2</v>
      </c>
      <c r="C59" s="484"/>
      <c r="D59" s="493">
        <v>13</v>
      </c>
      <c r="E59" s="482">
        <f>'[1]RECOND COMP'!J59</f>
        <v>5999.41469124963</v>
      </c>
      <c r="F59" s="477" t="str">
        <f>'[1]RECOND COMP'!$M59</f>
        <v>47030 btu</v>
      </c>
      <c r="G59" s="368"/>
      <c r="H59" s="479" t="str">
        <f>'[1]RECOND COMP'!$P59</f>
        <v>CU - 200 QC</v>
      </c>
      <c r="I59" s="277">
        <f>'[1]RECOND COMP'!$S59</f>
        <v>15223.8211684439</v>
      </c>
      <c r="J59" s="171"/>
      <c r="K59" s="474"/>
      <c r="L59" s="37"/>
      <c r="N59" s="37"/>
      <c r="P59" s="37"/>
      <c r="Q59" s="37"/>
      <c r="R59" s="37"/>
      <c r="S59" s="37"/>
      <c r="T59" s="37"/>
      <c r="U59" s="37"/>
      <c r="V59" s="37"/>
      <c r="W59" s="37"/>
      <c r="X59" s="37"/>
      <c r="Y59" s="37"/>
      <c r="Z59" s="37"/>
      <c r="AA59" s="37"/>
      <c r="AB59" s="37"/>
      <c r="AK59" s="497"/>
      <c r="AL59" s="497"/>
      <c r="AM59" s="297"/>
      <c r="AN59" s="297"/>
      <c r="AO59" s="497"/>
      <c r="AP59" s="497"/>
    </row>
    <row r="60" spans="1:42">
      <c r="A60" s="480" t="str">
        <f>'[1]RECOND COMP'!$A60</f>
        <v>REC049</v>
      </c>
      <c r="B60" s="489" t="str">
        <f>'[1]RECOND COMP'!B60</f>
        <v>4H-15.2</v>
      </c>
      <c r="C60" s="484"/>
      <c r="D60" s="323">
        <v>15</v>
      </c>
      <c r="E60" s="482">
        <f>'[1]RECOND COMP'!J60</f>
        <v>6359.37957272461</v>
      </c>
      <c r="F60" s="477" t="str">
        <f>'[1]RECOND COMP'!$M60</f>
        <v>53925 btu</v>
      </c>
      <c r="G60" s="368"/>
      <c r="H60" s="479" t="str">
        <f>'[1]RECOND COMP'!$P60</f>
        <v>CU - 200 QC</v>
      </c>
      <c r="I60" s="277">
        <f>'[1]RECOND COMP'!$S60</f>
        <v>15556.0964436516</v>
      </c>
      <c r="J60" s="171"/>
      <c r="K60" s="474"/>
      <c r="L60" s="37"/>
      <c r="N60" s="37"/>
      <c r="P60" s="37"/>
      <c r="Q60" s="37"/>
      <c r="R60" s="37"/>
      <c r="S60" s="37"/>
      <c r="T60" s="37"/>
      <c r="U60" s="37"/>
      <c r="V60" s="37"/>
      <c r="W60" s="37"/>
      <c r="X60" s="37"/>
      <c r="Y60" s="37"/>
      <c r="Z60" s="37"/>
      <c r="AA60" s="37"/>
      <c r="AB60" s="37"/>
      <c r="AK60" s="497"/>
      <c r="AL60" s="497"/>
      <c r="AM60" s="297"/>
      <c r="AN60" s="297"/>
      <c r="AO60" s="497"/>
      <c r="AP60" s="497"/>
    </row>
    <row r="61" spans="1:42">
      <c r="A61" s="480" t="str">
        <f>'[1]RECOND COMP'!$A61</f>
        <v>REC050</v>
      </c>
      <c r="B61" s="489" t="str">
        <f>'[1]RECOND COMP'!B61</f>
        <v>4G-20.2</v>
      </c>
      <c r="C61" s="484"/>
      <c r="D61" s="323">
        <v>20</v>
      </c>
      <c r="E61" s="482">
        <f>'[1]RECOND COMP'!J61</f>
        <v>6359.37957272461</v>
      </c>
      <c r="F61" s="477" t="str">
        <f>'[1]RECOND COMP'!$M61</f>
        <v>62630 btu</v>
      </c>
      <c r="G61" s="368"/>
      <c r="H61" s="479" t="str">
        <f>'[1]RECOND COMP'!$P61</f>
        <v>CU - 250 QC</v>
      </c>
      <c r="I61" s="277">
        <f>'[1]RECOND COMP'!$S61</f>
        <v>18288.9366444566</v>
      </c>
      <c r="J61" s="171"/>
      <c r="K61" s="474"/>
      <c r="L61" s="37"/>
      <c r="N61" s="37"/>
      <c r="P61" s="37"/>
      <c r="Q61" s="37"/>
      <c r="R61" s="37"/>
      <c r="S61" s="37"/>
      <c r="T61" s="37"/>
      <c r="U61" s="37"/>
      <c r="V61" s="37"/>
      <c r="W61" s="37"/>
      <c r="X61" s="37"/>
      <c r="Y61" s="37"/>
      <c r="Z61" s="37"/>
      <c r="AA61" s="37"/>
      <c r="AB61" s="37"/>
      <c r="AK61" s="497"/>
      <c r="AL61" s="497"/>
      <c r="AM61" s="297"/>
      <c r="AN61" s="297"/>
      <c r="AO61" s="497"/>
      <c r="AP61" s="497"/>
    </row>
    <row r="62" spans="1:42">
      <c r="A62" s="480" t="str">
        <f>'[1]RECOND COMP'!$A62</f>
        <v>REC051</v>
      </c>
      <c r="B62" s="489" t="str">
        <f>'[1]RECOND COMP'!B62</f>
        <v>6J-22.2</v>
      </c>
      <c r="C62" s="484"/>
      <c r="D62" s="323">
        <v>22</v>
      </c>
      <c r="E62" s="482">
        <f>'[1]RECOND COMP'!J62</f>
        <v>8399.18056774949</v>
      </c>
      <c r="F62" s="477" t="str">
        <f>'[1]RECOND COMP'!$M62</f>
        <v>69800 btu</v>
      </c>
      <c r="G62" s="368"/>
      <c r="H62" s="479" t="str">
        <f>'[1]RECOND COMP'!$P62</f>
        <v>CU - 250 QC</v>
      </c>
      <c r="I62" s="277">
        <f>'[1]RECOND COMP'!$S62</f>
        <v>20884.7889474328</v>
      </c>
      <c r="J62" s="171"/>
      <c r="K62" s="474"/>
      <c r="L62" s="37"/>
      <c r="N62" s="37"/>
      <c r="P62" s="37"/>
      <c r="Q62" s="37"/>
      <c r="R62" s="37"/>
      <c r="S62" s="37"/>
      <c r="T62" s="37"/>
      <c r="U62" s="37"/>
      <c r="V62" s="37"/>
      <c r="W62" s="37"/>
      <c r="X62" s="37"/>
      <c r="Y62" s="37"/>
      <c r="Z62" s="37"/>
      <c r="AA62" s="37"/>
      <c r="AB62" s="37"/>
      <c r="AK62" s="497"/>
      <c r="AL62" s="497"/>
      <c r="AM62" s="297"/>
      <c r="AN62" s="297"/>
      <c r="AO62" s="497"/>
      <c r="AP62" s="497"/>
    </row>
    <row r="63" spans="1:42">
      <c r="A63" s="480" t="str">
        <f>'[1]RECOND COMP'!$A63</f>
        <v>REC052</v>
      </c>
      <c r="B63" s="489" t="str">
        <f>'[1]RECOND COMP'!B63</f>
        <v>6H-25.2</v>
      </c>
      <c r="C63" s="484"/>
      <c r="D63" s="323">
        <v>25</v>
      </c>
      <c r="E63" s="482">
        <f>'[1]RECOND COMP'!J63</f>
        <v>8639.15715539947</v>
      </c>
      <c r="F63" s="477" t="str">
        <f>'[1]RECOND COMP'!$M63</f>
        <v>80888 btu</v>
      </c>
      <c r="G63" s="368"/>
      <c r="H63" s="479" t="str">
        <f>'[1]RECOND COMP'!$P63</f>
        <v>CU - 300 QC</v>
      </c>
      <c r="I63" s="277">
        <f>'[1]RECOND COMP'!$S63</f>
        <v>22477.9508364833</v>
      </c>
      <c r="J63" s="171"/>
      <c r="K63" s="474"/>
      <c r="L63" s="37"/>
      <c r="N63" s="37"/>
      <c r="P63" s="37"/>
      <c r="Q63" s="37"/>
      <c r="R63" s="37"/>
      <c r="S63" s="37"/>
      <c r="T63" s="37"/>
      <c r="U63" s="37"/>
      <c r="V63" s="37"/>
      <c r="W63" s="37"/>
      <c r="X63" s="37"/>
      <c r="Y63" s="37"/>
      <c r="Z63" s="37"/>
      <c r="AA63" s="37"/>
      <c r="AB63" s="37"/>
      <c r="AK63" s="497"/>
      <c r="AL63" s="497"/>
      <c r="AM63" s="297"/>
      <c r="AN63" s="297"/>
      <c r="AO63" s="497"/>
      <c r="AP63" s="497"/>
    </row>
    <row r="64" spans="1:42">
      <c r="A64" s="480" t="str">
        <f>'[1]RECOND COMP'!$A64</f>
        <v>REC053</v>
      </c>
      <c r="B64" s="489" t="str">
        <f>'[1]RECOND COMP'!B64</f>
        <v>6G-30.2</v>
      </c>
      <c r="C64" s="484"/>
      <c r="D64" s="323">
        <v>30</v>
      </c>
      <c r="E64" s="482">
        <f>'[1]RECOND COMP'!J64</f>
        <v>8759.14544922446</v>
      </c>
      <c r="F64" s="477" t="str">
        <f>'[1]RECOND COMP'!$M64</f>
        <v>93858 btu</v>
      </c>
      <c r="G64" s="368"/>
      <c r="H64" s="479" t="str">
        <f>'[1]RECOND COMP'!$P64</f>
        <v>CU - 350 QC</v>
      </c>
      <c r="I64" s="277">
        <f>'[1]RECOND COMP'!$S64</f>
        <v>24380.4750151768</v>
      </c>
      <c r="J64" s="171"/>
      <c r="K64" s="474"/>
      <c r="L64" s="37"/>
      <c r="N64" s="37"/>
      <c r="P64" s="37"/>
      <c r="Q64" s="37"/>
      <c r="R64" s="37"/>
      <c r="S64" s="37"/>
      <c r="T64" s="37"/>
      <c r="U64" s="37"/>
      <c r="V64" s="37"/>
      <c r="W64" s="37"/>
      <c r="X64" s="37"/>
      <c r="Y64" s="37"/>
      <c r="Z64" s="37"/>
      <c r="AA64" s="37"/>
      <c r="AB64" s="37"/>
      <c r="AK64" s="497"/>
      <c r="AL64" s="497"/>
      <c r="AM64" s="297"/>
      <c r="AN64" s="297"/>
      <c r="AO64" s="497"/>
      <c r="AP64" s="497"/>
    </row>
    <row r="65" spans="1:42">
      <c r="A65" s="480" t="str">
        <f>'[1]RECOND COMP'!$A66</f>
        <v>REC054</v>
      </c>
      <c r="B65" s="489" t="str">
        <f>'[1]RECOND COMP'!B66</f>
        <v>6F-40.2</v>
      </c>
      <c r="C65" s="487"/>
      <c r="D65" s="323">
        <v>40</v>
      </c>
      <c r="E65" s="482">
        <f>'[1]RECOND COMP'!J66</f>
        <v>9719.05179982441</v>
      </c>
      <c r="F65" s="477" t="str">
        <f>'[1]RECOND COMP'!$M66</f>
        <v>113482btu</v>
      </c>
      <c r="G65" s="368"/>
      <c r="H65" s="479" t="str">
        <f>'[1]RECOND COMP'!$P66</f>
        <v>CU - 400 QC</v>
      </c>
      <c r="I65" s="277">
        <f>'[1]RECOND COMP'!$S66</f>
        <v>27716.7014366274</v>
      </c>
      <c r="J65" s="171"/>
      <c r="K65" s="474"/>
      <c r="L65" s="37"/>
      <c r="N65" s="37"/>
      <c r="P65" s="37"/>
      <c r="Q65" s="37"/>
      <c r="R65" s="37"/>
      <c r="S65" s="37"/>
      <c r="T65" s="37"/>
      <c r="U65" s="37"/>
      <c r="V65" s="37"/>
      <c r="W65" s="37"/>
      <c r="X65" s="37"/>
      <c r="Y65" s="37"/>
      <c r="Z65" s="37"/>
      <c r="AA65" s="37"/>
      <c r="AB65" s="37"/>
      <c r="AK65" s="497"/>
      <c r="AL65" s="497"/>
      <c r="AM65" s="297"/>
      <c r="AN65" s="297"/>
      <c r="AO65" s="497"/>
      <c r="AP65" s="497"/>
    </row>
    <row r="66" customHeight="1" spans="1:42">
      <c r="A66" s="480" t="str">
        <f>'[1]RECOND COMP'!$A67</f>
        <v>REC055</v>
      </c>
      <c r="B66" s="489" t="str">
        <f>'[1]RECOND COMP'!B67</f>
        <v>S4T-5.2</v>
      </c>
      <c r="C66" s="498" t="s">
        <v>238</v>
      </c>
      <c r="D66" s="493">
        <v>5</v>
      </c>
      <c r="E66" s="482" t="str">
        <f>'[1]RECOND COMP'!J67</f>
        <v>~</v>
      </c>
      <c r="F66" s="477" t="str">
        <f>'[1]RECOND COMP'!$M67</f>
        <v>26200 btu</v>
      </c>
      <c r="G66" s="368"/>
      <c r="H66" s="479" t="str">
        <f>'[1]RECOND COMP'!$P67</f>
        <v>CU - 90 QC</v>
      </c>
      <c r="I66" s="277">
        <f>'[1]RECOND COMP'!$S67</f>
        <v>9096.81743354871</v>
      </c>
      <c r="J66" s="171"/>
      <c r="K66" s="474"/>
      <c r="L66" s="37"/>
      <c r="N66" s="37"/>
      <c r="P66" s="37"/>
      <c r="Q66" s="37"/>
      <c r="R66" s="37"/>
      <c r="S66" s="37"/>
      <c r="T66" s="37"/>
      <c r="U66" s="37"/>
      <c r="V66" s="37"/>
      <c r="W66" s="37"/>
      <c r="X66" s="37"/>
      <c r="Y66" s="37"/>
      <c r="Z66" s="37"/>
      <c r="AA66" s="37"/>
      <c r="AB66" s="37"/>
      <c r="AK66" s="497"/>
      <c r="AL66" s="497"/>
      <c r="AM66" s="297"/>
      <c r="AN66" s="297"/>
      <c r="AO66" s="497"/>
      <c r="AP66" s="497"/>
    </row>
    <row r="67" spans="1:42">
      <c r="A67" s="480" t="str">
        <f>'[1]RECOND COMP'!$A68</f>
        <v>REC056</v>
      </c>
      <c r="B67" s="489" t="str">
        <f>'[1]RECOND COMP'!B68</f>
        <v>S4N-8.2</v>
      </c>
      <c r="C67" s="499"/>
      <c r="D67" s="493">
        <v>8</v>
      </c>
      <c r="E67" s="482" t="str">
        <f>'[1]RECOND COMP'!J68</f>
        <v>~</v>
      </c>
      <c r="F67" s="477" t="str">
        <f>'[1]RECOND COMP'!$M68</f>
        <v>37500 btu</v>
      </c>
      <c r="G67" s="368"/>
      <c r="H67" s="479" t="str">
        <f>'[1]RECOND COMP'!$P68</f>
        <v>CU - 125 QC</v>
      </c>
      <c r="I67" s="277">
        <f>'[1]RECOND COMP'!$S68</f>
        <v>11315.5392650811</v>
      </c>
      <c r="J67" s="171"/>
      <c r="K67" s="474"/>
      <c r="L67" s="37"/>
      <c r="N67" s="37"/>
      <c r="P67" s="37"/>
      <c r="Q67" s="37"/>
      <c r="R67" s="37"/>
      <c r="S67" s="37"/>
      <c r="T67" s="37"/>
      <c r="U67" s="37"/>
      <c r="V67" s="37"/>
      <c r="W67" s="37"/>
      <c r="X67" s="37"/>
      <c r="Y67" s="37"/>
      <c r="Z67" s="37"/>
      <c r="AA67" s="37"/>
      <c r="AB67" s="37"/>
      <c r="AK67" s="497"/>
      <c r="AL67" s="497"/>
      <c r="AM67" s="297"/>
      <c r="AN67" s="297"/>
      <c r="AO67" s="497"/>
      <c r="AP67" s="497"/>
    </row>
    <row r="68" spans="1:42">
      <c r="A68" s="480" t="str">
        <f>'[1]RECOND COMP'!$A69</f>
        <v>REC057</v>
      </c>
      <c r="B68" s="489" t="str">
        <f>'[1]RECOND COMP'!B69</f>
        <v>S4G-12.2</v>
      </c>
      <c r="C68" s="499"/>
      <c r="D68" s="500">
        <v>12</v>
      </c>
      <c r="E68" s="482" t="str">
        <f>'[1]RECOND COMP'!J69</f>
        <v>~</v>
      </c>
      <c r="F68" s="477" t="str">
        <f>'[1]RECOND COMP'!$M69</f>
        <v>56550 btu</v>
      </c>
      <c r="G68" s="368"/>
      <c r="H68" s="479" t="str">
        <f>'[1]RECOND COMP'!$P69</f>
        <v>CU - 160 QC</v>
      </c>
      <c r="I68" s="277">
        <f>'[1]RECOND COMP'!$S69</f>
        <v>14956.1385961567</v>
      </c>
      <c r="J68" s="171"/>
      <c r="K68" s="474"/>
      <c r="L68" s="37"/>
      <c r="N68" s="37"/>
      <c r="P68" s="37"/>
      <c r="Q68" s="37"/>
      <c r="R68" s="37"/>
      <c r="S68" s="37"/>
      <c r="T68" s="37"/>
      <c r="U68" s="37"/>
      <c r="V68" s="37"/>
      <c r="W68" s="37"/>
      <c r="X68" s="37"/>
      <c r="Y68" s="37"/>
      <c r="Z68" s="37"/>
      <c r="AA68" s="37"/>
      <c r="AB68" s="37"/>
      <c r="AK68" s="497"/>
      <c r="AL68" s="497"/>
      <c r="AM68" s="297"/>
      <c r="AN68" s="297"/>
      <c r="AO68" s="497"/>
      <c r="AP68" s="497"/>
    </row>
    <row r="69" spans="1:42">
      <c r="A69" s="480" t="str">
        <f>'[1]RECOND COMP'!$A70</f>
        <v>REC058</v>
      </c>
      <c r="B69" s="489" t="str">
        <f>'[1]RECOND COMP'!B70</f>
        <v>S6J-16.2</v>
      </c>
      <c r="C69" s="499"/>
      <c r="D69" s="323">
        <v>16</v>
      </c>
      <c r="E69" s="482" t="str">
        <f>'[1]RECOND COMP'!J70</f>
        <v>~</v>
      </c>
      <c r="F69" s="477" t="str">
        <f>'[1]RECOND COMP'!$M70</f>
        <v>84000 btu</v>
      </c>
      <c r="G69" s="368"/>
      <c r="H69" s="479" t="str">
        <f>'[1]RECOND COMP'!$P70</f>
        <v>CU - 200 QC</v>
      </c>
      <c r="I69" s="277">
        <f>'[1]RECOND COMP'!$S70</f>
        <v>19106.455175803</v>
      </c>
      <c r="J69" s="171"/>
      <c r="K69" s="474"/>
      <c r="L69" s="37"/>
      <c r="N69" s="37"/>
      <c r="P69" s="37"/>
      <c r="Q69" s="37"/>
      <c r="R69" s="37"/>
      <c r="S69" s="37"/>
      <c r="T69" s="37"/>
      <c r="U69" s="37"/>
      <c r="V69" s="37"/>
      <c r="W69" s="37"/>
      <c r="X69" s="37"/>
      <c r="Y69" s="37"/>
      <c r="Z69" s="37"/>
      <c r="AA69" s="37"/>
      <c r="AB69" s="37"/>
      <c r="AK69" s="497"/>
      <c r="AL69" s="497"/>
      <c r="AM69" s="297"/>
      <c r="AN69" s="297"/>
      <c r="AO69" s="497"/>
      <c r="AP69" s="497"/>
    </row>
    <row r="70" spans="1:42">
      <c r="A70" s="480" t="str">
        <f>'[1]RECOND COMP'!$A71</f>
        <v>REC059</v>
      </c>
      <c r="B70" s="489" t="str">
        <f>'[1]RECOND COMP'!B71</f>
        <v>S6H-20.2</v>
      </c>
      <c r="C70" s="499"/>
      <c r="D70" s="323">
        <v>20</v>
      </c>
      <c r="E70" s="482">
        <f>'[1]RECOND COMP'!J71</f>
        <v>8491.47925530717</v>
      </c>
      <c r="F70" s="477" t="str">
        <f>'[1]RECOND COMP'!$M71</f>
        <v>94000 btu</v>
      </c>
      <c r="G70" s="368"/>
      <c r="H70" s="479" t="str">
        <f>'[1]RECOND COMP'!$P71</f>
        <v>CU - 250 QC</v>
      </c>
      <c r="I70" s="277">
        <f>'[1]RECOND COMP'!$S71</f>
        <v>22015.8510354686</v>
      </c>
      <c r="J70" s="171"/>
      <c r="K70" s="474"/>
      <c r="L70" s="37"/>
      <c r="N70" s="37"/>
      <c r="P70" s="37"/>
      <c r="Q70" s="37"/>
      <c r="R70" s="37"/>
      <c r="S70" s="37"/>
      <c r="T70" s="37"/>
      <c r="U70" s="37"/>
      <c r="V70" s="37"/>
      <c r="W70" s="37"/>
      <c r="X70" s="37"/>
      <c r="Y70" s="37"/>
      <c r="Z70" s="37"/>
      <c r="AA70" s="37"/>
      <c r="AB70" s="37"/>
      <c r="AK70" s="497"/>
      <c r="AL70" s="497"/>
      <c r="AM70" s="297"/>
      <c r="AN70" s="297"/>
      <c r="AO70" s="497"/>
      <c r="AP70" s="497"/>
    </row>
    <row r="71" spans="1:42">
      <c r="A71" s="480" t="str">
        <f>'[1]RECOND COMP'!$A72</f>
        <v>REC060</v>
      </c>
      <c r="B71" s="489" t="str">
        <f>'[1]RECOND COMP'!B72</f>
        <v>S6G-25.2</v>
      </c>
      <c r="C71" s="499"/>
      <c r="D71" s="323">
        <v>25</v>
      </c>
      <c r="E71" s="482">
        <f>'[1]RECOND COMP'!J72</f>
        <v>9199.10252658277</v>
      </c>
      <c r="F71" s="477" t="str">
        <f>'[1]RECOND COMP'!$M72</f>
        <v>111780 btu</v>
      </c>
      <c r="G71" s="368"/>
      <c r="H71" s="479" t="str">
        <f>'[1]RECOND COMP'!$P72</f>
        <v>CU - 300 QC</v>
      </c>
      <c r="I71" s="277">
        <f>'[1]RECOND COMP'!$S72</f>
        <v>23912.3912207958</v>
      </c>
      <c r="J71" s="171"/>
      <c r="K71" s="474"/>
      <c r="L71" s="37"/>
      <c r="N71" s="37"/>
      <c r="P71" s="37"/>
      <c r="Q71" s="37"/>
      <c r="R71" s="37"/>
      <c r="S71" s="37"/>
      <c r="T71" s="37"/>
      <c r="U71" s="37"/>
      <c r="V71" s="37"/>
      <c r="W71" s="37"/>
      <c r="X71" s="37"/>
      <c r="Y71" s="37"/>
      <c r="Z71" s="37"/>
      <c r="AA71" s="37"/>
      <c r="AB71" s="37"/>
      <c r="AK71" s="497"/>
      <c r="AL71" s="497"/>
      <c r="AM71" s="297"/>
      <c r="AN71" s="297"/>
      <c r="AO71" s="497"/>
      <c r="AP71" s="497"/>
    </row>
    <row r="72" spans="1:42">
      <c r="A72" s="480" t="str">
        <f>'[1]RECOND COMP'!$A73</f>
        <v>REC061</v>
      </c>
      <c r="B72" s="489" t="str">
        <f>'[1]RECOND COMP'!B73</f>
        <v>S6F-30.2</v>
      </c>
      <c r="C72" s="501"/>
      <c r="D72" s="323">
        <v>30</v>
      </c>
      <c r="E72" s="482">
        <f>'[1]RECOND COMP'!J73</f>
        <v>12225.2223897162</v>
      </c>
      <c r="F72" s="477" t="str">
        <f>'[1]RECOND COMP'!$M73</f>
        <v>133800btu</v>
      </c>
      <c r="G72" s="368"/>
      <c r="H72" s="479" t="str">
        <f>'[1]RECOND COMP'!$P73</f>
        <v>CU - 350 QC</v>
      </c>
      <c r="I72" s="277">
        <f>'[1]RECOND COMP'!$S73</f>
        <v>26654.9930065289</v>
      </c>
      <c r="J72" s="171"/>
      <c r="K72" s="474"/>
      <c r="L72" s="37"/>
      <c r="N72" s="37"/>
      <c r="P72" s="37"/>
      <c r="Q72" s="37"/>
      <c r="R72" s="37"/>
      <c r="S72" s="37"/>
      <c r="T72" s="37"/>
      <c r="U72" s="37"/>
      <c r="V72" s="37"/>
      <c r="W72" s="37"/>
      <c r="X72" s="37"/>
      <c r="Y72" s="37"/>
      <c r="Z72" s="37"/>
      <c r="AA72" s="37"/>
      <c r="AB72" s="37"/>
      <c r="AK72" s="497"/>
      <c r="AL72" s="497"/>
      <c r="AM72" s="297"/>
      <c r="AN72" s="297"/>
      <c r="AO72" s="497"/>
      <c r="AP72" s="497"/>
    </row>
    <row r="73" ht="24" spans="1:42">
      <c r="A73" s="480" t="str">
        <f>'[1]RECOND COMP'!$A74</f>
        <v>REC062</v>
      </c>
      <c r="B73" s="489" t="str">
        <f>'[1]RECOND COMP'!B74</f>
        <v>HSKC6461-60</v>
      </c>
      <c r="C73" s="502" t="s">
        <v>239</v>
      </c>
      <c r="D73" s="323">
        <v>60</v>
      </c>
      <c r="E73" s="482">
        <f>'[1]RECOND COMP'!J74</f>
        <v>8999.12203687445</v>
      </c>
      <c r="F73" s="477" t="str">
        <f>'[1]RECOND COMP'!$M74</f>
        <v>174750 btu -20c</v>
      </c>
      <c r="G73" s="368"/>
      <c r="H73" s="479" t="str">
        <f>'[1]RECOND COMP'!$P74</f>
        <v>HTC 75</v>
      </c>
      <c r="I73" s="277">
        <f>'[1]RECOND COMP'!$S74</f>
        <v>30932.0056725174</v>
      </c>
      <c r="J73" s="171"/>
      <c r="K73" s="37"/>
      <c r="L73" s="37"/>
      <c r="N73" s="37"/>
      <c r="P73" s="37"/>
      <c r="Q73" s="37"/>
      <c r="R73" s="37"/>
      <c r="S73" s="37"/>
      <c r="T73" s="37"/>
      <c r="U73" s="37"/>
      <c r="V73" s="37"/>
      <c r="W73" s="37"/>
      <c r="X73" s="37"/>
      <c r="Y73" s="37"/>
      <c r="Z73" s="37"/>
      <c r="AA73" s="37"/>
      <c r="AB73" s="37"/>
      <c r="AK73" s="497"/>
      <c r="AL73" s="497"/>
      <c r="AM73" s="297"/>
      <c r="AN73" s="297"/>
      <c r="AO73" s="497"/>
      <c r="AP73" s="497"/>
    </row>
    <row r="74" ht="24" spans="1:42">
      <c r="A74" s="480" t="str">
        <f>'[1]RECOND COMP'!$A75</f>
        <v>REC063</v>
      </c>
      <c r="B74" s="489" t="str">
        <f>'[1]RECOND COMP'!B75</f>
        <v>HSKC7461-80</v>
      </c>
      <c r="C74" s="503"/>
      <c r="D74" s="323">
        <v>80</v>
      </c>
      <c r="E74" s="482">
        <f>'[1]RECOND COMP'!J75</f>
        <v>9599.06350599941</v>
      </c>
      <c r="F74" s="477" t="str">
        <f>'[1]RECOND COMP'!$M75</f>
        <v>239250 btu -20c</v>
      </c>
      <c r="G74" s="369"/>
      <c r="H74" s="479" t="str">
        <f>'[1]RECOND COMP'!$P75</f>
        <v>HTC 75</v>
      </c>
      <c r="I74" s="277">
        <f>'[1]RECOND COMP'!$S75</f>
        <v>33963.6018890906</v>
      </c>
      <c r="J74" s="172"/>
      <c r="K74" s="37"/>
      <c r="L74" s="37"/>
      <c r="N74" s="37"/>
      <c r="P74" s="37"/>
      <c r="Q74" s="37"/>
      <c r="R74" s="37"/>
      <c r="S74" s="37"/>
      <c r="T74" s="37"/>
      <c r="U74" s="37"/>
      <c r="V74" s="37"/>
      <c r="W74" s="37"/>
      <c r="X74" s="37"/>
      <c r="Y74" s="37"/>
      <c r="Z74" s="37"/>
      <c r="AA74" s="37"/>
      <c r="AB74" s="37"/>
      <c r="AK74" s="497"/>
      <c r="AL74" s="497"/>
      <c r="AM74" s="297"/>
      <c r="AN74" s="297"/>
      <c r="AO74" s="497"/>
      <c r="AP74" s="497"/>
    </row>
    <row r="75" s="176" customFormat="1" customHeight="1" spans="1:42">
      <c r="A75" s="480" t="str">
        <f>'[1]RECOND COMP'!$A76</f>
        <v>REC064</v>
      </c>
      <c r="B75" s="489" t="str">
        <f>'[1]RECOND COMP'!B76</f>
        <v>C-SB303</v>
      </c>
      <c r="C75" s="504" t="s">
        <v>240</v>
      </c>
      <c r="D75" s="505">
        <v>4</v>
      </c>
      <c r="E75" s="482" t="str">
        <f>'[1]RECOND COMP'!J76</f>
        <v>~</v>
      </c>
      <c r="F75" s="477">
        <f>'[1]RECOND COMP'!$M76</f>
        <v>0</v>
      </c>
      <c r="G75" s="368"/>
      <c r="H75" s="479">
        <f>'[1]RECOND COMP'!$P76</f>
        <v>0</v>
      </c>
      <c r="I75" s="277">
        <f>'[1]RECOND COMP'!$S76</f>
        <v>0</v>
      </c>
      <c r="J75" s="291"/>
      <c r="M75" s="37"/>
      <c r="AK75" s="497"/>
      <c r="AL75" s="497"/>
      <c r="AM75" s="297"/>
      <c r="AN75" s="297"/>
      <c r="AO75" s="497"/>
      <c r="AP75" s="497"/>
    </row>
    <row r="76" s="176" customFormat="1" customHeight="1" spans="1:42">
      <c r="A76" s="480" t="str">
        <f>'[1]RECOND COMP'!$A77</f>
        <v>REC065</v>
      </c>
      <c r="B76" s="489" t="str">
        <f>'[1]RECOND COMP'!B77</f>
        <v>C-SB453</v>
      </c>
      <c r="C76" s="506"/>
      <c r="D76" s="507">
        <v>6</v>
      </c>
      <c r="E76" s="482" t="str">
        <f>'[1]RECOND COMP'!J77</f>
        <v>~</v>
      </c>
      <c r="F76" s="477">
        <f>'[1]RECOND COMP'!$M77</f>
        <v>0</v>
      </c>
      <c r="G76" s="357" t="s">
        <v>241</v>
      </c>
      <c r="H76" s="479" t="str">
        <f>'[1]RECOND COMP'!$P77</f>
        <v>CU - 72 QC</v>
      </c>
      <c r="I76" s="277">
        <f>'[1]RECOND COMP'!$S77</f>
        <v>3860.60406010879</v>
      </c>
      <c r="J76" s="291"/>
      <c r="M76" s="37"/>
      <c r="AK76" s="497"/>
      <c r="AL76" s="497"/>
      <c r="AM76" s="297"/>
      <c r="AN76" s="297"/>
      <c r="AO76" s="497"/>
      <c r="AP76" s="497"/>
    </row>
    <row r="77" s="176" customFormat="1" spans="1:42">
      <c r="A77" s="480" t="str">
        <f>'[1]RECOND COMP'!$A78</f>
        <v>REC066</v>
      </c>
      <c r="B77" s="489" t="str">
        <f>'[1]RECOND COMP'!B78</f>
        <v>300CB</v>
      </c>
      <c r="C77" s="504" t="s">
        <v>242</v>
      </c>
      <c r="D77" s="507">
        <v>3</v>
      </c>
      <c r="E77" s="482" t="str">
        <f>'[1]RECOND COMP'!J78</f>
        <v>~</v>
      </c>
      <c r="F77" s="477">
        <f>'[1]RECOND COMP'!$M78</f>
        <v>0</v>
      </c>
      <c r="G77" s="368"/>
      <c r="H77" s="479" t="str">
        <f>'[1]RECOND COMP'!$P78</f>
        <v>CU - 40  QC</v>
      </c>
      <c r="I77" s="277">
        <f>'[1]RECOND COMP'!$S78</f>
        <v>4184.52822627455</v>
      </c>
      <c r="J77" s="291"/>
      <c r="M77" s="37"/>
      <c r="AK77" s="497"/>
      <c r="AL77" s="497"/>
      <c r="AM77" s="297"/>
      <c r="AN77" s="297"/>
      <c r="AO77" s="497"/>
      <c r="AP77" s="497"/>
    </row>
    <row r="78" s="176" customFormat="1" spans="1:42">
      <c r="A78" s="480" t="str">
        <f>'[1]RECOND COMP'!$A79</f>
        <v>REC067</v>
      </c>
      <c r="B78" s="489" t="str">
        <f>'[1]RECOND COMP'!B79</f>
        <v>400CB</v>
      </c>
      <c r="C78" s="504" t="s">
        <v>242</v>
      </c>
      <c r="D78" s="507">
        <v>4</v>
      </c>
      <c r="E78" s="482" t="str">
        <f>'[1]RECOND COMP'!J79</f>
        <v>~</v>
      </c>
      <c r="F78" s="477">
        <f>'[1]RECOND COMP'!$M79</f>
        <v>0</v>
      </c>
      <c r="G78" s="368"/>
      <c r="H78" s="479" t="str">
        <f>'[1]RECOND COMP'!$P79</f>
        <v>CU - 50  QC</v>
      </c>
      <c r="I78" s="277">
        <f>'[1]RECOND COMP'!$S79</f>
        <v>4828.51256587622</v>
      </c>
      <c r="J78" s="291"/>
      <c r="M78" s="37"/>
      <c r="AK78" s="497"/>
      <c r="AL78" s="497"/>
      <c r="AM78" s="297"/>
      <c r="AN78" s="297"/>
      <c r="AO78" s="497"/>
      <c r="AP78" s="497"/>
    </row>
    <row r="79" s="176" customFormat="1" spans="1:42">
      <c r="A79" s="480" t="str">
        <f>'[1]RECOND COMP'!$A80</f>
        <v>REC068</v>
      </c>
      <c r="B79" s="489" t="str">
        <f>'[1]RECOND COMP'!B80</f>
        <v>JT160</v>
      </c>
      <c r="C79" s="504" t="s">
        <v>243</v>
      </c>
      <c r="D79" s="507">
        <v>5</v>
      </c>
      <c r="E79" s="482" t="str">
        <f>'[1]RECOND COMP'!J80</f>
        <v>~</v>
      </c>
      <c r="F79" s="477">
        <f>'[1]RECOND COMP'!$M80</f>
        <v>0</v>
      </c>
      <c r="G79" s="368"/>
      <c r="H79" s="479" t="str">
        <f>'[1]RECOND COMP'!$P80</f>
        <v>CU - 64 QC</v>
      </c>
      <c r="I79" s="277">
        <f>'[1]RECOND COMP'!$S80</f>
        <v>3757.43718479002</v>
      </c>
      <c r="J79" s="291"/>
      <c r="M79" s="37"/>
      <c r="AK79" s="497"/>
      <c r="AL79" s="497"/>
      <c r="AM79" s="297"/>
      <c r="AN79" s="297"/>
      <c r="AO79" s="497"/>
      <c r="AP79" s="497"/>
    </row>
    <row r="80" spans="1:42">
      <c r="A80" s="480" t="str">
        <f>'[1]RECOND COMP'!$A81</f>
        <v>REC069</v>
      </c>
      <c r="B80" s="489" t="str">
        <f>'[1]RECOND COMP'!B81</f>
        <v>CRHH-083</v>
      </c>
      <c r="C80" s="504" t="s">
        <v>244</v>
      </c>
      <c r="D80" s="507">
        <v>7.5</v>
      </c>
      <c r="E80" s="482">
        <f>'[1]RECOND COMP'!J81</f>
        <v>1416.66666666667</v>
      </c>
      <c r="F80" s="477">
        <f>'[1]RECOND COMP'!$M81</f>
        <v>0</v>
      </c>
      <c r="G80" s="368"/>
      <c r="H80" s="479" t="str">
        <f>'[1]RECOND COMP'!$P81</f>
        <v>CU - 100 QC</v>
      </c>
      <c r="I80" s="277">
        <f>'[1]RECOND COMP'!$S81</f>
        <v>5694.27536284167</v>
      </c>
      <c r="J80" s="99"/>
      <c r="K80" s="474"/>
      <c r="L80" s="37"/>
      <c r="N80" s="37"/>
      <c r="P80" s="37"/>
      <c r="Q80" s="37"/>
      <c r="R80" s="37"/>
      <c r="S80" s="37"/>
      <c r="T80" s="37"/>
      <c r="U80" s="37"/>
      <c r="V80" s="37"/>
      <c r="W80" s="37"/>
      <c r="X80" s="37"/>
      <c r="Y80" s="37"/>
      <c r="Z80" s="37"/>
      <c r="AA80" s="37"/>
      <c r="AB80" s="37"/>
      <c r="AK80" s="497"/>
      <c r="AL80" s="497"/>
      <c r="AM80" s="297"/>
      <c r="AN80" s="297"/>
      <c r="AO80" s="497"/>
      <c r="AP80" s="497"/>
    </row>
    <row r="81" spans="1:42">
      <c r="A81" s="480" t="str">
        <f>'[1]RECOND COMP'!$A82</f>
        <v>REC070</v>
      </c>
      <c r="B81" s="489" t="str">
        <f>'[1]RECOND COMP'!B82</f>
        <v>CRFQ-0250 </v>
      </c>
      <c r="C81" s="508" t="s">
        <v>245</v>
      </c>
      <c r="D81" s="262">
        <v>2.5</v>
      </c>
      <c r="E81" s="482">
        <f>'[1]RECOND COMP'!J82</f>
        <v>428.571428571429</v>
      </c>
      <c r="F81" s="477">
        <f>'[1]RECOND COMP'!$M82</f>
        <v>0</v>
      </c>
      <c r="G81" s="368"/>
      <c r="H81" s="479" t="str">
        <f>'[1]RECOND COMP'!$P82</f>
        <v>CU - 36  QC</v>
      </c>
      <c r="I81" s="277">
        <f>'[1]RECOND COMP'!$S82</f>
        <v>2626.39467101195</v>
      </c>
      <c r="J81" s="99"/>
      <c r="K81" s="474"/>
      <c r="L81" s="37"/>
      <c r="N81" s="37"/>
      <c r="P81" s="37"/>
      <c r="Q81" s="37"/>
      <c r="R81" s="37"/>
      <c r="S81" s="37"/>
      <c r="T81" s="37"/>
      <c r="U81" s="37"/>
      <c r="V81" s="37"/>
      <c r="W81" s="37"/>
      <c r="X81" s="37"/>
      <c r="Y81" s="37"/>
      <c r="Z81" s="37"/>
      <c r="AA81" s="37"/>
      <c r="AB81" s="37"/>
      <c r="AK81" s="497"/>
      <c r="AL81" s="497"/>
      <c r="AM81" s="297"/>
      <c r="AN81" s="297"/>
      <c r="AO81" s="497"/>
      <c r="AP81" s="497"/>
    </row>
    <row r="82" spans="1:42">
      <c r="A82" s="480" t="str">
        <f>'[1]RECOND COMP'!$A83</f>
        <v>REC071</v>
      </c>
      <c r="B82" s="489" t="str">
        <f>'[1]RECOND COMP'!B83</f>
        <v>CRHD-0275 </v>
      </c>
      <c r="C82" s="509"/>
      <c r="D82" s="262">
        <v>2.75</v>
      </c>
      <c r="E82" s="482">
        <f>'[1]RECOND COMP'!J83</f>
        <v>428.571428571429</v>
      </c>
      <c r="F82" s="477">
        <f>'[1]RECOND COMP'!$M83</f>
        <v>0</v>
      </c>
      <c r="G82" s="368"/>
      <c r="H82" s="479" t="str">
        <f>'[1]RECOND COMP'!$P83</f>
        <v>CU - 40  QC</v>
      </c>
      <c r="I82" s="277">
        <f>'[1]RECOND COMP'!$S83</f>
        <v>2722.70531070523</v>
      </c>
      <c r="J82" s="99"/>
      <c r="K82" s="474"/>
      <c r="L82" s="37"/>
      <c r="N82" s="37"/>
      <c r="P82" s="37"/>
      <c r="Q82" s="37"/>
      <c r="R82" s="37"/>
      <c r="S82" s="37"/>
      <c r="T82" s="37"/>
      <c r="U82" s="37"/>
      <c r="V82" s="37"/>
      <c r="W82" s="37"/>
      <c r="X82" s="37"/>
      <c r="Y82" s="37"/>
      <c r="Z82" s="37"/>
      <c r="AA82" s="37"/>
      <c r="AB82" s="37"/>
      <c r="AK82" s="497"/>
      <c r="AL82" s="497"/>
      <c r="AM82" s="297"/>
      <c r="AN82" s="297"/>
      <c r="AO82" s="497"/>
      <c r="AP82" s="497"/>
    </row>
    <row r="83" spans="1:42">
      <c r="A83" s="480" t="str">
        <f>'[1]RECOND COMP'!$A84</f>
        <v>REC072</v>
      </c>
      <c r="B83" s="489" t="str">
        <f>'[1]RECOND COMP'!B84</f>
        <v>JT95</v>
      </c>
      <c r="C83" s="508" t="s">
        <v>246</v>
      </c>
      <c r="D83" s="262">
        <v>3</v>
      </c>
      <c r="E83" s="482" t="str">
        <f>'[1]RECOND COMP'!J84</f>
        <v>~</v>
      </c>
      <c r="F83" s="477">
        <f>'[1]RECOND COMP'!$M84</f>
        <v>0</v>
      </c>
      <c r="G83" s="368"/>
      <c r="H83" s="479">
        <f>'[1]RECOND COMP'!$P84</f>
        <v>0</v>
      </c>
      <c r="I83" s="277">
        <f>'[1]RECOND COMP'!$S84</f>
        <v>0</v>
      </c>
      <c r="J83" s="99"/>
      <c r="K83" s="474"/>
      <c r="L83" s="37"/>
      <c r="N83" s="37"/>
      <c r="P83" s="37"/>
      <c r="Q83" s="37"/>
      <c r="R83" s="37"/>
      <c r="S83" s="37"/>
      <c r="T83" s="37"/>
      <c r="U83" s="37"/>
      <c r="V83" s="37"/>
      <c r="W83" s="37"/>
      <c r="X83" s="37"/>
      <c r="Y83" s="37"/>
      <c r="Z83" s="37"/>
      <c r="AA83" s="37"/>
      <c r="AB83" s="37"/>
      <c r="AK83" s="497"/>
      <c r="AL83" s="497"/>
      <c r="AM83" s="297"/>
      <c r="AN83" s="297"/>
      <c r="AO83" s="497"/>
      <c r="AP83" s="497"/>
    </row>
    <row r="84" customHeight="1" spans="1:42">
      <c r="A84" s="480" t="str">
        <f>'[1]RECOND COMP'!$A85</f>
        <v>REC073</v>
      </c>
      <c r="B84" s="489" t="str">
        <f>'[1]RECOND COMP'!B85</f>
        <v>JT160</v>
      </c>
      <c r="C84" s="509"/>
      <c r="D84" s="262">
        <v>5</v>
      </c>
      <c r="E84" s="482" t="str">
        <f>'[1]RECOND COMP'!J85</f>
        <v>~</v>
      </c>
      <c r="F84" s="477">
        <f>'[1]RECOND COMP'!$M85</f>
        <v>0</v>
      </c>
      <c r="G84" s="368"/>
      <c r="H84" s="479" t="str">
        <f>'[1]RECOND COMP'!$P85</f>
        <v>CU - 72 QC</v>
      </c>
      <c r="I84" s="277">
        <f>'[1]RECOND COMP'!$S85</f>
        <v>3860.60406010879</v>
      </c>
      <c r="J84" s="99"/>
      <c r="K84" s="474"/>
      <c r="L84" s="37"/>
      <c r="N84" s="37"/>
      <c r="P84" s="37"/>
      <c r="Q84" s="37"/>
      <c r="R84" s="37"/>
      <c r="S84" s="37"/>
      <c r="T84" s="37"/>
      <c r="U84" s="37"/>
      <c r="V84" s="37"/>
      <c r="W84" s="37"/>
      <c r="X84" s="37"/>
      <c r="Y84" s="37"/>
      <c r="Z84" s="37"/>
      <c r="AA84" s="37"/>
      <c r="AB84" s="37"/>
      <c r="AK84" s="497"/>
      <c r="AL84" s="497"/>
      <c r="AM84" s="297"/>
      <c r="AN84" s="297"/>
      <c r="AO84" s="497"/>
      <c r="AP84" s="497"/>
    </row>
    <row r="85" spans="1:42">
      <c r="A85" s="480" t="str">
        <f>'[1]RECOND COMP'!$A86</f>
        <v>REC074</v>
      </c>
      <c r="B85" s="489" t="str">
        <f>'[1]RECOND COMP'!B86</f>
        <v>QR-90</v>
      </c>
      <c r="C85" s="510" t="s">
        <v>247</v>
      </c>
      <c r="D85" s="262">
        <v>7.5</v>
      </c>
      <c r="E85" s="482" t="str">
        <f>'[1]RECOND COMP'!J86</f>
        <v>~</v>
      </c>
      <c r="F85" s="477">
        <f>'[1]RECOND COMP'!$M86</f>
        <v>0</v>
      </c>
      <c r="G85" s="368"/>
      <c r="H85" s="479" t="str">
        <f>'[1]RECOND COMP'!$P86</f>
        <v>CU - 100 QC</v>
      </c>
      <c r="I85" s="277">
        <f>'[1]RECOND COMP'!$S86</f>
        <v>5540.42920899551</v>
      </c>
      <c r="J85" s="99"/>
      <c r="K85" s="474"/>
      <c r="L85" s="37"/>
      <c r="N85" s="37"/>
      <c r="P85" s="37"/>
      <c r="Q85" s="37"/>
      <c r="R85" s="37"/>
      <c r="S85" s="37"/>
      <c r="T85" s="37"/>
      <c r="U85" s="37"/>
      <c r="V85" s="37"/>
      <c r="W85" s="37"/>
      <c r="X85" s="37"/>
      <c r="Y85" s="37"/>
      <c r="Z85" s="37"/>
      <c r="AA85" s="37"/>
      <c r="AB85" s="37"/>
      <c r="AK85" s="497"/>
      <c r="AL85" s="497"/>
      <c r="AM85" s="297"/>
      <c r="AN85" s="297"/>
      <c r="AO85" s="497"/>
      <c r="AP85" s="497"/>
    </row>
    <row r="86" spans="1:42">
      <c r="A86" s="480" t="str">
        <f>'[1]RECOND COMP'!$A87</f>
        <v>REC075</v>
      </c>
      <c r="B86" s="489" t="str">
        <f>'[1]RECOND COMP'!B87</f>
        <v>QR-070</v>
      </c>
      <c r="C86" s="510"/>
      <c r="D86" s="262">
        <v>7.5</v>
      </c>
      <c r="E86" s="482">
        <f>'[1]RECOND COMP'!J87</f>
        <v>1071.42857142857</v>
      </c>
      <c r="F86" s="477">
        <f>'[1]RECOND COMP'!$M87</f>
        <v>0</v>
      </c>
      <c r="G86" s="368"/>
      <c r="H86" s="479" t="str">
        <f>'[1]RECOND COMP'!$P87</f>
        <v>CU - 125 QC</v>
      </c>
      <c r="I86" s="277">
        <f>'[1]RECOND COMP'!$S87</f>
        <v>6523.85270178475</v>
      </c>
      <c r="J86" s="99"/>
      <c r="K86" s="474"/>
      <c r="L86" s="37"/>
      <c r="N86" s="37"/>
      <c r="P86" s="37"/>
      <c r="Q86" s="37"/>
      <c r="R86" s="37"/>
      <c r="S86" s="37"/>
      <c r="T86" s="37"/>
      <c r="U86" s="37"/>
      <c r="V86" s="37"/>
      <c r="W86" s="37"/>
      <c r="X86" s="37"/>
      <c r="Y86" s="37"/>
      <c r="Z86" s="37"/>
      <c r="AA86" s="37"/>
      <c r="AB86" s="37"/>
      <c r="AK86" s="497"/>
      <c r="AL86" s="497"/>
      <c r="AM86" s="297"/>
      <c r="AN86" s="297"/>
      <c r="AO86" s="497"/>
      <c r="AP86" s="497"/>
    </row>
    <row r="87" spans="1:42">
      <c r="A87" s="480" t="str">
        <f>'[1]RECOND COMP'!$A88</f>
        <v>REC076</v>
      </c>
      <c r="B87" s="489" t="str">
        <f>'[1]RECOND COMP'!B88</f>
        <v>QR-11</v>
      </c>
      <c r="C87" s="510"/>
      <c r="D87" s="262">
        <v>9</v>
      </c>
      <c r="E87" s="482">
        <f>'[1]RECOND COMP'!J88</f>
        <v>1214.28571428571</v>
      </c>
      <c r="F87" s="477">
        <f>'[1]RECOND COMP'!$M88</f>
        <v>0</v>
      </c>
      <c r="G87" s="368"/>
      <c r="H87" s="479">
        <f>'[1]RECOND COMP'!$P88</f>
        <v>0</v>
      </c>
      <c r="I87" s="277">
        <f>'[1]RECOND COMP'!$S88</f>
        <v>0</v>
      </c>
      <c r="J87" s="99"/>
      <c r="K87" s="474"/>
      <c r="L87" s="37"/>
      <c r="N87" s="37"/>
      <c r="P87" s="37"/>
      <c r="Q87" s="37"/>
      <c r="R87" s="37"/>
      <c r="S87" s="37"/>
      <c r="T87" s="37"/>
      <c r="U87" s="37"/>
      <c r="V87" s="37"/>
      <c r="W87" s="37"/>
      <c r="X87" s="37"/>
      <c r="Y87" s="37"/>
      <c r="Z87" s="37"/>
      <c r="AA87" s="37"/>
      <c r="AB87" s="37"/>
      <c r="AK87" s="497"/>
      <c r="AL87" s="497"/>
      <c r="AM87" s="297"/>
      <c r="AN87" s="297"/>
      <c r="AO87" s="497"/>
      <c r="AP87" s="497"/>
    </row>
    <row r="88" ht="15" customHeight="1" spans="1:42">
      <c r="A88" s="480" t="str">
        <f>'[1]RECOND COMP'!$A89</f>
        <v>REC077</v>
      </c>
      <c r="B88" s="489" t="str">
        <f>'[1]RECOND COMP'!B89</f>
        <v>QR-125</v>
      </c>
      <c r="C88" s="510"/>
      <c r="D88" s="262">
        <v>10</v>
      </c>
      <c r="E88" s="482" t="str">
        <f>'[1]RECOND COMP'!J89</f>
        <v>~</v>
      </c>
      <c r="F88" s="477">
        <f>'[1]RECOND COMP'!$M89</f>
        <v>0</v>
      </c>
      <c r="G88" s="368"/>
      <c r="H88" s="479" t="str">
        <f>'[1]RECOND COMP'!$P89</f>
        <v>CU - 125 QC</v>
      </c>
      <c r="I88" s="277">
        <f>'[1]RECOND COMP'!$S89</f>
        <v>6754.62193255398</v>
      </c>
      <c r="J88" s="99"/>
      <c r="K88" s="474"/>
      <c r="L88" s="37"/>
      <c r="N88" s="37"/>
      <c r="P88" s="37"/>
      <c r="Q88" s="37"/>
      <c r="R88" s="37"/>
      <c r="S88" s="37"/>
      <c r="T88" s="37"/>
      <c r="U88" s="37"/>
      <c r="V88" s="37"/>
      <c r="W88" s="37"/>
      <c r="X88" s="37"/>
      <c r="Y88" s="37"/>
      <c r="Z88" s="37"/>
      <c r="AA88" s="37"/>
      <c r="AB88" s="37"/>
      <c r="AK88" s="497"/>
      <c r="AL88" s="497"/>
      <c r="AM88" s="297"/>
      <c r="AN88" s="297"/>
      <c r="AO88" s="497"/>
      <c r="AP88" s="497"/>
    </row>
    <row r="89" spans="1:42">
      <c r="A89" s="480" t="str">
        <f>'[1]RECOND COMP'!$A90</f>
        <v>REC078</v>
      </c>
      <c r="B89" s="489" t="str">
        <f>'[1]RECOND COMP'!B90</f>
        <v>QR-15</v>
      </c>
      <c r="C89" s="510"/>
      <c r="D89" s="262">
        <v>12.5</v>
      </c>
      <c r="E89" s="482">
        <f>'[1]RECOND COMP'!J90</f>
        <v>1642.85714285714</v>
      </c>
      <c r="F89" s="477">
        <f>'[1]RECOND COMP'!$M90</f>
        <v>0</v>
      </c>
      <c r="G89" s="368"/>
      <c r="H89" s="479" t="str">
        <f>'[1]RECOND COMP'!$P90</f>
        <v>CU - 144 QC</v>
      </c>
      <c r="I89" s="277">
        <f>'[1]RECOND COMP'!$S90</f>
        <v>7750.4614095327</v>
      </c>
      <c r="J89" s="99"/>
      <c r="K89" s="474"/>
      <c r="L89" s="37"/>
      <c r="N89" s="37"/>
      <c r="P89" s="37"/>
      <c r="Q89" s="37"/>
      <c r="R89" s="37"/>
      <c r="S89" s="37"/>
      <c r="T89" s="37"/>
      <c r="U89" s="37"/>
      <c r="V89" s="37"/>
      <c r="W89" s="37"/>
      <c r="X89" s="37"/>
      <c r="Y89" s="37"/>
      <c r="Z89" s="37"/>
      <c r="AA89" s="37"/>
      <c r="AB89" s="37"/>
      <c r="AK89" s="497"/>
      <c r="AL89" s="497"/>
      <c r="AM89" s="297"/>
      <c r="AN89" s="297"/>
      <c r="AO89" s="497"/>
      <c r="AP89" s="497"/>
    </row>
    <row r="90" spans="1:42">
      <c r="A90" s="480" t="str">
        <f>'[1]RECOND COMP'!$A91</f>
        <v>REC079</v>
      </c>
      <c r="B90" s="489" t="str">
        <f>'[1]RECOND COMP'!B91</f>
        <v>ZR34K/380V</v>
      </c>
      <c r="C90" s="508" t="s">
        <v>248</v>
      </c>
      <c r="D90" s="262">
        <v>2.75</v>
      </c>
      <c r="E90" s="482" t="str">
        <f>'[1]RECOND COMP'!J91</f>
        <v>~</v>
      </c>
      <c r="F90" s="477">
        <f>'[1]RECOND COMP'!$M91</f>
        <v>0</v>
      </c>
      <c r="G90" s="368"/>
      <c r="H90" s="479" t="str">
        <f>'[1]RECOND COMP'!$P91</f>
        <v>CU - 40  QC</v>
      </c>
      <c r="I90" s="277">
        <f>'[1]RECOND COMP'!$S91</f>
        <v>2615.01300301292</v>
      </c>
      <c r="J90" s="99"/>
      <c r="K90" s="474"/>
      <c r="L90" s="37"/>
      <c r="N90" s="37"/>
      <c r="P90" s="37"/>
      <c r="Q90" s="37"/>
      <c r="R90" s="37"/>
      <c r="S90" s="37"/>
      <c r="T90" s="37"/>
      <c r="U90" s="37"/>
      <c r="V90" s="37"/>
      <c r="W90" s="37"/>
      <c r="X90" s="37"/>
      <c r="Y90" s="37"/>
      <c r="Z90" s="37"/>
      <c r="AA90" s="37"/>
      <c r="AB90" s="37"/>
      <c r="AK90" s="497"/>
      <c r="AL90" s="497"/>
      <c r="AM90" s="297"/>
      <c r="AN90" s="297"/>
      <c r="AO90" s="497"/>
      <c r="AP90" s="497"/>
    </row>
    <row r="91" spans="1:42">
      <c r="A91" s="480" t="str">
        <f>'[1]RECOND COMP'!$A92</f>
        <v>REC080</v>
      </c>
      <c r="B91" s="489" t="str">
        <f>'[1]RECOND COMP'!B92</f>
        <v>ZR61</v>
      </c>
      <c r="C91" s="511"/>
      <c r="D91" s="262"/>
      <c r="E91" s="482" t="str">
        <f>'[1]RECOND COMP'!J92</f>
        <v>~</v>
      </c>
      <c r="F91" s="477">
        <f>'[1]RECOND COMP'!$M92</f>
        <v>0</v>
      </c>
      <c r="G91" s="368"/>
      <c r="H91" s="479">
        <f>'[1]RECOND COMP'!$P92</f>
        <v>0</v>
      </c>
      <c r="I91" s="277">
        <f>'[1]RECOND COMP'!$S92</f>
        <v>0</v>
      </c>
      <c r="J91" s="99"/>
      <c r="K91" s="474"/>
      <c r="L91" s="37"/>
      <c r="N91" s="37"/>
      <c r="P91" s="37"/>
      <c r="Q91" s="37"/>
      <c r="R91" s="37"/>
      <c r="S91" s="37"/>
      <c r="T91" s="37"/>
      <c r="U91" s="37"/>
      <c r="V91" s="37"/>
      <c r="W91" s="37"/>
      <c r="X91" s="37"/>
      <c r="Y91" s="37"/>
      <c r="Z91" s="37"/>
      <c r="AA91" s="37"/>
      <c r="AB91" s="37"/>
      <c r="AK91" s="497"/>
      <c r="AL91" s="497"/>
      <c r="AM91" s="297"/>
      <c r="AN91" s="297"/>
      <c r="AO91" s="497"/>
      <c r="AP91" s="497"/>
    </row>
    <row r="92" spans="1:42">
      <c r="A92" s="480" t="str">
        <f>'[1]RECOND COMP'!$A93</f>
        <v>REC081</v>
      </c>
      <c r="B92" s="489" t="str">
        <f>'[1]RECOND COMP'!B93</f>
        <v>ZR68K</v>
      </c>
      <c r="C92" s="511"/>
      <c r="D92" s="262">
        <v>5.5</v>
      </c>
      <c r="E92" s="482" t="str">
        <f>'[1]RECOND COMP'!J93</f>
        <v>~</v>
      </c>
      <c r="F92" s="477">
        <f>'[1]RECOND COMP'!$M93</f>
        <v>0</v>
      </c>
      <c r="G92" s="368"/>
      <c r="H92" s="479">
        <f>'[1]RECOND COMP'!$P93</f>
        <v>0</v>
      </c>
      <c r="I92" s="277">
        <f>'[1]RECOND COMP'!$S93</f>
        <v>0</v>
      </c>
      <c r="J92" s="99"/>
      <c r="K92" s="474"/>
      <c r="L92" s="37"/>
      <c r="N92" s="37"/>
      <c r="P92" s="37"/>
      <c r="Q92" s="37"/>
      <c r="R92" s="37"/>
      <c r="S92" s="37"/>
      <c r="T92" s="37"/>
      <c r="U92" s="37"/>
      <c r="V92" s="37"/>
      <c r="W92" s="37"/>
      <c r="X92" s="37"/>
      <c r="Y92" s="37"/>
      <c r="Z92" s="37"/>
      <c r="AA92" s="37"/>
      <c r="AB92" s="37"/>
      <c r="AK92" s="497"/>
      <c r="AL92" s="497"/>
      <c r="AM92" s="297"/>
      <c r="AN92" s="297"/>
      <c r="AO92" s="497"/>
      <c r="AP92" s="497"/>
    </row>
    <row r="93" spans="1:42">
      <c r="A93" s="480" t="str">
        <f>'[1]RECOND COMP'!$A94</f>
        <v>REC082</v>
      </c>
      <c r="B93" s="489" t="str">
        <f>'[1]RECOND COMP'!B94</f>
        <v>ZR72K</v>
      </c>
      <c r="C93" s="511"/>
      <c r="D93" s="262">
        <v>6</v>
      </c>
      <c r="E93" s="482" t="str">
        <f>'[1]RECOND COMP'!J94</f>
        <v>~</v>
      </c>
      <c r="F93" s="477">
        <f>'[1]RECOND COMP'!$M94</f>
        <v>0</v>
      </c>
      <c r="G93" s="368"/>
      <c r="H93" s="479" t="str">
        <f>'[1]RECOND COMP'!$P94</f>
        <v>CU - 90 QC</v>
      </c>
      <c r="I93" s="277">
        <f>'[1]RECOND COMP'!$S94</f>
        <v>4228.05380623476</v>
      </c>
      <c r="J93" s="99"/>
      <c r="K93" s="474"/>
      <c r="L93" s="37"/>
      <c r="N93" s="37"/>
      <c r="P93" s="37"/>
      <c r="Q93" s="37"/>
      <c r="R93" s="37"/>
      <c r="S93" s="37"/>
      <c r="T93" s="37"/>
      <c r="U93" s="37"/>
      <c r="V93" s="37"/>
      <c r="W93" s="37"/>
      <c r="X93" s="37"/>
      <c r="Y93" s="37"/>
      <c r="Z93" s="37"/>
      <c r="AA93" s="37"/>
      <c r="AB93" s="37"/>
      <c r="AK93" s="497"/>
      <c r="AL93" s="497"/>
      <c r="AM93" s="297"/>
      <c r="AN93" s="297"/>
      <c r="AO93" s="497"/>
      <c r="AP93" s="497"/>
    </row>
    <row r="94" spans="1:42">
      <c r="A94" s="480" t="str">
        <f>'[1]RECOND COMP'!$A95</f>
        <v>REC083</v>
      </c>
      <c r="B94" s="489" t="str">
        <f>'[1]RECOND COMP'!B95</f>
        <v>ZR94K</v>
      </c>
      <c r="C94" s="511"/>
      <c r="D94" s="262">
        <v>7.5</v>
      </c>
      <c r="E94" s="482">
        <f>'[1]RECOND COMP'!J95</f>
        <v>1333.33333333333</v>
      </c>
      <c r="F94" s="477">
        <f>'[1]RECOND COMP'!$M95</f>
        <v>0</v>
      </c>
      <c r="G94" s="368"/>
      <c r="H94" s="479" t="str">
        <f>'[1]RECOND COMP'!$P95</f>
        <v>CU - 125 QC</v>
      </c>
      <c r="I94" s="277">
        <f>'[1]RECOND COMP'!$S95</f>
        <v>6416.26373307039</v>
      </c>
      <c r="J94" s="99"/>
      <c r="K94" s="474"/>
      <c r="L94" s="37"/>
      <c r="N94" s="37"/>
      <c r="P94" s="37"/>
      <c r="Q94" s="37"/>
      <c r="R94" s="37"/>
      <c r="S94" s="37"/>
      <c r="T94" s="37"/>
      <c r="U94" s="37"/>
      <c r="V94" s="37"/>
      <c r="W94" s="37"/>
      <c r="X94" s="37"/>
      <c r="Y94" s="37"/>
      <c r="Z94" s="37"/>
      <c r="AA94" s="37"/>
      <c r="AB94" s="37"/>
      <c r="AK94" s="497"/>
      <c r="AL94" s="497"/>
      <c r="AM94" s="297"/>
      <c r="AN94" s="297"/>
      <c r="AO94" s="497"/>
      <c r="AP94" s="497"/>
    </row>
    <row r="95" spans="1:42">
      <c r="A95" s="480" t="str">
        <f>'[1]RECOND COMP'!$A96</f>
        <v>REC084</v>
      </c>
      <c r="B95" s="489" t="str">
        <f>'[1]RECOND COMP'!B96</f>
        <v>ZB66KQE</v>
      </c>
      <c r="C95" s="511"/>
      <c r="D95" s="262">
        <v>10</v>
      </c>
      <c r="E95" s="482">
        <f>'[1]RECOND COMP'!J96</f>
        <v>2500</v>
      </c>
      <c r="F95" s="477">
        <f>'[1]RECOND COMP'!$M96</f>
        <v>0</v>
      </c>
      <c r="G95" s="368"/>
      <c r="H95" s="479" t="str">
        <f>'[1]RECOND COMP'!$P96</f>
        <v>CU - 125 QC</v>
      </c>
      <c r="I95" s="277">
        <f>'[1]RECOND COMP'!$S96</f>
        <v>7677.69885563091</v>
      </c>
      <c r="J95" s="99"/>
      <c r="K95" s="474"/>
      <c r="L95" s="37"/>
      <c r="N95" s="37"/>
      <c r="P95" s="37"/>
      <c r="Q95" s="37"/>
      <c r="R95" s="37"/>
      <c r="S95" s="37"/>
      <c r="T95" s="37"/>
      <c r="U95" s="37"/>
      <c r="V95" s="37"/>
      <c r="W95" s="37"/>
      <c r="X95" s="37"/>
      <c r="Y95" s="37"/>
      <c r="Z95" s="37"/>
      <c r="AA95" s="37"/>
      <c r="AB95" s="37"/>
      <c r="AK95" s="497"/>
      <c r="AL95" s="497"/>
      <c r="AM95" s="297"/>
      <c r="AN95" s="297"/>
      <c r="AO95" s="497"/>
      <c r="AP95" s="497"/>
    </row>
    <row r="96" spans="1:42">
      <c r="A96" s="480" t="str">
        <f>'[1]RECOND COMP'!$A97</f>
        <v>REC085</v>
      </c>
      <c r="B96" s="489" t="str">
        <f>'[1]RECOND COMP'!B97</f>
        <v>ZR125K</v>
      </c>
      <c r="C96" s="511"/>
      <c r="D96" s="262">
        <v>10</v>
      </c>
      <c r="E96" s="482">
        <f>'[1]RECOND COMP'!J97</f>
        <v>1583.33333333333</v>
      </c>
      <c r="F96" s="477">
        <f>'[1]RECOND COMP'!$M97</f>
        <v>0</v>
      </c>
      <c r="G96" s="368"/>
      <c r="H96" s="479" t="str">
        <f>'[1]RECOND COMP'!$P97</f>
        <v>CU - 125 QC</v>
      </c>
      <c r="I96" s="277">
        <f>'[1]RECOND COMP'!$S97</f>
        <v>6831.54500947706</v>
      </c>
      <c r="J96" s="99"/>
      <c r="K96" s="474"/>
      <c r="L96" s="37"/>
      <c r="N96" s="37"/>
      <c r="P96" s="37"/>
      <c r="Q96" s="37"/>
      <c r="R96" s="37"/>
      <c r="S96" s="37"/>
      <c r="T96" s="37"/>
      <c r="U96" s="37"/>
      <c r="V96" s="37"/>
      <c r="W96" s="37"/>
      <c r="X96" s="37"/>
      <c r="Y96" s="37"/>
      <c r="Z96" s="37"/>
      <c r="AA96" s="37"/>
      <c r="AB96" s="37"/>
      <c r="AK96" s="497"/>
      <c r="AL96" s="497"/>
      <c r="AM96" s="297"/>
      <c r="AN96" s="297"/>
      <c r="AO96" s="497"/>
      <c r="AP96" s="497"/>
    </row>
    <row r="97" customHeight="1" spans="1:42">
      <c r="A97" s="480" t="str">
        <f>'[1]RECOND COMP'!$A98</f>
        <v>REC086</v>
      </c>
      <c r="B97" s="489" t="str">
        <f>'[1]RECOND COMP'!B98</f>
        <v>ZR144K</v>
      </c>
      <c r="C97" s="511"/>
      <c r="D97" s="262">
        <v>12.5</v>
      </c>
      <c r="E97" s="482" t="str">
        <f>'[1]RECOND COMP'!J98</f>
        <v>~</v>
      </c>
      <c r="F97" s="477">
        <f>'[1]RECOND COMP'!$M98</f>
        <v>0</v>
      </c>
      <c r="G97" s="368"/>
      <c r="H97" s="479" t="str">
        <f>'[1]RECOND COMP'!$P98</f>
        <v>CU - 144 QC</v>
      </c>
      <c r="I97" s="277">
        <f>'[1]RECOND COMP'!$S98</f>
        <v>7596.61525568655</v>
      </c>
      <c r="J97" s="99"/>
      <c r="K97" s="474"/>
      <c r="L97" s="37"/>
      <c r="N97" s="37"/>
      <c r="P97" s="37"/>
      <c r="Q97" s="37"/>
      <c r="R97" s="37"/>
      <c r="S97" s="37"/>
      <c r="T97" s="37"/>
      <c r="U97" s="37"/>
      <c r="V97" s="37"/>
      <c r="W97" s="37"/>
      <c r="X97" s="37"/>
      <c r="Y97" s="37"/>
      <c r="Z97" s="37"/>
      <c r="AA97" s="37"/>
      <c r="AB97" s="37"/>
      <c r="AK97" s="497"/>
      <c r="AL97" s="497"/>
      <c r="AM97" s="297"/>
      <c r="AN97" s="297"/>
      <c r="AO97" s="497"/>
      <c r="AP97" s="497"/>
    </row>
    <row r="98" spans="1:42">
      <c r="A98" s="480" t="str">
        <f>'[1]RECOND COMP'!$A99</f>
        <v>REC087</v>
      </c>
      <c r="B98" s="489" t="str">
        <f>'[1]RECOND COMP'!B99</f>
        <v>ZR160K</v>
      </c>
      <c r="C98" s="509"/>
      <c r="D98" s="262">
        <v>15</v>
      </c>
      <c r="E98" s="482" t="str">
        <f>'[1]RECOND COMP'!J99</f>
        <v>~</v>
      </c>
      <c r="F98" s="477">
        <f>'[1]RECOND COMP'!$M99</f>
        <v>0</v>
      </c>
      <c r="G98" s="368"/>
      <c r="H98" s="479">
        <f>'[1]RECOND COMP'!$P99</f>
        <v>0</v>
      </c>
      <c r="I98" s="277">
        <f>'[1]RECOND COMP'!$S99</f>
        <v>0</v>
      </c>
      <c r="J98" s="99"/>
      <c r="K98" s="474"/>
      <c r="L98" s="37"/>
      <c r="N98" s="37"/>
      <c r="P98" s="37"/>
      <c r="Q98" s="37"/>
      <c r="R98" s="37"/>
      <c r="S98" s="37"/>
      <c r="T98" s="37"/>
      <c r="U98" s="37"/>
      <c r="V98" s="37"/>
      <c r="W98" s="37"/>
      <c r="X98" s="37"/>
      <c r="Y98" s="37"/>
      <c r="Z98" s="37"/>
      <c r="AA98" s="37"/>
      <c r="AB98" s="37"/>
      <c r="AK98" s="497"/>
      <c r="AL98" s="497"/>
      <c r="AM98" s="297"/>
      <c r="AN98" s="297"/>
      <c r="AO98" s="497"/>
      <c r="AP98" s="497"/>
    </row>
    <row r="99" spans="1:42">
      <c r="A99" s="480" t="str">
        <f>'[1]RECOND COMP'!$A100</f>
        <v>REC088</v>
      </c>
      <c r="B99" s="489" t="str">
        <f>'[1]RECOND COMP'!B100</f>
        <v>MTZ22 RECOND</v>
      </c>
      <c r="C99" s="508" t="s">
        <v>249</v>
      </c>
      <c r="D99" s="262">
        <v>2</v>
      </c>
      <c r="E99" s="482" t="str">
        <f>'[1]RECOND COMP'!J100</f>
        <v>~</v>
      </c>
      <c r="F99" s="477">
        <f>'[1]RECOND COMP'!$M100</f>
        <v>0</v>
      </c>
      <c r="G99" s="368"/>
      <c r="H99" s="479">
        <f>'[1]RECOND COMP'!$P100</f>
        <v>0</v>
      </c>
      <c r="I99" s="277">
        <f>'[1]RECOND COMP'!$S100</f>
        <v>0</v>
      </c>
      <c r="J99" s="99"/>
      <c r="K99" s="474"/>
      <c r="L99" s="37"/>
      <c r="N99" s="37"/>
      <c r="P99" s="37"/>
      <c r="Q99" s="37"/>
      <c r="R99" s="37"/>
      <c r="S99" s="37"/>
      <c r="T99" s="37"/>
      <c r="U99" s="37"/>
      <c r="V99" s="37"/>
      <c r="W99" s="37"/>
      <c r="X99" s="37"/>
      <c r="Y99" s="37"/>
      <c r="Z99" s="37"/>
      <c r="AA99" s="37"/>
      <c r="AB99" s="37"/>
      <c r="AK99" s="497"/>
      <c r="AL99" s="497"/>
      <c r="AM99" s="297"/>
      <c r="AN99" s="297"/>
      <c r="AO99" s="497"/>
      <c r="AP99" s="497"/>
    </row>
    <row r="100" spans="1:42">
      <c r="A100" s="480" t="str">
        <f>'[1]RECOND COMP'!$A101</f>
        <v>REC089</v>
      </c>
      <c r="B100" s="489" t="str">
        <f>'[1]RECOND COMP'!B101</f>
        <v>MTZ28 RECOND</v>
      </c>
      <c r="C100" s="511"/>
      <c r="D100" s="262">
        <v>2</v>
      </c>
      <c r="E100" s="482" t="str">
        <f>'[1]RECOND COMP'!J101</f>
        <v>~</v>
      </c>
      <c r="F100" s="477">
        <f>'[1]RECOND COMP'!$M101</f>
        <v>0</v>
      </c>
      <c r="G100" s="368"/>
      <c r="H100" s="479" t="str">
        <f>'[1]RECOND COMP'!$P101</f>
        <v>CU - 32  QC</v>
      </c>
      <c r="I100" s="277">
        <f>'[1]RECOND COMP'!$S101</f>
        <v>2914.27615326311</v>
      </c>
      <c r="J100" s="99"/>
      <c r="K100" s="474"/>
      <c r="L100" s="37"/>
      <c r="N100" s="37"/>
      <c r="P100" s="37"/>
      <c r="Q100" s="37"/>
      <c r="R100" s="37"/>
      <c r="S100" s="37"/>
      <c r="T100" s="37"/>
      <c r="U100" s="37"/>
      <c r="V100" s="37"/>
      <c r="W100" s="37"/>
      <c r="X100" s="37"/>
      <c r="Y100" s="37"/>
      <c r="Z100" s="37"/>
      <c r="AA100" s="37"/>
      <c r="AB100" s="37"/>
      <c r="AK100" s="497"/>
      <c r="AL100" s="497"/>
      <c r="AM100" s="297"/>
      <c r="AN100" s="297"/>
      <c r="AO100" s="497"/>
      <c r="AP100" s="497"/>
    </row>
    <row r="101" spans="1:42">
      <c r="A101" s="480" t="str">
        <f>'[1]RECOND COMP'!$A102</f>
        <v>REC090</v>
      </c>
      <c r="B101" s="489" t="str">
        <f>'[1]RECOND COMP'!B102</f>
        <v>MTZ50 RECOND</v>
      </c>
      <c r="C101" s="511"/>
      <c r="D101" s="262">
        <v>4</v>
      </c>
      <c r="E101" s="482" t="str">
        <f>'[1]RECOND COMP'!J102</f>
        <v>~</v>
      </c>
      <c r="F101" s="477">
        <f>'[1]RECOND COMP'!$M102</f>
        <v>0</v>
      </c>
      <c r="G101" s="368"/>
      <c r="H101" s="479" t="str">
        <f>'[1]RECOND COMP'!$P102</f>
        <v>CU - 50  QC</v>
      </c>
      <c r="I101" s="277">
        <f>'[1]RECOND COMP'!$S102</f>
        <v>3752.10466018364</v>
      </c>
      <c r="J101" s="99"/>
      <c r="K101" s="474"/>
      <c r="L101" s="37"/>
      <c r="N101" s="37"/>
      <c r="P101" s="37"/>
      <c r="Q101" s="37"/>
      <c r="R101" s="37"/>
      <c r="S101" s="37"/>
      <c r="T101" s="37"/>
      <c r="U101" s="37"/>
      <c r="V101" s="37"/>
      <c r="W101" s="37"/>
      <c r="X101" s="37"/>
      <c r="Y101" s="37"/>
      <c r="Z101" s="37"/>
      <c r="AA101" s="37"/>
      <c r="AB101" s="37"/>
      <c r="AK101" s="497"/>
      <c r="AL101" s="497"/>
      <c r="AM101" s="297"/>
      <c r="AN101" s="297"/>
      <c r="AO101" s="497"/>
      <c r="AP101" s="497"/>
    </row>
    <row r="102" spans="1:42">
      <c r="A102" s="480" t="str">
        <f>'[1]RECOND COMP'!$A103</f>
        <v>REC091</v>
      </c>
      <c r="B102" s="489" t="str">
        <f>'[1]RECOND COMP'!B103</f>
        <v>MT64 RECOND</v>
      </c>
      <c r="C102" s="511"/>
      <c r="D102" s="262">
        <v>5</v>
      </c>
      <c r="E102" s="482" t="str">
        <f>'[1]RECOND COMP'!J103</f>
        <v>~</v>
      </c>
      <c r="F102" s="477">
        <f>'[1]RECOND COMP'!$M103</f>
        <v>0</v>
      </c>
      <c r="G102" s="368"/>
      <c r="H102" s="479" t="str">
        <f>'[1]RECOND COMP'!$P103</f>
        <v>CU - 64 QC</v>
      </c>
      <c r="I102" s="277">
        <f>'[1]RECOND COMP'!$S103</f>
        <v>4603.59103094387</v>
      </c>
      <c r="J102" s="99"/>
      <c r="K102" s="474"/>
      <c r="L102" s="37"/>
      <c r="N102" s="37"/>
      <c r="P102" s="37"/>
      <c r="Q102" s="37"/>
      <c r="R102" s="37"/>
      <c r="S102" s="37"/>
      <c r="T102" s="37"/>
      <c r="U102" s="37"/>
      <c r="V102" s="37"/>
      <c r="W102" s="37"/>
      <c r="X102" s="37"/>
      <c r="Y102" s="37"/>
      <c r="Z102" s="37"/>
      <c r="AA102" s="37"/>
      <c r="AB102" s="37"/>
      <c r="AK102" s="497"/>
      <c r="AL102" s="497"/>
      <c r="AM102" s="297"/>
      <c r="AN102" s="297"/>
      <c r="AO102" s="497"/>
      <c r="AP102" s="497"/>
    </row>
    <row r="103" spans="1:42">
      <c r="A103" s="480" t="str">
        <f>'[1]RECOND COMP'!$A104</f>
        <v>REC092</v>
      </c>
      <c r="B103" s="489" t="str">
        <f>'[1]RECOND COMP'!B104</f>
        <v>MTZ64 RECOND</v>
      </c>
      <c r="C103" s="511"/>
      <c r="D103" s="507">
        <v>5</v>
      </c>
      <c r="E103" s="482" t="str">
        <f>'[1]RECOND COMP'!J104</f>
        <v>~</v>
      </c>
      <c r="F103" s="477">
        <f>'[1]RECOND COMP'!$M104</f>
        <v>0</v>
      </c>
      <c r="G103" s="368"/>
      <c r="H103" s="479" t="str">
        <f>'[1]RECOND COMP'!$P104</f>
        <v>CU - 64 QC</v>
      </c>
      <c r="I103" s="277">
        <f>'[1]RECOND COMP'!$S104</f>
        <v>4603.59103094387</v>
      </c>
      <c r="J103" s="99"/>
      <c r="K103" s="474"/>
      <c r="L103" s="37"/>
      <c r="N103" s="37"/>
      <c r="P103" s="37"/>
      <c r="Q103" s="37"/>
      <c r="R103" s="37"/>
      <c r="S103" s="37"/>
      <c r="T103" s="37"/>
      <c r="U103" s="37"/>
      <c r="V103" s="37"/>
      <c r="W103" s="37"/>
      <c r="X103" s="37"/>
      <c r="Y103" s="37"/>
      <c r="Z103" s="37"/>
      <c r="AA103" s="37"/>
      <c r="AB103" s="37"/>
      <c r="AK103" s="497"/>
      <c r="AL103" s="497"/>
      <c r="AM103" s="297"/>
      <c r="AN103" s="297"/>
      <c r="AO103" s="497"/>
      <c r="AP103" s="497"/>
    </row>
    <row r="104" spans="1:42">
      <c r="A104" s="480" t="str">
        <f>'[1]RECOND COMP'!$A105</f>
        <v>REC093</v>
      </c>
      <c r="B104" s="489" t="str">
        <f>'[1]RECOND COMP'!B105</f>
        <v>MT72 RECOND</v>
      </c>
      <c r="C104" s="511"/>
      <c r="D104" s="507">
        <v>6</v>
      </c>
      <c r="E104" s="482" t="str">
        <f>'[1]RECOND COMP'!J105</f>
        <v>~</v>
      </c>
      <c r="F104" s="477">
        <f>'[1]RECOND COMP'!$M105</f>
        <v>0</v>
      </c>
      <c r="G104" s="368"/>
      <c r="H104" s="479">
        <f>'[1]RECOND COMP'!$P105</f>
        <v>0</v>
      </c>
      <c r="I104" s="277">
        <f>'[1]RECOND COMP'!$S105</f>
        <v>0</v>
      </c>
      <c r="J104" s="99"/>
      <c r="K104" s="474"/>
      <c r="L104" s="37"/>
      <c r="N104" s="37"/>
      <c r="P104" s="37"/>
      <c r="Q104" s="37"/>
      <c r="R104" s="37"/>
      <c r="S104" s="37"/>
      <c r="T104" s="37"/>
      <c r="U104" s="37"/>
      <c r="V104" s="37"/>
      <c r="W104" s="37"/>
      <c r="X104" s="37"/>
      <c r="Y104" s="37"/>
      <c r="Z104" s="37"/>
      <c r="AA104" s="37"/>
      <c r="AB104" s="37"/>
      <c r="AK104" s="497"/>
      <c r="AL104" s="497"/>
      <c r="AM104" s="297"/>
      <c r="AN104" s="297"/>
      <c r="AO104" s="497"/>
      <c r="AP104" s="497"/>
    </row>
    <row r="105" spans="1:42">
      <c r="A105" s="480" t="str">
        <f>'[1]RECOND COMP'!$A106</f>
        <v>REC094</v>
      </c>
      <c r="B105" s="489" t="str">
        <f>'[1]RECOND COMP'!B106</f>
        <v>MT81 RECOND</v>
      </c>
      <c r="C105" s="511"/>
      <c r="D105" s="507">
        <v>6.5</v>
      </c>
      <c r="E105" s="482" t="str">
        <f>'[1]RECOND COMP'!J106</f>
        <v>~</v>
      </c>
      <c r="F105" s="477">
        <f>'[1]RECOND COMP'!$M106</f>
        <v>0</v>
      </c>
      <c r="G105" s="368"/>
      <c r="H105" s="479">
        <f>'[1]RECOND COMP'!$P106</f>
        <v>0</v>
      </c>
      <c r="I105" s="277">
        <f>'[1]RECOND COMP'!$S106</f>
        <v>0</v>
      </c>
      <c r="J105" s="99"/>
      <c r="K105" s="474"/>
      <c r="L105" s="37"/>
      <c r="N105" s="37"/>
      <c r="P105" s="37"/>
      <c r="Q105" s="37"/>
      <c r="R105" s="37"/>
      <c r="S105" s="37"/>
      <c r="T105" s="37"/>
      <c r="U105" s="37"/>
      <c r="V105" s="37"/>
      <c r="W105" s="37"/>
      <c r="X105" s="37"/>
      <c r="Y105" s="37"/>
      <c r="Z105" s="37"/>
      <c r="AA105" s="37"/>
      <c r="AB105" s="37"/>
      <c r="AK105" s="497"/>
      <c r="AL105" s="497"/>
      <c r="AM105" s="297"/>
      <c r="AN105" s="297"/>
      <c r="AO105" s="497"/>
      <c r="AP105" s="497"/>
    </row>
    <row r="106" spans="1:42">
      <c r="A106" s="480" t="str">
        <f>'[1]RECOND COMP'!$A107</f>
        <v>REC095</v>
      </c>
      <c r="B106" s="489" t="str">
        <f>'[1]RECOND COMP'!B107</f>
        <v>MT100 RECOND</v>
      </c>
      <c r="C106" s="511"/>
      <c r="D106" s="262">
        <v>8.5</v>
      </c>
      <c r="E106" s="482" t="str">
        <f>'[1]RECOND COMP'!J107</f>
        <v>~</v>
      </c>
      <c r="F106" s="477">
        <f>'[1]RECOND COMP'!$M107</f>
        <v>0</v>
      </c>
      <c r="G106" s="368"/>
      <c r="H106" s="479" t="str">
        <f>'[1]RECOND COMP'!$P107</f>
        <v>CU - 100 QC</v>
      </c>
      <c r="I106" s="277">
        <f>'[1]RECOND COMP'!$S107</f>
        <v>6078.89074745705</v>
      </c>
      <c r="J106" s="99"/>
      <c r="K106" s="474"/>
      <c r="L106" s="37"/>
      <c r="N106" s="37"/>
      <c r="P106" s="37"/>
      <c r="Q106" s="37"/>
      <c r="R106" s="37"/>
      <c r="S106" s="37"/>
      <c r="T106" s="37"/>
      <c r="U106" s="37"/>
      <c r="V106" s="37"/>
      <c r="W106" s="37"/>
      <c r="X106" s="37"/>
      <c r="Y106" s="37"/>
      <c r="Z106" s="37"/>
      <c r="AA106" s="37"/>
      <c r="AB106" s="37"/>
      <c r="AK106" s="497"/>
      <c r="AL106" s="497"/>
      <c r="AM106" s="297"/>
      <c r="AN106" s="297"/>
      <c r="AO106" s="497"/>
      <c r="AP106" s="497"/>
    </row>
    <row r="107" customHeight="1" spans="1:42">
      <c r="A107" s="480" t="str">
        <f>'[1]RECOND COMP'!$A108</f>
        <v>REC096</v>
      </c>
      <c r="B107" s="489" t="str">
        <f>'[1]RECOND COMP'!B108</f>
        <v>MTZ100 RECOND</v>
      </c>
      <c r="C107" s="511"/>
      <c r="D107" s="262">
        <v>8.5</v>
      </c>
      <c r="E107" s="482" t="str">
        <f>'[1]RECOND COMP'!J108</f>
        <v>~</v>
      </c>
      <c r="F107" s="477">
        <f>'[1]RECOND COMP'!$M108</f>
        <v>0</v>
      </c>
      <c r="G107" s="368"/>
      <c r="H107" s="479" t="str">
        <f>'[1]RECOND COMP'!$P108</f>
        <v>CU - 100 QC</v>
      </c>
      <c r="I107" s="277">
        <f>'[1]RECOND COMP'!$S108</f>
        <v>6617.35228591859</v>
      </c>
      <c r="J107" s="99"/>
      <c r="K107" s="474"/>
      <c r="L107" s="37"/>
      <c r="N107" s="37"/>
      <c r="P107" s="37"/>
      <c r="Q107" s="37"/>
      <c r="R107" s="37"/>
      <c r="S107" s="37"/>
      <c r="T107" s="37"/>
      <c r="U107" s="37"/>
      <c r="V107" s="37"/>
      <c r="W107" s="37"/>
      <c r="X107" s="37"/>
      <c r="Y107" s="37"/>
      <c r="Z107" s="37"/>
      <c r="AA107" s="37"/>
      <c r="AB107" s="37"/>
      <c r="AK107" s="497"/>
      <c r="AL107" s="497"/>
      <c r="AM107" s="297"/>
      <c r="AN107" s="297"/>
      <c r="AO107" s="497"/>
      <c r="AP107" s="497"/>
    </row>
    <row r="108" spans="1:42">
      <c r="A108" s="480" t="str">
        <f>'[1]RECOND COMP'!$A109</f>
        <v>REC097</v>
      </c>
      <c r="B108" s="489" t="str">
        <f>'[1]RECOND COMP'!B109</f>
        <v>MTZ125 RECOND</v>
      </c>
      <c r="C108" s="511"/>
      <c r="D108" s="262">
        <v>10</v>
      </c>
      <c r="E108" s="482" t="str">
        <f>'[1]RECOND COMP'!J109</f>
        <v>~</v>
      </c>
      <c r="F108" s="477">
        <f>'[1]RECOND COMP'!$M109</f>
        <v>0</v>
      </c>
      <c r="G108" s="368"/>
      <c r="H108" s="479" t="str">
        <f>'[1]RECOND COMP'!$P109</f>
        <v>CU - 125 QC</v>
      </c>
      <c r="I108" s="277">
        <f>'[1]RECOND COMP'!$S109</f>
        <v>7600.77577870783</v>
      </c>
      <c r="J108" s="99"/>
      <c r="K108" s="474"/>
      <c r="L108" s="37"/>
      <c r="N108" s="37"/>
      <c r="P108" s="37"/>
      <c r="Q108" s="37"/>
      <c r="R108" s="37"/>
      <c r="S108" s="37"/>
      <c r="T108" s="37"/>
      <c r="U108" s="37"/>
      <c r="V108" s="37"/>
      <c r="W108" s="37"/>
      <c r="X108" s="37"/>
      <c r="Y108" s="37"/>
      <c r="Z108" s="37"/>
      <c r="AA108" s="37"/>
      <c r="AB108" s="37"/>
      <c r="AK108" s="497"/>
      <c r="AL108" s="497"/>
      <c r="AM108" s="297"/>
      <c r="AN108" s="297"/>
      <c r="AO108" s="497"/>
      <c r="AP108" s="497"/>
    </row>
    <row r="109" spans="1:42">
      <c r="A109" s="480" t="str">
        <f>'[1]RECOND COMP'!$A110</f>
        <v>REC098</v>
      </c>
      <c r="B109" s="489" t="str">
        <f>'[1]RECOND COMP'!B110</f>
        <v>MT160 RECOND</v>
      </c>
      <c r="C109" s="509"/>
      <c r="D109" s="262">
        <v>13</v>
      </c>
      <c r="E109" s="482">
        <f>'[1]RECOND COMP'!J110</f>
        <v>2833.33333333333</v>
      </c>
      <c r="F109" s="477">
        <f>'[1]RECOND COMP'!$M110</f>
        <v>0</v>
      </c>
      <c r="G109" s="368"/>
      <c r="H109" s="479" t="str">
        <f>'[1]RECOND COMP'!$P110</f>
        <v>CU - 160 QC</v>
      </c>
      <c r="I109" s="277">
        <f>'[1]RECOND COMP'!$S110</f>
        <v>9226.11516140671</v>
      </c>
      <c r="J109" s="99"/>
      <c r="K109" s="474"/>
      <c r="L109" s="37"/>
      <c r="N109" s="37"/>
      <c r="P109" s="37"/>
      <c r="Q109" s="37"/>
      <c r="R109" s="37"/>
      <c r="S109" s="37"/>
      <c r="T109" s="37"/>
      <c r="U109" s="37"/>
      <c r="V109" s="37"/>
      <c r="W109" s="37"/>
      <c r="X109" s="37"/>
      <c r="Y109" s="37"/>
      <c r="Z109" s="37"/>
      <c r="AA109" s="37"/>
      <c r="AB109" s="37"/>
      <c r="AK109" s="497"/>
      <c r="AL109" s="497"/>
      <c r="AM109" s="297"/>
      <c r="AN109" s="297"/>
      <c r="AO109" s="497"/>
      <c r="AP109" s="497"/>
    </row>
    <row r="110" spans="1:42">
      <c r="A110" s="480" t="str">
        <f>'[1]RECOND COMP'!$A111</f>
        <v>REC099</v>
      </c>
      <c r="B110" s="489" t="str">
        <f>'[1]RECOND COMP'!B111</f>
        <v>AW5532/ 1ph (NEW)</v>
      </c>
      <c r="C110" s="508" t="s">
        <v>250</v>
      </c>
      <c r="D110" s="262">
        <v>2.5</v>
      </c>
      <c r="E110" s="482" t="str">
        <f>'[1]RECOND COMP'!J111</f>
        <v>~</v>
      </c>
      <c r="F110" s="477">
        <f>'[1]RECOND COMP'!$M111</f>
        <v>0</v>
      </c>
      <c r="G110" s="368"/>
      <c r="H110" s="479" t="str">
        <f>'[1]RECOND COMP'!$P111</f>
        <v>CU - 36  QC</v>
      </c>
      <c r="I110" s="277">
        <f>'[1]RECOND COMP'!$S111</f>
        <v>2780.2408248581</v>
      </c>
      <c r="J110" s="164"/>
      <c r="K110" s="474"/>
      <c r="L110" s="37"/>
      <c r="N110" s="37"/>
      <c r="P110" s="37"/>
      <c r="Q110" s="37"/>
      <c r="R110" s="37"/>
      <c r="S110" s="37"/>
      <c r="T110" s="37"/>
      <c r="U110" s="37"/>
      <c r="V110" s="37"/>
      <c r="W110" s="37"/>
      <c r="X110" s="37"/>
      <c r="Y110" s="37"/>
      <c r="Z110" s="37"/>
      <c r="AA110" s="37"/>
      <c r="AB110" s="37"/>
      <c r="AK110" s="497"/>
      <c r="AL110" s="497"/>
      <c r="AM110" s="297"/>
      <c r="AN110" s="297"/>
      <c r="AO110" s="497"/>
      <c r="AP110" s="497"/>
    </row>
    <row r="111" spans="1:42">
      <c r="A111" s="480" t="str">
        <f>'[1]RECOND COMP'!$A112</f>
        <v>REC100</v>
      </c>
      <c r="B111" s="489" t="str">
        <f>'[1]RECOND COMP'!B112</f>
        <v>AV5538/1PH (NEW)</v>
      </c>
      <c r="C111" s="511"/>
      <c r="D111" s="262">
        <v>3</v>
      </c>
      <c r="E111" s="482" t="str">
        <f>'[1]RECOND COMP'!J112</f>
        <v>~</v>
      </c>
      <c r="F111" s="477">
        <f>'[1]RECOND COMP'!$M112</f>
        <v>0</v>
      </c>
      <c r="G111" s="368"/>
      <c r="H111" s="479" t="str">
        <f>'[1]RECOND COMP'!$P112</f>
        <v>CU - 50  QC</v>
      </c>
      <c r="I111" s="277">
        <f>'[1]RECOND COMP'!$S112</f>
        <v>3398.25850633749</v>
      </c>
      <c r="J111" s="164"/>
      <c r="K111" s="474"/>
      <c r="L111" s="37"/>
      <c r="N111" s="37"/>
      <c r="P111" s="37"/>
      <c r="Q111" s="37"/>
      <c r="R111" s="37"/>
      <c r="S111" s="37"/>
      <c r="T111" s="37"/>
      <c r="U111" s="37"/>
      <c r="V111" s="37"/>
      <c r="W111" s="37"/>
      <c r="X111" s="37"/>
      <c r="Y111" s="37"/>
      <c r="Z111" s="37"/>
      <c r="AA111" s="37"/>
      <c r="AB111" s="37"/>
      <c r="AK111" s="497"/>
      <c r="AL111" s="497"/>
      <c r="AM111" s="297"/>
      <c r="AN111" s="297"/>
      <c r="AO111" s="497"/>
      <c r="AP111" s="497"/>
    </row>
    <row r="112" spans="1:42">
      <c r="A112" s="480" t="str">
        <f>'[1]RECOND COMP'!$A113</f>
        <v>REC101</v>
      </c>
      <c r="B112" s="489" t="str">
        <f>'[1]RECOND COMP'!B113</f>
        <v>AV5542</v>
      </c>
      <c r="C112" s="511"/>
      <c r="D112" s="262">
        <v>3.5</v>
      </c>
      <c r="E112" s="482" t="str">
        <f>'[1]RECOND COMP'!J113</f>
        <v>~</v>
      </c>
      <c r="F112" s="477">
        <f>'[1]RECOND COMP'!$M113</f>
        <v>0</v>
      </c>
      <c r="G112" s="368"/>
      <c r="H112" s="479">
        <f>'[1]RECOND COMP'!$P113</f>
        <v>0</v>
      </c>
      <c r="I112" s="277">
        <f>'[1]RECOND COMP'!$S113</f>
        <v>0</v>
      </c>
      <c r="J112" s="99"/>
      <c r="K112" s="474"/>
      <c r="L112" s="37"/>
      <c r="N112" s="37"/>
      <c r="P112" s="37"/>
      <c r="Q112" s="37"/>
      <c r="R112" s="37"/>
      <c r="S112" s="37"/>
      <c r="T112" s="37"/>
      <c r="U112" s="37"/>
      <c r="V112" s="37"/>
      <c r="W112" s="37"/>
      <c r="X112" s="37"/>
      <c r="Y112" s="37"/>
      <c r="Z112" s="37"/>
      <c r="AA112" s="37"/>
      <c r="AB112" s="37"/>
      <c r="AK112" s="497"/>
      <c r="AL112" s="497"/>
      <c r="AM112" s="297"/>
      <c r="AN112" s="297"/>
      <c r="AO112" s="497"/>
      <c r="AP112" s="497"/>
    </row>
    <row r="113" spans="1:42">
      <c r="A113" s="480" t="str">
        <f>'[1]RECOND COMP'!$A114</f>
        <v>REC102</v>
      </c>
      <c r="B113" s="489" t="str">
        <f>'[1]RECOND COMP'!B114</f>
        <v>AV5555 </v>
      </c>
      <c r="C113" s="511"/>
      <c r="D113" s="262">
        <v>4.5</v>
      </c>
      <c r="E113" s="482" t="str">
        <f>'[1]RECOND COMP'!J114</f>
        <v>~</v>
      </c>
      <c r="F113" s="477">
        <f>'[1]RECOND COMP'!$M114</f>
        <v>0</v>
      </c>
      <c r="G113" s="368"/>
      <c r="H113" s="479" t="str">
        <f>'[1]RECOND COMP'!$P114</f>
        <v>CU - 72 QC</v>
      </c>
      <c r="I113" s="277">
        <f>'[1]RECOND COMP'!$S114</f>
        <v>4168.2963678011</v>
      </c>
      <c r="J113" s="99"/>
      <c r="K113" s="474"/>
      <c r="L113" s="37"/>
      <c r="N113" s="37"/>
      <c r="P113" s="37"/>
      <c r="Q113" s="37"/>
      <c r="R113" s="37"/>
      <c r="S113" s="37"/>
      <c r="T113" s="37"/>
      <c r="U113" s="37"/>
      <c r="V113" s="37"/>
      <c r="W113" s="37"/>
      <c r="X113" s="37"/>
      <c r="Y113" s="37"/>
      <c r="Z113" s="37"/>
      <c r="AA113" s="37"/>
      <c r="AB113" s="37"/>
      <c r="AK113" s="497"/>
      <c r="AL113" s="497"/>
      <c r="AM113" s="297"/>
      <c r="AN113" s="297"/>
      <c r="AO113" s="497"/>
      <c r="AP113" s="497"/>
    </row>
    <row r="114" customHeight="1" spans="1:42">
      <c r="A114" s="480" t="str">
        <f>'[1]RECOND COMP'!$A115</f>
        <v>REC103</v>
      </c>
      <c r="B114" s="489" t="str">
        <f>'[1]RECOND COMP'!B115</f>
        <v>AV5568</v>
      </c>
      <c r="C114" s="511"/>
      <c r="D114" s="262">
        <v>5</v>
      </c>
      <c r="E114" s="482" t="str">
        <f>'[1]RECOND COMP'!J115</f>
        <v>~</v>
      </c>
      <c r="F114" s="477">
        <f>'[1]RECOND COMP'!$M115</f>
        <v>0</v>
      </c>
      <c r="G114" s="368"/>
      <c r="H114" s="479" t="str">
        <f>'[1]RECOND COMP'!$P115</f>
        <v>CU - 90 QC</v>
      </c>
      <c r="I114" s="277">
        <f>'[1]RECOND COMP'!$S115</f>
        <v>4458.82303700399</v>
      </c>
      <c r="J114" s="99"/>
      <c r="K114" s="474"/>
      <c r="L114" s="37"/>
      <c r="N114" s="37"/>
      <c r="P114" s="37"/>
      <c r="Q114" s="37"/>
      <c r="R114" s="37"/>
      <c r="S114" s="37"/>
      <c r="T114" s="37"/>
      <c r="U114" s="37"/>
      <c r="V114" s="37"/>
      <c r="W114" s="37"/>
      <c r="X114" s="37"/>
      <c r="Y114" s="37"/>
      <c r="Z114" s="37"/>
      <c r="AA114" s="37"/>
      <c r="AB114" s="37"/>
      <c r="AK114" s="497"/>
      <c r="AL114" s="497"/>
      <c r="AM114" s="297"/>
      <c r="AN114" s="297"/>
      <c r="AO114" s="497"/>
      <c r="AP114" s="497"/>
    </row>
    <row r="115" spans="1:42">
      <c r="A115" s="480" t="str">
        <f>'[1]RECOND COMP'!$A116</f>
        <v>REC104</v>
      </c>
      <c r="B115" s="489" t="str">
        <f>'[1]RECOND COMP'!B116</f>
        <v>AG5573</v>
      </c>
      <c r="C115" s="509"/>
      <c r="D115" s="262">
        <v>6</v>
      </c>
      <c r="E115" s="482" t="str">
        <f>'[1]RECOND COMP'!J116</f>
        <v>~</v>
      </c>
      <c r="F115" s="477">
        <f>'[1]RECOND COMP'!$M116</f>
        <v>0</v>
      </c>
      <c r="G115" s="368"/>
      <c r="H115" s="479" t="str">
        <f>'[1]RECOND COMP'!$P116</f>
        <v>CU - 90 QC</v>
      </c>
      <c r="I115" s="277">
        <f>'[1]RECOND COMP'!$S116</f>
        <v>4535.74611392707</v>
      </c>
      <c r="J115" s="99"/>
      <c r="K115" s="474"/>
      <c r="L115" s="37"/>
      <c r="N115" s="37"/>
      <c r="P115" s="37"/>
      <c r="Q115" s="37"/>
      <c r="R115" s="37"/>
      <c r="S115" s="37"/>
      <c r="T115" s="37"/>
      <c r="U115" s="37"/>
      <c r="V115" s="37"/>
      <c r="W115" s="37"/>
      <c r="X115" s="37"/>
      <c r="Y115" s="37"/>
      <c r="Z115" s="37"/>
      <c r="AA115" s="37"/>
      <c r="AB115" s="37"/>
      <c r="AK115" s="497"/>
      <c r="AL115" s="497"/>
      <c r="AM115" s="297"/>
      <c r="AN115" s="297"/>
      <c r="AO115" s="497"/>
      <c r="AP115" s="497"/>
    </row>
    <row r="116" spans="1:42">
      <c r="A116" s="480" t="str">
        <f>'[1]RECOND COMP'!$A117</f>
        <v>REC105</v>
      </c>
      <c r="B116" s="489" t="str">
        <f>'[1]RECOND COMP'!B117</f>
        <v>FH4522z</v>
      </c>
      <c r="C116" s="512" t="s">
        <v>251</v>
      </c>
      <c r="D116" s="262">
        <v>2</v>
      </c>
      <c r="E116" s="482" t="str">
        <f>'[1]RECOND COMP'!J117</f>
        <v>~</v>
      </c>
      <c r="F116" s="477">
        <f>'[1]RECOND COMP'!$M117</f>
        <v>0</v>
      </c>
      <c r="G116" s="368"/>
      <c r="H116" s="479">
        <f>'[1]RECOND COMP'!$P117</f>
        <v>0</v>
      </c>
      <c r="I116" s="277">
        <f>'[1]RECOND COMP'!$S117</f>
        <v>2423.07692307692</v>
      </c>
      <c r="J116" s="99"/>
      <c r="K116" s="474"/>
      <c r="L116" s="37"/>
      <c r="N116" s="37"/>
      <c r="P116" s="37"/>
      <c r="Q116" s="37"/>
      <c r="R116" s="37"/>
      <c r="S116" s="37"/>
      <c r="T116" s="37"/>
      <c r="U116" s="37"/>
      <c r="V116" s="37"/>
      <c r="W116" s="37"/>
      <c r="X116" s="37"/>
      <c r="Y116" s="37"/>
      <c r="Z116" s="37"/>
      <c r="AA116" s="37"/>
      <c r="AB116" s="37"/>
      <c r="AK116" s="497"/>
      <c r="AL116" s="497"/>
      <c r="AM116" s="297"/>
      <c r="AN116" s="297"/>
      <c r="AO116" s="497"/>
      <c r="AP116" s="497"/>
    </row>
    <row r="117" spans="1:42">
      <c r="A117" s="480" t="str">
        <f>'[1]RECOND COMP'!$A118</f>
        <v>REC106</v>
      </c>
      <c r="B117" s="489" t="str">
        <f>'[1]RECOND COMP'!B118</f>
        <v>TFH4531</v>
      </c>
      <c r="C117" s="513"/>
      <c r="D117" s="262">
        <v>2.5</v>
      </c>
      <c r="E117" s="482" t="str">
        <f>'[1]RECOND COMP'!J118</f>
        <v>~</v>
      </c>
      <c r="F117" s="477">
        <f>'[1]RECOND COMP'!$M118</f>
        <v>0</v>
      </c>
      <c r="G117" s="368"/>
      <c r="H117" s="479" t="str">
        <f>'[1]RECOND COMP'!$P118</f>
        <v>CU - 36  QC</v>
      </c>
      <c r="I117" s="277">
        <f>'[1]RECOND COMP'!$S118</f>
        <v>3036.68169741837</v>
      </c>
      <c r="J117" s="99"/>
      <c r="K117" s="474"/>
      <c r="L117" s="37"/>
      <c r="N117" s="37"/>
      <c r="P117" s="37"/>
      <c r="Q117" s="37"/>
      <c r="R117" s="37"/>
      <c r="S117" s="37"/>
      <c r="T117" s="37"/>
      <c r="U117" s="37"/>
      <c r="V117" s="37"/>
      <c r="W117" s="37"/>
      <c r="X117" s="37"/>
      <c r="Y117" s="37"/>
      <c r="Z117" s="37"/>
      <c r="AA117" s="37"/>
      <c r="AB117" s="37"/>
      <c r="AK117" s="497"/>
      <c r="AL117" s="497"/>
      <c r="AM117" s="297"/>
      <c r="AN117" s="297"/>
      <c r="AO117" s="497"/>
      <c r="AP117" s="497"/>
    </row>
    <row r="118" spans="1:42">
      <c r="A118" s="480" t="str">
        <f>'[1]RECOND COMP'!$A119</f>
        <v>REC107</v>
      </c>
      <c r="B118" s="489" t="str">
        <f>'[1]RECOND COMP'!B119</f>
        <v>25Q/220V</v>
      </c>
      <c r="C118" s="512" t="s">
        <v>252</v>
      </c>
      <c r="D118" s="323">
        <v>2.5</v>
      </c>
      <c r="E118" s="482" t="str">
        <f>'[1]RECOND COMP'!J119</f>
        <v>~</v>
      </c>
      <c r="F118" s="477">
        <f>'[1]RECOND COMP'!$M119</f>
        <v>0</v>
      </c>
      <c r="G118" s="368"/>
      <c r="H118" s="479" t="str">
        <f>'[1]RECOND COMP'!$P119</f>
        <v>CU - 36  QC</v>
      </c>
      <c r="I118" s="277">
        <f>'[1]RECOND COMP'!$S119</f>
        <v>2703.31774793502</v>
      </c>
      <c r="J118" s="99"/>
      <c r="K118" s="474"/>
      <c r="L118" s="37"/>
      <c r="N118" s="37"/>
      <c r="P118" s="37"/>
      <c r="Q118" s="37"/>
      <c r="R118" s="37"/>
      <c r="S118" s="37"/>
      <c r="T118" s="37"/>
      <c r="U118" s="37"/>
      <c r="V118" s="37"/>
      <c r="W118" s="37"/>
      <c r="X118" s="37"/>
      <c r="Y118" s="37"/>
      <c r="Z118" s="37"/>
      <c r="AA118" s="37"/>
      <c r="AB118" s="37"/>
      <c r="AK118" s="497"/>
      <c r="AL118" s="497"/>
      <c r="AM118" s="297"/>
      <c r="AN118" s="297"/>
      <c r="AO118" s="497"/>
      <c r="AP118" s="497"/>
    </row>
    <row r="119" spans="1:42">
      <c r="A119" s="480" t="str">
        <f>'[1]RECOND COMP'!$A120</f>
        <v>REC108</v>
      </c>
      <c r="B119" s="489" t="str">
        <f>'[1]RECOND COMP'!B120</f>
        <v>28Q/220V</v>
      </c>
      <c r="C119" s="514"/>
      <c r="D119" s="323">
        <v>2.5</v>
      </c>
      <c r="E119" s="482" t="str">
        <f>'[1]RECOND COMP'!J120</f>
        <v>~</v>
      </c>
      <c r="F119" s="477">
        <f>'[1]RECOND COMP'!$M120</f>
        <v>0</v>
      </c>
      <c r="G119" s="368"/>
      <c r="H119" s="479" t="str">
        <f>'[1]RECOND COMP'!$P120</f>
        <v>CU - 36  QC</v>
      </c>
      <c r="I119" s="277">
        <f>'[1]RECOND COMP'!$S120</f>
        <v>2703.31774793502</v>
      </c>
      <c r="J119" s="99"/>
      <c r="K119" s="474"/>
      <c r="L119" s="37"/>
      <c r="N119" s="37"/>
      <c r="P119" s="37"/>
      <c r="Q119" s="37"/>
      <c r="R119" s="37"/>
      <c r="S119" s="37"/>
      <c r="T119" s="37"/>
      <c r="U119" s="37"/>
      <c r="V119" s="37"/>
      <c r="W119" s="37"/>
      <c r="X119" s="37"/>
      <c r="Y119" s="37"/>
      <c r="Z119" s="37"/>
      <c r="AA119" s="37"/>
      <c r="AB119" s="37"/>
      <c r="AK119" s="497"/>
      <c r="AL119" s="497"/>
      <c r="AM119" s="297"/>
      <c r="AN119" s="297"/>
      <c r="AO119" s="497"/>
      <c r="AP119" s="497"/>
    </row>
    <row r="120" spans="1:42">
      <c r="A120" s="480" t="str">
        <f>'[1]RECOND COMP'!$A121</f>
        <v>REC109</v>
      </c>
      <c r="B120" s="489" t="str">
        <f>'[1]RECOND COMP'!B121</f>
        <v>H23A46Q NEW</v>
      </c>
      <c r="C120" s="514"/>
      <c r="D120" s="323">
        <v>4</v>
      </c>
      <c r="E120" s="482" t="str">
        <f>'[1]RECOND COMP'!J121</f>
        <v>~</v>
      </c>
      <c r="F120" s="477">
        <f>'[1]RECOND COMP'!$M121</f>
        <v>0</v>
      </c>
      <c r="G120" s="368"/>
      <c r="H120" s="479">
        <f>'[1]RECOND COMP'!$P121</f>
        <v>0</v>
      </c>
      <c r="I120" s="277">
        <f>'[1]RECOND COMP'!$S121</f>
        <v>0</v>
      </c>
      <c r="J120" s="99"/>
      <c r="K120" s="474"/>
      <c r="L120" s="37"/>
      <c r="N120" s="37"/>
      <c r="P120" s="37"/>
      <c r="Q120" s="37"/>
      <c r="R120" s="37"/>
      <c r="S120" s="37"/>
      <c r="T120" s="37"/>
      <c r="U120" s="37"/>
      <c r="V120" s="37"/>
      <c r="W120" s="37"/>
      <c r="X120" s="37"/>
      <c r="Y120" s="37"/>
      <c r="Z120" s="37"/>
      <c r="AA120" s="37"/>
      <c r="AB120" s="37"/>
      <c r="AK120" s="497"/>
      <c r="AL120" s="497"/>
      <c r="AM120" s="297"/>
      <c r="AN120" s="297"/>
      <c r="AO120" s="497"/>
      <c r="AP120" s="497"/>
    </row>
    <row r="121" spans="1:42">
      <c r="A121" s="480" t="str">
        <f>'[1]RECOND COMP'!$A122</f>
        <v>REC110</v>
      </c>
      <c r="B121" s="489" t="str">
        <f>'[1]RECOND COMP'!B122</f>
        <v>H23A623D NEW</v>
      </c>
      <c r="C121" s="514"/>
      <c r="D121" s="323">
        <v>5</v>
      </c>
      <c r="E121" s="482" t="str">
        <f>'[1]RECOND COMP'!J122</f>
        <v>~</v>
      </c>
      <c r="F121" s="477">
        <f>'[1]RECOND COMP'!$M122</f>
        <v>0</v>
      </c>
      <c r="G121" s="368"/>
      <c r="H121" s="479" t="str">
        <f>'[1]RECOND COMP'!$P122</f>
        <v>CU - 72 QC</v>
      </c>
      <c r="I121" s="277">
        <f>'[1]RECOND COMP'!$S122</f>
        <v>4629.83482933956</v>
      </c>
      <c r="J121" s="99"/>
      <c r="K121" s="474"/>
      <c r="L121" s="37"/>
      <c r="N121" s="37"/>
      <c r="P121" s="37"/>
      <c r="Q121" s="37"/>
      <c r="R121" s="37"/>
      <c r="S121" s="37"/>
      <c r="T121" s="37"/>
      <c r="U121" s="37"/>
      <c r="V121" s="37"/>
      <c r="W121" s="37"/>
      <c r="X121" s="37"/>
      <c r="Y121" s="37"/>
      <c r="Z121" s="37"/>
      <c r="AA121" s="37"/>
      <c r="AB121" s="37"/>
      <c r="AK121" s="497"/>
      <c r="AL121" s="497"/>
      <c r="AM121" s="297"/>
      <c r="AN121" s="297"/>
      <c r="AO121" s="497"/>
      <c r="AP121" s="497"/>
    </row>
    <row r="122" customHeight="1" spans="1:42">
      <c r="A122" s="480" t="str">
        <f>'[1]RECOND COMP'!$A123</f>
        <v>REC111</v>
      </c>
      <c r="B122" s="489" t="str">
        <f>'[1]RECOND COMP'!B123</f>
        <v>H2BG124</v>
      </c>
      <c r="C122" s="514"/>
      <c r="D122" s="323">
        <v>10</v>
      </c>
      <c r="E122" s="482" t="str">
        <f>'[1]RECOND COMP'!J123</f>
        <v>~</v>
      </c>
      <c r="F122" s="477">
        <f>'[1]RECOND COMP'!$M123</f>
        <v>0</v>
      </c>
      <c r="G122" s="368"/>
      <c r="H122" s="479" t="str">
        <f>'[1]RECOND COMP'!$P123</f>
        <v>CU - 125 QC</v>
      </c>
      <c r="I122" s="277">
        <f>'[1]RECOND COMP'!$S123</f>
        <v>6985.39116332321</v>
      </c>
      <c r="J122" s="99"/>
      <c r="K122" s="474"/>
      <c r="L122" s="37"/>
      <c r="N122" s="37"/>
      <c r="P122" s="37"/>
      <c r="Q122" s="37"/>
      <c r="R122" s="37"/>
      <c r="S122" s="37"/>
      <c r="T122" s="37"/>
      <c r="U122" s="37"/>
      <c r="V122" s="37"/>
      <c r="W122" s="37"/>
      <c r="X122" s="37"/>
      <c r="Y122" s="37"/>
      <c r="Z122" s="37"/>
      <c r="AA122" s="37"/>
      <c r="AB122" s="37"/>
      <c r="AK122" s="497"/>
      <c r="AL122" s="497"/>
      <c r="AM122" s="297"/>
      <c r="AN122" s="297"/>
      <c r="AO122" s="497"/>
      <c r="AP122" s="497"/>
    </row>
    <row r="123" spans="1:38">
      <c r="A123" s="480" t="str">
        <f>'[1]RECOND COMP'!$A124</f>
        <v>REC112</v>
      </c>
      <c r="B123" s="489" t="str">
        <f>'[1]RECOND COMP'!B124</f>
        <v>H25G144</v>
      </c>
      <c r="C123" s="514"/>
      <c r="D123" s="323">
        <v>12</v>
      </c>
      <c r="E123" s="482">
        <f>'[1]RECOND COMP'!J124</f>
        <v>1916.66666666667</v>
      </c>
      <c r="F123" s="477">
        <f>'[1]RECOND COMP'!$M124</f>
        <v>0</v>
      </c>
      <c r="G123" s="368"/>
      <c r="H123" s="479">
        <f>'[1]RECOND COMP'!$P124</f>
        <v>0</v>
      </c>
      <c r="I123" s="277">
        <f>'[1]RECOND COMP'!$S124</f>
        <v>0</v>
      </c>
      <c r="J123" s="99"/>
      <c r="K123" s="6"/>
      <c r="L123" s="472"/>
      <c r="N123" s="472"/>
      <c r="P123" s="472"/>
      <c r="Q123" s="472"/>
      <c r="R123" s="472"/>
      <c r="S123" s="517"/>
      <c r="T123" s="518"/>
      <c r="U123" s="519"/>
      <c r="V123" s="520"/>
      <c r="W123" s="520"/>
      <c r="X123" s="472"/>
      <c r="Y123" s="472"/>
      <c r="Z123" s="472"/>
      <c r="AA123" s="472"/>
      <c r="AB123" s="472"/>
      <c r="AC123" s="472"/>
      <c r="AD123" s="472"/>
      <c r="AE123" s="472"/>
      <c r="AF123" s="472"/>
      <c r="AG123" s="521"/>
      <c r="AK123" s="159"/>
      <c r="AL123" s="159"/>
    </row>
    <row r="124" spans="1:38">
      <c r="A124" s="480" t="str">
        <f>'[1]RECOND COMP'!$A125</f>
        <v>REC113</v>
      </c>
      <c r="B124" s="489" t="str">
        <f>'[1]RECOND COMP'!B125</f>
        <v>294Q</v>
      </c>
      <c r="C124" s="513"/>
      <c r="D124" s="323">
        <v>25</v>
      </c>
      <c r="E124" s="482" t="str">
        <f>'[1]RECOND COMP'!J125</f>
        <v>~</v>
      </c>
      <c r="F124" s="477">
        <f>'[1]RECOND COMP'!$M125</f>
        <v>0</v>
      </c>
      <c r="G124" s="369"/>
      <c r="H124" s="479" t="str">
        <f>'[1]RECOND COMP'!$P125</f>
        <v>CU - 250 QC</v>
      </c>
      <c r="I124" s="277">
        <f>'[1]RECOND COMP'!$S125</f>
        <v>15118.4506873669</v>
      </c>
      <c r="J124" s="99"/>
      <c r="K124" s="6"/>
      <c r="L124" s="472"/>
      <c r="N124" s="472"/>
      <c r="P124" s="472"/>
      <c r="Q124" s="472"/>
      <c r="R124" s="472"/>
      <c r="S124" s="517"/>
      <c r="T124" s="518"/>
      <c r="U124" s="519"/>
      <c r="V124" s="520"/>
      <c r="W124" s="520"/>
      <c r="X124" s="472"/>
      <c r="Y124" s="472"/>
      <c r="Z124" s="472"/>
      <c r="AA124" s="472"/>
      <c r="AB124" s="472"/>
      <c r="AC124" s="472"/>
      <c r="AD124" s="472"/>
      <c r="AE124" s="472"/>
      <c r="AF124" s="472"/>
      <c r="AG124" s="521"/>
      <c r="AK124" s="159"/>
      <c r="AL124" s="159"/>
    </row>
    <row r="125" spans="1:38">
      <c r="A125" s="480" t="str">
        <f>'[1]RECOND COMP'!$A126</f>
        <v>REC114</v>
      </c>
      <c r="B125" s="489" t="str">
        <f>'[1]RECOND COMP'!B126</f>
        <v>JH527YAB</v>
      </c>
      <c r="C125" s="513" t="s">
        <v>253</v>
      </c>
      <c r="D125" s="323">
        <v>10</v>
      </c>
      <c r="E125" s="482" t="str">
        <f>'[1]RECOND COMP'!J126</f>
        <v>~</v>
      </c>
      <c r="F125" s="477">
        <f>'[1]RECOND COMP'!$M126</f>
        <v>0</v>
      </c>
      <c r="G125" s="369"/>
      <c r="H125" s="479">
        <f>'[1]RECOND COMP'!$P126</f>
        <v>0</v>
      </c>
      <c r="I125" s="277">
        <f>'[1]RECOND COMP'!$S126</f>
        <v>0</v>
      </c>
      <c r="J125" s="516"/>
      <c r="K125" s="6"/>
      <c r="L125" s="472"/>
      <c r="N125" s="472"/>
      <c r="P125" s="472"/>
      <c r="Q125" s="472"/>
      <c r="R125" s="472"/>
      <c r="S125" s="517"/>
      <c r="T125" s="518"/>
      <c r="U125" s="519"/>
      <c r="V125" s="520"/>
      <c r="W125" s="520"/>
      <c r="X125" s="472"/>
      <c r="Y125" s="472"/>
      <c r="Z125" s="472"/>
      <c r="AA125" s="472"/>
      <c r="AB125" s="472"/>
      <c r="AC125" s="472"/>
      <c r="AD125" s="472"/>
      <c r="AE125" s="472"/>
      <c r="AF125" s="472"/>
      <c r="AG125" s="521"/>
      <c r="AK125" s="159"/>
      <c r="AL125" s="159"/>
    </row>
    <row r="126" spans="1:38">
      <c r="A126" s="480" t="str">
        <f>'[1]RECOND COMP'!$A127</f>
        <v>REC115</v>
      </c>
      <c r="B126" s="489" t="str">
        <f>'[1]RECOND COMP'!B127</f>
        <v>10hp water cooled condenser</v>
      </c>
      <c r="C126" s="515"/>
      <c r="D126" s="262">
        <v>10</v>
      </c>
      <c r="E126" s="482" t="str">
        <f>'[1]RECOND COMP'!J127</f>
        <v>~</v>
      </c>
      <c r="F126" s="477">
        <f>'[1]RECOND COMP'!$M127</f>
        <v>0</v>
      </c>
      <c r="G126" s="373"/>
      <c r="H126" s="479">
        <f>'[1]RECOND COMP'!$P127</f>
        <v>0</v>
      </c>
      <c r="I126" s="277">
        <f>'[1]RECOND COMP'!$S127</f>
        <v>0</v>
      </c>
      <c r="J126" s="516"/>
      <c r="K126" s="6"/>
      <c r="L126" s="472"/>
      <c r="N126" s="472"/>
      <c r="P126" s="472"/>
      <c r="Q126" s="472"/>
      <c r="R126" s="472"/>
      <c r="S126" s="517"/>
      <c r="T126" s="518"/>
      <c r="U126" s="519"/>
      <c r="V126" s="520"/>
      <c r="W126" s="520"/>
      <c r="X126" s="472"/>
      <c r="Y126" s="472"/>
      <c r="Z126" s="472"/>
      <c r="AA126" s="472"/>
      <c r="AB126" s="472"/>
      <c r="AC126" s="472"/>
      <c r="AD126" s="472"/>
      <c r="AE126" s="472"/>
      <c r="AF126" s="472"/>
      <c r="AG126" s="521"/>
      <c r="AK126" s="159"/>
      <c r="AL126" s="159"/>
    </row>
    <row r="127" spans="1:38">
      <c r="A127" s="480" t="str">
        <f>'[1]RECOND COMP'!$A128</f>
        <v>REC116</v>
      </c>
      <c r="B127" s="489" t="str">
        <f>'[1]RECOND COMP'!B128</f>
        <v>SM148</v>
      </c>
      <c r="C127" s="508" t="s">
        <v>254</v>
      </c>
      <c r="D127" s="262"/>
      <c r="E127" s="482" t="str">
        <f>'[1]RECOND COMP'!J128</f>
        <v>~</v>
      </c>
      <c r="F127" s="477">
        <f>'[1]RECOND COMP'!$M128</f>
        <v>0</v>
      </c>
      <c r="G127" s="373"/>
      <c r="H127" s="479">
        <f>'[1]RECOND COMP'!$P128</f>
        <v>0</v>
      </c>
      <c r="I127" s="277">
        <f>'[1]RECOND COMP'!$S128</f>
        <v>0</v>
      </c>
      <c r="J127" s="516"/>
      <c r="K127" s="6"/>
      <c r="L127" s="472"/>
      <c r="N127" s="472"/>
      <c r="P127" s="472"/>
      <c r="Q127" s="472"/>
      <c r="R127" s="472"/>
      <c r="S127" s="517"/>
      <c r="T127" s="518"/>
      <c r="U127" s="519"/>
      <c r="V127" s="520"/>
      <c r="W127" s="520"/>
      <c r="X127" s="472"/>
      <c r="Y127" s="472"/>
      <c r="Z127" s="472"/>
      <c r="AA127" s="472"/>
      <c r="AB127" s="472"/>
      <c r="AC127" s="472"/>
      <c r="AD127" s="472"/>
      <c r="AE127" s="472"/>
      <c r="AF127" s="472"/>
      <c r="AG127" s="521"/>
      <c r="AK127" s="159"/>
      <c r="AL127" s="159"/>
    </row>
    <row r="128" spans="1:38">
      <c r="A128" s="480" t="str">
        <f>'[1]RECOND COMP'!$A129</f>
        <v>REC117</v>
      </c>
      <c r="B128" s="489" t="str">
        <f>'[1]RECOND COMP'!B129</f>
        <v>SM185 </v>
      </c>
      <c r="C128" s="511"/>
      <c r="D128" s="262">
        <v>15</v>
      </c>
      <c r="E128" s="482" t="str">
        <f>'[1]RECOND COMP'!J129</f>
        <v>~</v>
      </c>
      <c r="F128" s="477">
        <f>'[1]RECOND COMP'!$M129</f>
        <v>0</v>
      </c>
      <c r="G128" s="373"/>
      <c r="H128" s="479">
        <f>'[1]RECOND COMP'!$P129</f>
        <v>0</v>
      </c>
      <c r="I128" s="277">
        <f>'[1]RECOND COMP'!$S129</f>
        <v>0</v>
      </c>
      <c r="J128" s="516"/>
      <c r="K128" s="6"/>
      <c r="L128" s="472"/>
      <c r="N128" s="472"/>
      <c r="P128" s="472"/>
      <c r="Q128" s="472"/>
      <c r="R128" s="472"/>
      <c r="S128" s="517"/>
      <c r="T128" s="518"/>
      <c r="U128" s="519"/>
      <c r="V128" s="520"/>
      <c r="W128" s="520"/>
      <c r="X128" s="472"/>
      <c r="Y128" s="472"/>
      <c r="Z128" s="472"/>
      <c r="AA128" s="472"/>
      <c r="AB128" s="472"/>
      <c r="AC128" s="472"/>
      <c r="AD128" s="472"/>
      <c r="AE128" s="472"/>
      <c r="AF128" s="472"/>
      <c r="AG128" s="521"/>
      <c r="AK128" s="159"/>
      <c r="AL128" s="159"/>
    </row>
    <row r="129" spans="1:38">
      <c r="A129" s="480" t="str">
        <f>'[1]RECOND COMP'!$A130</f>
        <v>REC118</v>
      </c>
      <c r="B129" s="489" t="str">
        <f>'[1]RECOND COMP'!B130</f>
        <v>SM160 </v>
      </c>
      <c r="C129" s="509"/>
      <c r="D129" s="262">
        <v>13</v>
      </c>
      <c r="E129" s="482" t="str">
        <f>'[1]RECOND COMP'!J130</f>
        <v>~</v>
      </c>
      <c r="F129" s="477">
        <f>'[1]RECOND COMP'!$M130</f>
        <v>0</v>
      </c>
      <c r="G129" s="373"/>
      <c r="H129" s="290">
        <f>'[1]RECOND COMP'!$P130</f>
        <v>0</v>
      </c>
      <c r="I129" s="277">
        <f>'[1]RECOND COMP'!$S130</f>
        <v>0</v>
      </c>
      <c r="J129" s="516"/>
      <c r="K129" s="6"/>
      <c r="L129" s="472"/>
      <c r="N129" s="472"/>
      <c r="P129" s="472"/>
      <c r="Q129" s="472"/>
      <c r="R129" s="472"/>
      <c r="S129" s="517"/>
      <c r="T129" s="518"/>
      <c r="U129" s="519"/>
      <c r="V129" s="520"/>
      <c r="W129" s="520"/>
      <c r="X129" s="472"/>
      <c r="Y129" s="472"/>
      <c r="Z129" s="472"/>
      <c r="AA129" s="472"/>
      <c r="AB129" s="472"/>
      <c r="AC129" s="472"/>
      <c r="AD129" s="472"/>
      <c r="AE129" s="472"/>
      <c r="AF129" s="472"/>
      <c r="AG129" s="521"/>
      <c r="AK129" s="159"/>
      <c r="AL129" s="159"/>
    </row>
    <row r="130" spans="1:41">
      <c r="A130" s="159" t="s">
        <v>255</v>
      </c>
      <c r="B130" s="35"/>
      <c r="C130" s="35"/>
      <c r="D130" s="35"/>
      <c r="E130" s="35"/>
      <c r="F130" s="35"/>
      <c r="G130" s="35"/>
      <c r="H130" s="35"/>
      <c r="I130" s="522"/>
      <c r="J130" s="522"/>
      <c r="K130" s="523"/>
      <c r="L130" s="517"/>
      <c r="M130" s="517"/>
      <c r="N130" s="517"/>
      <c r="P130" s="517"/>
      <c r="Q130" s="517"/>
      <c r="R130" s="517"/>
      <c r="S130" s="517"/>
      <c r="T130" s="517"/>
      <c r="U130" s="517"/>
      <c r="V130" s="517"/>
      <c r="W130" s="520"/>
      <c r="X130" s="520"/>
      <c r="Y130" s="517"/>
      <c r="Z130" s="517"/>
      <c r="AA130" s="517"/>
      <c r="AB130" s="517"/>
      <c r="AC130" s="517"/>
      <c r="AD130" s="517"/>
      <c r="AE130" s="517"/>
      <c r="AF130" s="159"/>
      <c r="AG130" s="159"/>
      <c r="AH130" s="159"/>
      <c r="AI130" s="159"/>
      <c r="AJ130" s="159"/>
      <c r="AK130" s="159"/>
      <c r="AL130" s="159"/>
      <c r="AM130" s="159"/>
      <c r="AN130" s="159"/>
      <c r="AO130" s="159"/>
    </row>
    <row r="131" spans="1:42">
      <c r="A131" s="376" t="s">
        <v>256</v>
      </c>
      <c r="B131" s="159"/>
      <c r="C131" s="159"/>
      <c r="D131" s="159"/>
      <c r="E131" s="159"/>
      <c r="F131" s="159"/>
      <c r="G131" s="159"/>
      <c r="H131" s="159"/>
      <c r="I131" s="524"/>
      <c r="J131" s="524"/>
      <c r="K131" s="523"/>
      <c r="L131" s="472"/>
      <c r="M131" s="472"/>
      <c r="N131" s="472"/>
      <c r="O131" s="472"/>
      <c r="P131" s="472"/>
      <c r="Q131" s="472"/>
      <c r="R131" s="472"/>
      <c r="S131" s="472"/>
      <c r="T131" s="472"/>
      <c r="U131" s="472"/>
      <c r="V131" s="472"/>
      <c r="W131" s="520"/>
      <c r="X131" s="520"/>
      <c r="Y131" s="472"/>
      <c r="Z131" s="472"/>
      <c r="AA131" s="472"/>
      <c r="AB131" s="472"/>
      <c r="AC131" s="472"/>
      <c r="AD131" s="472"/>
      <c r="AE131" s="472"/>
      <c r="AF131" s="472"/>
      <c r="AG131" s="159"/>
      <c r="AH131" s="159"/>
      <c r="AI131" s="159"/>
      <c r="AJ131" s="159"/>
      <c r="AK131" s="159"/>
      <c r="AL131" s="159"/>
      <c r="AM131" s="159"/>
      <c r="AN131" s="159"/>
      <c r="AO131" s="159"/>
      <c r="AP131" s="159"/>
    </row>
    <row r="132" spans="1:42">
      <c r="A132" s="159" t="s">
        <v>257</v>
      </c>
      <c r="B132" s="159"/>
      <c r="C132" s="159"/>
      <c r="D132" s="159"/>
      <c r="E132" s="159"/>
      <c r="F132" s="159"/>
      <c r="G132" s="159"/>
      <c r="K132" s="523"/>
      <c r="L132" s="472"/>
      <c r="M132" s="525"/>
      <c r="N132" s="472"/>
      <c r="O132" s="472"/>
      <c r="P132" s="472"/>
      <c r="Q132" s="472"/>
      <c r="R132" s="472"/>
      <c r="S132" s="472"/>
      <c r="T132" s="472"/>
      <c r="U132" s="472"/>
      <c r="V132" s="472"/>
      <c r="W132" s="520"/>
      <c r="X132" s="520"/>
      <c r="Y132" s="472"/>
      <c r="Z132" s="472"/>
      <c r="AA132" s="472"/>
      <c r="AB132" s="472"/>
      <c r="AC132" s="472"/>
      <c r="AD132" s="472"/>
      <c r="AE132" s="472"/>
      <c r="AF132" s="472"/>
      <c r="AG132" s="159"/>
      <c r="AH132" s="159"/>
      <c r="AI132" s="159"/>
      <c r="AJ132" s="159"/>
      <c r="AK132" s="159"/>
      <c r="AL132" s="159"/>
      <c r="AM132" s="159"/>
      <c r="AN132" s="159"/>
      <c r="AO132" s="159"/>
      <c r="AP132" s="159"/>
    </row>
    <row r="133" spans="1:42">
      <c r="A133" s="35" t="s">
        <v>108</v>
      </c>
      <c r="B133" s="159"/>
      <c r="C133" s="159"/>
      <c r="D133" s="159"/>
      <c r="E133" s="159"/>
      <c r="F133" s="159"/>
      <c r="G133" s="159"/>
      <c r="K133" s="523"/>
      <c r="L133" s="472"/>
      <c r="M133" s="525"/>
      <c r="N133" s="472"/>
      <c r="O133" s="472"/>
      <c r="P133" s="472"/>
      <c r="Q133" s="472"/>
      <c r="R133" s="472"/>
      <c r="S133" s="472"/>
      <c r="T133" s="472"/>
      <c r="U133" s="472"/>
      <c r="V133" s="472"/>
      <c r="W133" s="520"/>
      <c r="X133" s="520"/>
      <c r="Y133" s="472"/>
      <c r="Z133" s="472"/>
      <c r="AA133" s="472"/>
      <c r="AB133" s="472"/>
      <c r="AC133" s="472"/>
      <c r="AD133" s="472"/>
      <c r="AE133" s="472"/>
      <c r="AF133" s="472"/>
      <c r="AG133" s="159"/>
      <c r="AH133" s="159"/>
      <c r="AI133" s="159"/>
      <c r="AJ133" s="159"/>
      <c r="AK133" s="159"/>
      <c r="AL133" s="159"/>
      <c r="AM133" s="159"/>
      <c r="AN133" s="159"/>
      <c r="AO133" s="159"/>
      <c r="AP133" s="159"/>
    </row>
    <row r="134" spans="1:42">
      <c r="A134" s="35" t="s">
        <v>109</v>
      </c>
      <c r="B134" s="474"/>
      <c r="C134" s="159"/>
      <c r="D134" s="159"/>
      <c r="E134" s="159"/>
      <c r="F134" s="159"/>
      <c r="G134" s="159"/>
      <c r="K134" s="523"/>
      <c r="L134" s="472"/>
      <c r="M134" s="525"/>
      <c r="N134" s="472"/>
      <c r="O134" s="472"/>
      <c r="P134" s="472"/>
      <c r="Q134" s="472"/>
      <c r="R134" s="472"/>
      <c r="S134" s="472"/>
      <c r="T134" s="472"/>
      <c r="U134" s="472"/>
      <c r="V134" s="472"/>
      <c r="W134" s="520"/>
      <c r="X134" s="520"/>
      <c r="Y134" s="472"/>
      <c r="Z134" s="472"/>
      <c r="AA134" s="472"/>
      <c r="AB134" s="472"/>
      <c r="AC134" s="472"/>
      <c r="AD134" s="472"/>
      <c r="AE134" s="472"/>
      <c r="AF134" s="472"/>
      <c r="AG134" s="159"/>
      <c r="AH134" s="159"/>
      <c r="AI134" s="159"/>
      <c r="AJ134" s="159"/>
      <c r="AK134" s="159"/>
      <c r="AL134" s="159"/>
      <c r="AM134" s="159"/>
      <c r="AN134" s="159"/>
      <c r="AO134" s="159"/>
      <c r="AP134" s="159"/>
    </row>
    <row r="135" spans="1:42">
      <c r="A135" s="36" t="s">
        <v>110</v>
      </c>
      <c r="B135" s="159"/>
      <c r="C135" s="159"/>
      <c r="D135" s="159"/>
      <c r="E135" s="159"/>
      <c r="F135" s="159"/>
      <c r="G135" s="159"/>
      <c r="H135" s="159"/>
      <c r="I135" s="524"/>
      <c r="J135" s="524"/>
      <c r="K135" s="523"/>
      <c r="L135" s="472"/>
      <c r="M135" s="525"/>
      <c r="N135" s="472"/>
      <c r="O135" s="472"/>
      <c r="P135" s="472"/>
      <c r="Q135" s="472"/>
      <c r="R135" s="472"/>
      <c r="S135" s="472"/>
      <c r="T135" s="472"/>
      <c r="U135" s="472"/>
      <c r="V135" s="472"/>
      <c r="W135" s="520"/>
      <c r="X135" s="520"/>
      <c r="Y135" s="472"/>
      <c r="Z135" s="472"/>
      <c r="AA135" s="472"/>
      <c r="AB135" s="472"/>
      <c r="AC135" s="472"/>
      <c r="AD135" s="472"/>
      <c r="AE135" s="472"/>
      <c r="AF135" s="472"/>
      <c r="AG135" s="159"/>
      <c r="AH135" s="159"/>
      <c r="AI135" s="159"/>
      <c r="AJ135" s="159"/>
      <c r="AK135" s="159"/>
      <c r="AL135" s="159"/>
      <c r="AM135" s="159"/>
      <c r="AN135" s="159"/>
      <c r="AO135" s="159"/>
      <c r="AP135" s="159"/>
    </row>
    <row r="136" spans="1:42">
      <c r="A136" s="35" t="s">
        <v>119</v>
      </c>
      <c r="B136" s="159"/>
      <c r="C136" s="159"/>
      <c r="D136" s="159"/>
      <c r="E136" s="159"/>
      <c r="F136" s="159"/>
      <c r="G136" s="159"/>
      <c r="H136" s="159"/>
      <c r="I136" s="524"/>
      <c r="J136" s="524"/>
      <c r="K136" s="523"/>
      <c r="L136" s="472"/>
      <c r="M136" s="525"/>
      <c r="N136" s="472"/>
      <c r="O136" s="472"/>
      <c r="P136" s="472"/>
      <c r="Q136" s="472"/>
      <c r="R136" s="472"/>
      <c r="S136" s="472"/>
      <c r="T136" s="472"/>
      <c r="U136" s="472"/>
      <c r="V136" s="472"/>
      <c r="W136" s="520"/>
      <c r="X136" s="520"/>
      <c r="Y136" s="472"/>
      <c r="Z136" s="472"/>
      <c r="AA136" s="472"/>
      <c r="AB136" s="472"/>
      <c r="AC136" s="472"/>
      <c r="AD136" s="472"/>
      <c r="AE136" s="472"/>
      <c r="AF136" s="472"/>
      <c r="AG136" s="159"/>
      <c r="AH136" s="159"/>
      <c r="AI136" s="159"/>
      <c r="AJ136" s="159"/>
      <c r="AK136" s="159"/>
      <c r="AL136" s="159"/>
      <c r="AM136" s="159"/>
      <c r="AN136" s="159"/>
      <c r="AO136" s="159"/>
      <c r="AP136" s="159"/>
    </row>
    <row r="137" spans="1:42">
      <c r="A137" s="159"/>
      <c r="B137" s="159"/>
      <c r="C137" s="159"/>
      <c r="D137" s="159"/>
      <c r="E137" s="159"/>
      <c r="F137" s="159"/>
      <c r="G137" s="159"/>
      <c r="H137" s="159"/>
      <c r="I137" s="524"/>
      <c r="J137" s="524"/>
      <c r="K137" s="523"/>
      <c r="L137" s="472"/>
      <c r="M137" s="525"/>
      <c r="N137" s="472"/>
      <c r="O137" s="472"/>
      <c r="P137" s="472"/>
      <c r="Q137" s="472"/>
      <c r="R137" s="472"/>
      <c r="S137" s="472"/>
      <c r="T137" s="472"/>
      <c r="U137" s="472"/>
      <c r="V137" s="472"/>
      <c r="W137" s="520"/>
      <c r="X137" s="520"/>
      <c r="Y137" s="472"/>
      <c r="Z137" s="472"/>
      <c r="AA137" s="472"/>
      <c r="AB137" s="472"/>
      <c r="AC137" s="472"/>
      <c r="AD137" s="472"/>
      <c r="AE137" s="472"/>
      <c r="AF137" s="472"/>
      <c r="AG137" s="159"/>
      <c r="AH137" s="159"/>
      <c r="AI137" s="159"/>
      <c r="AJ137" s="159"/>
      <c r="AK137" s="159"/>
      <c r="AL137" s="159"/>
      <c r="AM137" s="159"/>
      <c r="AN137" s="159"/>
      <c r="AO137" s="159"/>
      <c r="AP137" s="159"/>
    </row>
    <row r="138" spans="1:42">
      <c r="A138" s="159"/>
      <c r="B138" s="159"/>
      <c r="C138" s="159"/>
      <c r="D138" s="159"/>
      <c r="E138" s="159"/>
      <c r="F138" s="159"/>
      <c r="G138" s="159"/>
      <c r="H138" s="159"/>
      <c r="I138" s="524"/>
      <c r="J138" s="524"/>
      <c r="W138" s="520"/>
      <c r="X138" s="520"/>
      <c r="Y138" s="472"/>
      <c r="Z138" s="472"/>
      <c r="AA138" s="472"/>
      <c r="AB138" s="472"/>
      <c r="AC138" s="472"/>
      <c r="AD138" s="472"/>
      <c r="AE138" s="472"/>
      <c r="AF138" s="472"/>
      <c r="AG138" s="159"/>
      <c r="AH138" s="159"/>
      <c r="AI138" s="159"/>
      <c r="AJ138" s="159"/>
      <c r="AK138" s="159"/>
      <c r="AL138" s="159"/>
      <c r="AM138" s="159"/>
      <c r="AN138" s="159"/>
      <c r="AO138" s="159"/>
      <c r="AP138" s="159"/>
    </row>
    <row r="139" ht="15" customHeight="1" spans="9:34">
      <c r="I139" s="472"/>
      <c r="J139" s="472"/>
      <c r="K139" s="474"/>
      <c r="L139" s="159"/>
      <c r="M139" s="159"/>
      <c r="N139" s="159"/>
      <c r="O139" s="159"/>
      <c r="P139" s="159"/>
      <c r="Q139" s="159"/>
      <c r="R139" s="159"/>
      <c r="S139" s="159"/>
      <c r="T139" s="159"/>
      <c r="U139" s="159"/>
      <c r="V139" s="159"/>
      <c r="W139" s="520"/>
      <c r="X139" s="520"/>
      <c r="Y139" s="159"/>
      <c r="Z139" s="159"/>
      <c r="AA139" s="159"/>
      <c r="AB139" s="159"/>
      <c r="AC139" s="159"/>
      <c r="AD139" s="159"/>
      <c r="AE139" s="159"/>
      <c r="AF139" s="159"/>
      <c r="AG139" s="159"/>
      <c r="AH139" s="159"/>
    </row>
    <row r="140" spans="12:36">
      <c r="L140" s="526"/>
      <c r="M140" s="527"/>
      <c r="N140" s="472"/>
      <c r="O140" s="472"/>
      <c r="P140" s="472"/>
      <c r="Q140" s="472"/>
      <c r="R140" s="472"/>
      <c r="S140" s="472"/>
      <c r="T140" s="472"/>
      <c r="U140" s="472"/>
      <c r="V140" s="472"/>
      <c r="W140" s="472"/>
      <c r="X140" s="472"/>
      <c r="Y140" s="472"/>
      <c r="Z140" s="472"/>
      <c r="AA140" s="472"/>
      <c r="AB140" s="472"/>
      <c r="AC140" s="527"/>
      <c r="AD140" s="527"/>
      <c r="AE140" s="527"/>
      <c r="AF140" s="527"/>
      <c r="AG140" s="527"/>
      <c r="AJ140" s="471"/>
    </row>
    <row r="141" spans="12:36">
      <c r="L141" s="526"/>
      <c r="M141" s="527"/>
      <c r="N141" s="472"/>
      <c r="O141" s="472"/>
      <c r="P141" s="472"/>
      <c r="Q141" s="472"/>
      <c r="R141" s="472"/>
      <c r="S141" s="472"/>
      <c r="T141" s="472"/>
      <c r="U141" s="472"/>
      <c r="V141" s="472"/>
      <c r="W141" s="472"/>
      <c r="X141" s="472"/>
      <c r="Y141" s="472"/>
      <c r="Z141" s="472"/>
      <c r="AA141" s="472"/>
      <c r="AB141" s="472"/>
      <c r="AC141" s="527"/>
      <c r="AD141" s="527"/>
      <c r="AE141" s="527"/>
      <c r="AF141" s="527"/>
      <c r="AG141" s="527"/>
      <c r="AJ141" s="471"/>
    </row>
    <row r="142" spans="12:36">
      <c r="L142" s="526"/>
      <c r="M142" s="527"/>
      <c r="N142" s="472"/>
      <c r="O142" s="472"/>
      <c r="P142" s="472"/>
      <c r="Q142" s="472"/>
      <c r="R142" s="472"/>
      <c r="S142" s="472"/>
      <c r="T142" s="472"/>
      <c r="U142" s="472"/>
      <c r="V142" s="472"/>
      <c r="W142" s="472"/>
      <c r="X142" s="472"/>
      <c r="Y142" s="472"/>
      <c r="Z142" s="472"/>
      <c r="AA142" s="472"/>
      <c r="AB142" s="472"/>
      <c r="AC142" s="527"/>
      <c r="AD142" s="527"/>
      <c r="AE142" s="527"/>
      <c r="AF142" s="527"/>
      <c r="AG142" s="527"/>
      <c r="AJ142" s="471"/>
    </row>
    <row r="143" spans="12:36">
      <c r="L143" s="526"/>
      <c r="M143" s="527"/>
      <c r="N143" s="472"/>
      <c r="O143" s="472"/>
      <c r="P143" s="472"/>
      <c r="Q143" s="472"/>
      <c r="R143" s="472"/>
      <c r="S143" s="472"/>
      <c r="T143" s="472"/>
      <c r="U143" s="472"/>
      <c r="V143" s="472"/>
      <c r="W143" s="472"/>
      <c r="X143" s="472"/>
      <c r="Y143" s="472"/>
      <c r="Z143" s="472"/>
      <c r="AA143" s="472"/>
      <c r="AB143" s="472"/>
      <c r="AC143" s="527"/>
      <c r="AD143" s="527"/>
      <c r="AE143" s="527"/>
      <c r="AF143" s="527"/>
      <c r="AG143" s="527"/>
      <c r="AJ143" s="471"/>
    </row>
    <row r="144" spans="12:36">
      <c r="L144" s="526"/>
      <c r="M144" s="527"/>
      <c r="N144" s="472"/>
      <c r="O144" s="472"/>
      <c r="P144" s="472"/>
      <c r="Q144" s="472"/>
      <c r="R144" s="472"/>
      <c r="S144" s="472"/>
      <c r="T144" s="472"/>
      <c r="U144" s="472"/>
      <c r="V144" s="472"/>
      <c r="W144" s="472"/>
      <c r="X144" s="472"/>
      <c r="Y144" s="472"/>
      <c r="Z144" s="472"/>
      <c r="AA144" s="472"/>
      <c r="AB144" s="472"/>
      <c r="AC144" s="527"/>
      <c r="AD144" s="527"/>
      <c r="AE144" s="527"/>
      <c r="AF144" s="527"/>
      <c r="AG144" s="527"/>
      <c r="AJ144" s="471"/>
    </row>
    <row r="145" spans="12:36">
      <c r="L145" s="526"/>
      <c r="M145" s="527"/>
      <c r="N145" s="472"/>
      <c r="O145" s="472"/>
      <c r="P145" s="472"/>
      <c r="Q145" s="472"/>
      <c r="R145" s="472"/>
      <c r="S145" s="472"/>
      <c r="T145" s="472"/>
      <c r="U145" s="472"/>
      <c r="V145" s="472"/>
      <c r="W145" s="472"/>
      <c r="X145" s="472"/>
      <c r="Y145" s="472"/>
      <c r="Z145" s="472"/>
      <c r="AA145" s="472"/>
      <c r="AB145" s="472"/>
      <c r="AC145" s="527"/>
      <c r="AD145" s="527"/>
      <c r="AE145" s="527"/>
      <c r="AF145" s="527"/>
      <c r="AG145" s="527"/>
      <c r="AJ145" s="471"/>
    </row>
    <row r="146" spans="12:36">
      <c r="L146" s="526"/>
      <c r="M146" s="527"/>
      <c r="N146" s="472"/>
      <c r="O146" s="472"/>
      <c r="P146" s="472"/>
      <c r="Q146" s="472"/>
      <c r="R146" s="472"/>
      <c r="S146" s="472"/>
      <c r="T146" s="472"/>
      <c r="U146" s="472"/>
      <c r="V146" s="472"/>
      <c r="W146" s="472"/>
      <c r="X146" s="472"/>
      <c r="Y146" s="472"/>
      <c r="Z146" s="472"/>
      <c r="AA146" s="472"/>
      <c r="AB146" s="472"/>
      <c r="AC146" s="527"/>
      <c r="AD146" s="527"/>
      <c r="AE146" s="527"/>
      <c r="AF146" s="527"/>
      <c r="AG146" s="527"/>
      <c r="AJ146" s="471"/>
    </row>
    <row r="147" spans="12:36">
      <c r="L147" s="526"/>
      <c r="M147" s="527"/>
      <c r="N147" s="472"/>
      <c r="O147" s="472"/>
      <c r="P147" s="472"/>
      <c r="Q147" s="472"/>
      <c r="R147" s="472"/>
      <c r="S147" s="472"/>
      <c r="T147" s="472"/>
      <c r="U147" s="472"/>
      <c r="V147" s="472"/>
      <c r="W147" s="472"/>
      <c r="X147" s="472"/>
      <c r="Y147" s="472"/>
      <c r="Z147" s="472"/>
      <c r="AA147" s="472"/>
      <c r="AB147" s="472"/>
      <c r="AC147" s="527"/>
      <c r="AD147" s="527"/>
      <c r="AE147" s="527"/>
      <c r="AF147" s="527"/>
      <c r="AG147" s="527"/>
      <c r="AJ147" s="471"/>
    </row>
    <row r="148" spans="12:36">
      <c r="L148" s="526"/>
      <c r="M148" s="527"/>
      <c r="N148" s="472"/>
      <c r="O148" s="472"/>
      <c r="P148" s="472"/>
      <c r="Q148" s="472"/>
      <c r="R148" s="472"/>
      <c r="S148" s="472"/>
      <c r="T148" s="472"/>
      <c r="U148" s="472"/>
      <c r="V148" s="472"/>
      <c r="W148" s="472"/>
      <c r="X148" s="472"/>
      <c r="Y148" s="472"/>
      <c r="Z148" s="472"/>
      <c r="AA148" s="472"/>
      <c r="AB148" s="472"/>
      <c r="AC148" s="527"/>
      <c r="AD148" s="527"/>
      <c r="AE148" s="527"/>
      <c r="AF148" s="527"/>
      <c r="AG148" s="527"/>
      <c r="AJ148" s="471"/>
    </row>
    <row r="149" spans="12:36">
      <c r="L149" s="526"/>
      <c r="M149" s="527"/>
      <c r="N149" s="472"/>
      <c r="O149" s="472"/>
      <c r="P149" s="472"/>
      <c r="Q149" s="472"/>
      <c r="R149" s="472"/>
      <c r="S149" s="472"/>
      <c r="T149" s="472"/>
      <c r="U149" s="472"/>
      <c r="V149" s="472"/>
      <c r="W149" s="472"/>
      <c r="X149" s="472"/>
      <c r="Y149" s="472"/>
      <c r="Z149" s="472"/>
      <c r="AA149" s="472"/>
      <c r="AB149" s="472"/>
      <c r="AC149" s="527"/>
      <c r="AD149" s="527"/>
      <c r="AE149" s="527"/>
      <c r="AF149" s="527"/>
      <c r="AG149" s="527"/>
      <c r="AJ149" s="471"/>
    </row>
    <row r="150" spans="12:36">
      <c r="L150" s="526"/>
      <c r="M150" s="527"/>
      <c r="N150" s="472"/>
      <c r="O150" s="472"/>
      <c r="P150" s="472"/>
      <c r="Q150" s="472"/>
      <c r="R150" s="472"/>
      <c r="S150" s="472"/>
      <c r="T150" s="472"/>
      <c r="U150" s="472"/>
      <c r="V150" s="472"/>
      <c r="W150" s="472"/>
      <c r="X150" s="472"/>
      <c r="Y150" s="472"/>
      <c r="Z150" s="472"/>
      <c r="AA150" s="472"/>
      <c r="AB150" s="472"/>
      <c r="AC150" s="527"/>
      <c r="AD150" s="527"/>
      <c r="AE150" s="527"/>
      <c r="AF150" s="527"/>
      <c r="AG150" s="527"/>
      <c r="AJ150" s="471"/>
    </row>
    <row r="151" spans="12:36">
      <c r="L151" s="526"/>
      <c r="M151" s="527"/>
      <c r="N151" s="472"/>
      <c r="O151" s="472"/>
      <c r="P151" s="472"/>
      <c r="Q151" s="472"/>
      <c r="R151" s="472"/>
      <c r="S151" s="472"/>
      <c r="T151" s="472"/>
      <c r="U151" s="472"/>
      <c r="V151" s="472"/>
      <c r="W151" s="472"/>
      <c r="X151" s="472"/>
      <c r="Y151" s="472"/>
      <c r="Z151" s="472"/>
      <c r="AA151" s="472"/>
      <c r="AB151" s="472"/>
      <c r="AC151" s="527"/>
      <c r="AD151" s="527"/>
      <c r="AE151" s="527"/>
      <c r="AF151" s="527"/>
      <c r="AG151" s="527"/>
      <c r="AJ151" s="471"/>
    </row>
    <row r="152" spans="12:36">
      <c r="L152" s="526"/>
      <c r="M152" s="527"/>
      <c r="N152" s="472"/>
      <c r="O152" s="472"/>
      <c r="P152" s="472"/>
      <c r="Q152" s="472"/>
      <c r="R152" s="472"/>
      <c r="S152" s="472"/>
      <c r="T152" s="472"/>
      <c r="U152" s="472"/>
      <c r="V152" s="472"/>
      <c r="W152" s="472"/>
      <c r="X152" s="472"/>
      <c r="Y152" s="472"/>
      <c r="Z152" s="472"/>
      <c r="AA152" s="472"/>
      <c r="AB152" s="472"/>
      <c r="AC152" s="527"/>
      <c r="AD152" s="527"/>
      <c r="AE152" s="527"/>
      <c r="AF152" s="527"/>
      <c r="AG152" s="527"/>
      <c r="AJ152" s="471"/>
    </row>
    <row r="153" spans="12:36">
      <c r="L153" s="526"/>
      <c r="M153" s="527"/>
      <c r="N153" s="472"/>
      <c r="O153" s="472"/>
      <c r="P153" s="472"/>
      <c r="Q153" s="472"/>
      <c r="R153" s="472"/>
      <c r="S153" s="472"/>
      <c r="T153" s="472"/>
      <c r="U153" s="472"/>
      <c r="V153" s="472"/>
      <c r="W153" s="472"/>
      <c r="X153" s="472"/>
      <c r="Y153" s="472"/>
      <c r="Z153" s="472"/>
      <c r="AA153" s="472"/>
      <c r="AB153" s="472"/>
      <c r="AC153" s="527"/>
      <c r="AD153" s="527"/>
      <c r="AE153" s="527"/>
      <c r="AF153" s="527"/>
      <c r="AG153" s="527"/>
      <c r="AJ153" s="471"/>
    </row>
    <row r="154" spans="12:36">
      <c r="L154" s="526"/>
      <c r="M154" s="527"/>
      <c r="N154" s="472"/>
      <c r="O154" s="472"/>
      <c r="P154" s="472"/>
      <c r="Q154" s="472"/>
      <c r="R154" s="472"/>
      <c r="S154" s="472"/>
      <c r="T154" s="472"/>
      <c r="U154" s="472"/>
      <c r="V154" s="472"/>
      <c r="W154" s="472"/>
      <c r="X154" s="472"/>
      <c r="Y154" s="472"/>
      <c r="Z154" s="472"/>
      <c r="AA154" s="472"/>
      <c r="AB154" s="472"/>
      <c r="AC154" s="527"/>
      <c r="AD154" s="527"/>
      <c r="AE154" s="527"/>
      <c r="AF154" s="527"/>
      <c r="AG154" s="527"/>
      <c r="AJ154" s="471"/>
    </row>
    <row r="155" spans="12:36">
      <c r="L155" s="526"/>
      <c r="M155" s="527"/>
      <c r="N155" s="472"/>
      <c r="O155" s="472"/>
      <c r="P155" s="472"/>
      <c r="Q155" s="472"/>
      <c r="R155" s="472"/>
      <c r="S155" s="472"/>
      <c r="T155" s="472"/>
      <c r="U155" s="472"/>
      <c r="V155" s="472"/>
      <c r="W155" s="472"/>
      <c r="X155" s="472"/>
      <c r="Y155" s="472"/>
      <c r="Z155" s="472"/>
      <c r="AA155" s="472"/>
      <c r="AB155" s="472"/>
      <c r="AC155" s="527"/>
      <c r="AD155" s="527"/>
      <c r="AE155" s="527"/>
      <c r="AF155" s="527"/>
      <c r="AG155" s="527"/>
      <c r="AJ155" s="471"/>
    </row>
    <row r="156" spans="12:36">
      <c r="L156" s="526"/>
      <c r="M156" s="527"/>
      <c r="N156" s="472"/>
      <c r="O156" s="472"/>
      <c r="P156" s="472"/>
      <c r="Q156" s="472"/>
      <c r="R156" s="472"/>
      <c r="S156" s="472"/>
      <c r="T156" s="472"/>
      <c r="U156" s="472"/>
      <c r="V156" s="472"/>
      <c r="W156" s="472"/>
      <c r="X156" s="472"/>
      <c r="Y156" s="472"/>
      <c r="Z156" s="472"/>
      <c r="AA156" s="472"/>
      <c r="AB156" s="472"/>
      <c r="AC156" s="527"/>
      <c r="AD156" s="527"/>
      <c r="AE156" s="527"/>
      <c r="AF156" s="527"/>
      <c r="AG156" s="527"/>
      <c r="AJ156" s="471"/>
    </row>
    <row r="157" spans="12:36">
      <c r="L157" s="526"/>
      <c r="M157" s="527"/>
      <c r="N157" s="472"/>
      <c r="O157" s="472"/>
      <c r="P157" s="472"/>
      <c r="Q157" s="472"/>
      <c r="R157" s="472"/>
      <c r="S157" s="472"/>
      <c r="T157" s="472"/>
      <c r="U157" s="472"/>
      <c r="V157" s="472"/>
      <c r="W157" s="472"/>
      <c r="X157" s="472"/>
      <c r="Y157" s="472"/>
      <c r="Z157" s="472"/>
      <c r="AA157" s="472"/>
      <c r="AB157" s="472"/>
      <c r="AC157" s="527"/>
      <c r="AD157" s="527"/>
      <c r="AE157" s="527"/>
      <c r="AF157" s="527"/>
      <c r="AG157" s="527"/>
      <c r="AJ157" s="471"/>
    </row>
    <row r="158" spans="12:36">
      <c r="L158" s="526"/>
      <c r="M158" s="527"/>
      <c r="N158" s="472"/>
      <c r="O158" s="472"/>
      <c r="P158" s="472"/>
      <c r="Q158" s="472"/>
      <c r="R158" s="472"/>
      <c r="S158" s="472"/>
      <c r="T158" s="472"/>
      <c r="U158" s="472"/>
      <c r="V158" s="472"/>
      <c r="W158" s="472"/>
      <c r="X158" s="472"/>
      <c r="Y158" s="472"/>
      <c r="Z158" s="472"/>
      <c r="AA158" s="472"/>
      <c r="AB158" s="472"/>
      <c r="AC158" s="527"/>
      <c r="AD158" s="527"/>
      <c r="AE158" s="527"/>
      <c r="AF158" s="527"/>
      <c r="AG158" s="527"/>
      <c r="AJ158" s="471"/>
    </row>
    <row r="159" spans="12:36">
      <c r="L159" s="526"/>
      <c r="M159" s="527"/>
      <c r="N159" s="472"/>
      <c r="O159" s="472"/>
      <c r="P159" s="472"/>
      <c r="Q159" s="472"/>
      <c r="R159" s="472"/>
      <c r="S159" s="472"/>
      <c r="T159" s="472"/>
      <c r="U159" s="472"/>
      <c r="V159" s="472"/>
      <c r="W159" s="472"/>
      <c r="X159" s="472"/>
      <c r="Y159" s="472"/>
      <c r="Z159" s="472"/>
      <c r="AA159" s="472"/>
      <c r="AB159" s="472"/>
      <c r="AC159" s="527"/>
      <c r="AD159" s="527"/>
      <c r="AE159" s="527"/>
      <c r="AF159" s="527"/>
      <c r="AG159" s="527"/>
      <c r="AJ159" s="471"/>
    </row>
    <row r="160" spans="12:36">
      <c r="L160" s="526"/>
      <c r="M160" s="527"/>
      <c r="N160" s="472"/>
      <c r="O160" s="472"/>
      <c r="P160" s="472"/>
      <c r="Q160" s="472"/>
      <c r="R160" s="472"/>
      <c r="S160" s="472"/>
      <c r="T160" s="472"/>
      <c r="U160" s="472"/>
      <c r="V160" s="472"/>
      <c r="W160" s="472"/>
      <c r="X160" s="472"/>
      <c r="Y160" s="472"/>
      <c r="Z160" s="472"/>
      <c r="AA160" s="472"/>
      <c r="AB160" s="472"/>
      <c r="AC160" s="527"/>
      <c r="AD160" s="527"/>
      <c r="AE160" s="527"/>
      <c r="AF160" s="527"/>
      <c r="AG160" s="527"/>
      <c r="AJ160" s="471"/>
    </row>
    <row r="161" spans="12:36">
      <c r="L161" s="526"/>
      <c r="M161" s="527"/>
      <c r="N161" s="472"/>
      <c r="O161" s="472"/>
      <c r="P161" s="472"/>
      <c r="Q161" s="472"/>
      <c r="R161" s="472"/>
      <c r="S161" s="472"/>
      <c r="T161" s="472"/>
      <c r="U161" s="472"/>
      <c r="V161" s="472"/>
      <c r="W161" s="472"/>
      <c r="X161" s="472"/>
      <c r="Y161" s="472"/>
      <c r="Z161" s="472"/>
      <c r="AA161" s="472"/>
      <c r="AB161" s="472"/>
      <c r="AC161" s="527"/>
      <c r="AD161" s="527"/>
      <c r="AE161" s="527"/>
      <c r="AF161" s="527"/>
      <c r="AG161" s="527"/>
      <c r="AJ161" s="471"/>
    </row>
    <row r="162" spans="12:36">
      <c r="L162" s="526"/>
      <c r="M162" s="527"/>
      <c r="N162" s="472"/>
      <c r="O162" s="472"/>
      <c r="P162" s="472"/>
      <c r="Q162" s="472"/>
      <c r="R162" s="472"/>
      <c r="S162" s="472"/>
      <c r="T162" s="472"/>
      <c r="U162" s="472"/>
      <c r="V162" s="472"/>
      <c r="W162" s="472"/>
      <c r="X162" s="472"/>
      <c r="Y162" s="472"/>
      <c r="Z162" s="472"/>
      <c r="AA162" s="472"/>
      <c r="AB162" s="472"/>
      <c r="AC162" s="527"/>
      <c r="AD162" s="527"/>
      <c r="AE162" s="527"/>
      <c r="AF162" s="527"/>
      <c r="AG162" s="527"/>
      <c r="AJ162" s="471"/>
    </row>
    <row r="163" spans="12:36">
      <c r="L163" s="526"/>
      <c r="M163" s="527"/>
      <c r="N163" s="472"/>
      <c r="O163" s="472"/>
      <c r="P163" s="472"/>
      <c r="Q163" s="472"/>
      <c r="R163" s="472"/>
      <c r="S163" s="472"/>
      <c r="T163" s="472"/>
      <c r="U163" s="472"/>
      <c r="V163" s="472"/>
      <c r="W163" s="472"/>
      <c r="X163" s="472"/>
      <c r="Y163" s="472"/>
      <c r="Z163" s="472"/>
      <c r="AA163" s="472"/>
      <c r="AB163" s="472"/>
      <c r="AC163" s="527"/>
      <c r="AD163" s="527"/>
      <c r="AE163" s="527"/>
      <c r="AF163" s="527"/>
      <c r="AG163" s="527"/>
      <c r="AJ163" s="471"/>
    </row>
    <row r="164" spans="12:36">
      <c r="L164" s="526"/>
      <c r="M164" s="527"/>
      <c r="N164" s="472"/>
      <c r="O164" s="472"/>
      <c r="P164" s="472"/>
      <c r="Q164" s="472"/>
      <c r="R164" s="472"/>
      <c r="S164" s="472"/>
      <c r="T164" s="472"/>
      <c r="U164" s="472"/>
      <c r="V164" s="472"/>
      <c r="W164" s="472"/>
      <c r="X164" s="472"/>
      <c r="Y164" s="472"/>
      <c r="Z164" s="472"/>
      <c r="AA164" s="472"/>
      <c r="AB164" s="472"/>
      <c r="AC164" s="527"/>
      <c r="AD164" s="527"/>
      <c r="AE164" s="527"/>
      <c r="AF164" s="527"/>
      <c r="AG164" s="527"/>
      <c r="AJ164" s="471"/>
    </row>
    <row r="165" spans="12:36">
      <c r="L165" s="526"/>
      <c r="M165" s="527"/>
      <c r="N165" s="472"/>
      <c r="O165" s="472"/>
      <c r="P165" s="472"/>
      <c r="Q165" s="472"/>
      <c r="R165" s="472"/>
      <c r="S165" s="472"/>
      <c r="T165" s="472"/>
      <c r="U165" s="472"/>
      <c r="V165" s="472"/>
      <c r="W165" s="472"/>
      <c r="X165" s="472"/>
      <c r="Y165" s="472"/>
      <c r="Z165" s="472"/>
      <c r="AA165" s="472"/>
      <c r="AB165" s="472"/>
      <c r="AC165" s="527"/>
      <c r="AD165" s="527"/>
      <c r="AE165" s="527"/>
      <c r="AF165" s="527"/>
      <c r="AG165" s="527"/>
      <c r="AJ165" s="471"/>
    </row>
    <row r="166" spans="12:36">
      <c r="L166" s="526"/>
      <c r="M166" s="527"/>
      <c r="N166" s="472"/>
      <c r="O166" s="472"/>
      <c r="P166" s="472"/>
      <c r="Q166" s="472"/>
      <c r="R166" s="472"/>
      <c r="S166" s="472"/>
      <c r="T166" s="472"/>
      <c r="U166" s="472"/>
      <c r="V166" s="472"/>
      <c r="W166" s="472"/>
      <c r="X166" s="472"/>
      <c r="Y166" s="472"/>
      <c r="Z166" s="472"/>
      <c r="AA166" s="472"/>
      <c r="AB166" s="472"/>
      <c r="AC166" s="527"/>
      <c r="AD166" s="527"/>
      <c r="AE166" s="527"/>
      <c r="AF166" s="527"/>
      <c r="AG166" s="527"/>
      <c r="AJ166" s="471"/>
    </row>
    <row r="167" spans="12:36">
      <c r="L167" s="526"/>
      <c r="M167" s="527"/>
      <c r="N167" s="472"/>
      <c r="O167" s="472"/>
      <c r="P167" s="472"/>
      <c r="Q167" s="472"/>
      <c r="R167" s="472"/>
      <c r="S167" s="472"/>
      <c r="T167" s="472"/>
      <c r="U167" s="472"/>
      <c r="V167" s="472"/>
      <c r="W167" s="472"/>
      <c r="X167" s="472"/>
      <c r="Y167" s="472"/>
      <c r="Z167" s="472"/>
      <c r="AA167" s="472"/>
      <c r="AB167" s="472"/>
      <c r="AC167" s="527"/>
      <c r="AD167" s="527"/>
      <c r="AE167" s="527"/>
      <c r="AF167" s="527"/>
      <c r="AG167" s="527"/>
      <c r="AJ167" s="471"/>
    </row>
    <row r="168" spans="12:36">
      <c r="L168" s="526"/>
      <c r="M168" s="527"/>
      <c r="N168" s="472"/>
      <c r="O168" s="472"/>
      <c r="P168" s="472"/>
      <c r="Q168" s="472"/>
      <c r="R168" s="472"/>
      <c r="S168" s="472"/>
      <c r="T168" s="472"/>
      <c r="U168" s="472"/>
      <c r="V168" s="472"/>
      <c r="W168" s="472"/>
      <c r="X168" s="472"/>
      <c r="Y168" s="472"/>
      <c r="Z168" s="472"/>
      <c r="AA168" s="472"/>
      <c r="AB168" s="472"/>
      <c r="AC168" s="527"/>
      <c r="AD168" s="527"/>
      <c r="AE168" s="527"/>
      <c r="AF168" s="527"/>
      <c r="AG168" s="527"/>
      <c r="AJ168" s="471"/>
    </row>
    <row r="169" spans="12:36">
      <c r="L169" s="526"/>
      <c r="M169" s="527"/>
      <c r="N169" s="472"/>
      <c r="O169" s="472"/>
      <c r="P169" s="472"/>
      <c r="Q169" s="472"/>
      <c r="R169" s="472"/>
      <c r="S169" s="472"/>
      <c r="T169" s="472"/>
      <c r="U169" s="472"/>
      <c r="V169" s="472"/>
      <c r="W169" s="472"/>
      <c r="X169" s="472"/>
      <c r="Y169" s="472"/>
      <c r="Z169" s="472"/>
      <c r="AA169" s="472"/>
      <c r="AB169" s="472"/>
      <c r="AC169" s="527"/>
      <c r="AD169" s="527"/>
      <c r="AE169" s="527"/>
      <c r="AF169" s="527"/>
      <c r="AG169" s="527"/>
      <c r="AJ169" s="471"/>
    </row>
    <row r="170" spans="12:36">
      <c r="L170" s="526"/>
      <c r="M170" s="527"/>
      <c r="N170" s="472"/>
      <c r="O170" s="472"/>
      <c r="P170" s="472"/>
      <c r="Q170" s="472"/>
      <c r="R170" s="472"/>
      <c r="S170" s="472"/>
      <c r="T170" s="472"/>
      <c r="U170" s="472"/>
      <c r="V170" s="472"/>
      <c r="W170" s="472"/>
      <c r="X170" s="472"/>
      <c r="Y170" s="472"/>
      <c r="Z170" s="472"/>
      <c r="AA170" s="472"/>
      <c r="AB170" s="472"/>
      <c r="AC170" s="527"/>
      <c r="AD170" s="527"/>
      <c r="AE170" s="527"/>
      <c r="AF170" s="527"/>
      <c r="AG170" s="527"/>
      <c r="AJ170" s="471"/>
    </row>
  </sheetData>
  <mergeCells count="24">
    <mergeCell ref="C9:C15"/>
    <mergeCell ref="C16:C17"/>
    <mergeCell ref="C18:C24"/>
    <mergeCell ref="C25:C41"/>
    <mergeCell ref="C42:C65"/>
    <mergeCell ref="C66:C72"/>
    <mergeCell ref="C73:C74"/>
    <mergeCell ref="C75:C76"/>
    <mergeCell ref="C81:C82"/>
    <mergeCell ref="C83:C84"/>
    <mergeCell ref="C85:C89"/>
    <mergeCell ref="C90:C98"/>
    <mergeCell ref="C99:C109"/>
    <mergeCell ref="C110:C115"/>
    <mergeCell ref="C116:C117"/>
    <mergeCell ref="C118:C124"/>
    <mergeCell ref="C127:C129"/>
    <mergeCell ref="G9:G15"/>
    <mergeCell ref="G16:G24"/>
    <mergeCell ref="G25:G74"/>
    <mergeCell ref="G76:G124"/>
    <mergeCell ref="J9:J15"/>
    <mergeCell ref="J16:J24"/>
    <mergeCell ref="J25:J74"/>
  </mergeCells>
  <pageMargins left="0.708661417322835" right="0.708661417322835" top="0.748031496062992" bottom="0.748031496062992" header="0.31496062992126" footer="0.31496062992126"/>
  <pageSetup paperSize="9" orientation="landscape"/>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tabColor rgb="FFFFFF00"/>
  </sheetPr>
  <dimension ref="A1:AE296"/>
  <sheetViews>
    <sheetView zoomScale="130" zoomScaleNormal="130" workbookViewId="0">
      <pane xSplit="2" ySplit="8" topLeftCell="D260" activePane="bottomRight" state="frozen"/>
      <selection/>
      <selection pane="topRight"/>
      <selection pane="bottomLeft"/>
      <selection pane="bottomRight" activeCell="I4" sqref="I4"/>
    </sheetView>
  </sheetViews>
  <sheetFormatPr defaultColWidth="9.14285714285714" defaultRowHeight="11.25"/>
  <cols>
    <col min="1" max="1" width="13.4285714285714" style="181" customWidth="1"/>
    <col min="2" max="2" width="29.2285714285714" style="181" customWidth="1"/>
    <col min="3" max="3" width="19.2857142857143" style="181" customWidth="1"/>
    <col min="4" max="4" width="11.7142857142857" style="181" customWidth="1"/>
    <col min="5" max="5" width="19.4571428571429" style="181" customWidth="1"/>
    <col min="6" max="6" width="11.2857142857143" style="181" customWidth="1"/>
    <col min="7" max="7" width="18.1428571428571" style="389" customWidth="1"/>
    <col min="8" max="8" width="13.8571428571429" style="389" customWidth="1"/>
    <col min="9" max="9" width="22.5714285714286" style="181" customWidth="1"/>
    <col min="10" max="10" width="12.5714285714286" style="390" customWidth="1"/>
    <col min="11" max="11" width="12.1428571428571" style="390" customWidth="1"/>
    <col min="12" max="12" width="13.9047619047619" style="390" customWidth="1"/>
    <col min="13" max="14" width="11.7142857142857" style="391" customWidth="1"/>
    <col min="15" max="15" width="12.7142857142857" style="391" customWidth="1"/>
    <col min="16" max="16" width="13.8571428571429" style="391" customWidth="1"/>
    <col min="17" max="17" width="11.2857142857143" style="391" customWidth="1"/>
    <col min="18" max="18" width="10.8571428571429" style="182" customWidth="1"/>
    <col min="19" max="19" width="12.7142857142857" style="182" customWidth="1"/>
    <col min="20" max="20" width="23.5714285714286" style="182" customWidth="1"/>
    <col min="21" max="21" width="11" style="181" customWidth="1"/>
    <col min="22" max="22" width="7.42857142857143" style="181" customWidth="1"/>
    <col min="23" max="23" width="12.7142857142857" style="181" customWidth="1"/>
    <col min="24" max="25" width="10.7142857142857" style="181" customWidth="1"/>
    <col min="26" max="16384" width="9.14285714285714" style="181"/>
  </cols>
  <sheetData>
    <row r="1" ht="12" spans="1:17">
      <c r="A1" s="7" t="s">
        <v>0</v>
      </c>
      <c r="B1" s="183"/>
      <c r="G1" s="392"/>
      <c r="H1" s="393"/>
      <c r="I1" s="388"/>
      <c r="K1" s="391"/>
      <c r="L1" s="391"/>
      <c r="O1" s="182"/>
      <c r="P1" s="182"/>
      <c r="Q1" s="182"/>
    </row>
    <row r="2" ht="12" spans="1:15">
      <c r="A2" s="388" t="str">
        <f>'RECOND COMP'!A3</f>
        <v>DATE :15.1.26</v>
      </c>
      <c r="B2" s="183"/>
      <c r="H2" s="392"/>
      <c r="I2" s="388"/>
      <c r="K2" s="391"/>
      <c r="L2" s="391"/>
      <c r="O2" s="402"/>
    </row>
    <row r="3" ht="12" spans="1:15">
      <c r="A3" s="394" t="s">
        <v>258</v>
      </c>
      <c r="B3" s="395"/>
      <c r="C3" s="396"/>
      <c r="H3" s="181"/>
      <c r="K3" s="391"/>
      <c r="L3" s="391"/>
      <c r="O3" s="403"/>
    </row>
    <row r="4" ht="12" spans="2:17">
      <c r="B4" s="183"/>
      <c r="H4" s="181"/>
      <c r="K4" s="391"/>
      <c r="L4" s="391"/>
      <c r="O4" s="404"/>
      <c r="P4" s="405"/>
      <c r="Q4" s="405"/>
    </row>
    <row r="5" ht="12" spans="2:17">
      <c r="B5" s="183"/>
      <c r="H5" s="181"/>
      <c r="K5" s="391"/>
      <c r="L5" s="391"/>
      <c r="O5" s="403"/>
      <c r="P5" s="405"/>
      <c r="Q5" s="405"/>
    </row>
    <row r="6" ht="12" spans="2:17">
      <c r="B6" s="183"/>
      <c r="H6" s="182"/>
      <c r="K6" s="391"/>
      <c r="L6" s="391"/>
      <c r="O6" s="406" t="str">
        <f>'[1]ALL NEW COMP'!AK5</f>
        <v>c/w contactor,solenoid valve,3ph relay protection,timer delay</v>
      </c>
      <c r="P6" s="406" t="str">
        <f>'[1]ALL NEW COMP'!AL5</f>
        <v>c/w contactor,overload,3ph relay,timer delay w/o solenoid valve</v>
      </c>
      <c r="Q6" s="406" t="str">
        <f>'[1]ALL NEW COMP'!AM5</f>
        <v>w/o contactor acc,solenoid valve</v>
      </c>
    </row>
    <row r="7" ht="33" customHeight="1" spans="2:17">
      <c r="B7" s="183"/>
      <c r="H7" s="181"/>
      <c r="K7" s="391"/>
      <c r="L7" s="391"/>
      <c r="O7" s="407"/>
      <c r="P7" s="407"/>
      <c r="Q7" s="407"/>
    </row>
    <row r="8" ht="36.75" customHeight="1" spans="1:31">
      <c r="A8" s="185" t="str">
        <f>'[1]ALL NEW COMP'!A8</f>
        <v>ITEM CODE</v>
      </c>
      <c r="B8" s="185" t="str">
        <f>'[1]ALL NEW COMP'!B8</f>
        <v>MODEL</v>
      </c>
      <c r="C8" s="45" t="s">
        <v>114</v>
      </c>
      <c r="D8" s="56" t="s">
        <v>137</v>
      </c>
      <c r="E8" s="56" t="s">
        <v>259</v>
      </c>
      <c r="F8" s="55" t="s">
        <v>260</v>
      </c>
      <c r="G8" s="366" t="s">
        <v>261</v>
      </c>
      <c r="H8" s="397" t="str">
        <f>'[1]ALL NEW COMP'!$O8</f>
        <v>RM</v>
      </c>
      <c r="I8" s="363" t="s">
        <v>211</v>
      </c>
      <c r="J8" s="373" t="str">
        <f>'[2]ALL NEW COMP'!S8</f>
        <v>CU QC MODEL</v>
      </c>
      <c r="K8" s="408" t="str">
        <f>'[2]ALL NEW COMP'!V8</f>
        <v>Cond QC (RM)</v>
      </c>
      <c r="L8" s="408" t="str">
        <f>'[1]ALL NEW COMP'!$Z8</f>
        <v>Model QC unit</v>
      </c>
      <c r="M8" s="409" t="str">
        <f>'[2]ALL NEW COMP'!Y8</f>
        <v>C/W Condenser sets BCU,TCU</v>
      </c>
      <c r="N8" s="409"/>
      <c r="O8" s="410" t="str">
        <f>'[1]ALL NEW COMP'!AK8</f>
        <v>BCU Cond for coldroom (RM)-02</v>
      </c>
      <c r="P8" s="411" t="str">
        <f>'[1]ALL NEW COMP'!AL8</f>
        <v>BCU Cond for showcase(RM)-01</v>
      </c>
      <c r="Q8" s="410" t="str">
        <f>'[1]ALL NEW COMP'!AM8</f>
        <v>BCU Cond (RM)-00</v>
      </c>
      <c r="R8" s="373" t="str">
        <f>'[2]ALL NEW COMP'!$AG8</f>
        <v>HTC MODEL</v>
      </c>
      <c r="S8" s="411" t="str">
        <f>'[2]ALL NEW COMP'!$AJ8</f>
        <v>HTC cond (RM) </v>
      </c>
      <c r="T8" s="95" t="s">
        <v>1</v>
      </c>
      <c r="U8" s="420"/>
      <c r="Z8" s="421"/>
      <c r="AA8" s="421"/>
      <c r="AB8" s="421"/>
      <c r="AC8" s="421"/>
      <c r="AD8" s="421"/>
      <c r="AE8" s="422"/>
    </row>
    <row r="9" spans="1:31">
      <c r="A9" s="316" t="str">
        <f>'[1]ALL NEW COMP'!A9</f>
        <v>ALL002</v>
      </c>
      <c r="B9" s="185" t="str">
        <f>'[1]ALL NEW COMP'!B9</f>
        <v>MT22 (1ph)</v>
      </c>
      <c r="C9" s="398" t="s">
        <v>262</v>
      </c>
      <c r="D9" s="71">
        <f>'[1]ALL NEW COMP'!D9</f>
        <v>2</v>
      </c>
      <c r="E9" s="71" t="str">
        <f>'[1]ALL NEW COMP'!E9</f>
        <v>(V01,06)</v>
      </c>
      <c r="F9" s="71"/>
      <c r="G9" s="399" t="str">
        <f>'[1]ALL NEW COMP'!G9</f>
        <v>3200 btu</v>
      </c>
      <c r="H9" s="190">
        <f>'[1]ALL NEW COMP'!O9</f>
        <v>2151.69361888112</v>
      </c>
      <c r="I9" s="412" t="s">
        <v>263</v>
      </c>
      <c r="J9" s="413" t="str">
        <f>'[1]ALL NEW COMP'!T9</f>
        <v>CU - 32  QC</v>
      </c>
      <c r="K9" s="190">
        <f>'[1]ALL NEW COMP'!W9</f>
        <v>4442.03073724608</v>
      </c>
      <c r="L9" s="190"/>
      <c r="M9" s="414">
        <f>'[1]ALL NEW COMP'!AB9</f>
        <v>0</v>
      </c>
      <c r="N9" s="412" t="s">
        <v>264</v>
      </c>
      <c r="O9" s="190">
        <f>'[1]ALL NEW COMP'!AK9</f>
        <v>0</v>
      </c>
      <c r="P9" s="415">
        <f>'[1]ALL NEW COMP'!AL9</f>
        <v>0</v>
      </c>
      <c r="Q9" s="190">
        <f>'[1]ALL NEW COMP'!AM9</f>
        <v>0</v>
      </c>
      <c r="R9" s="373">
        <f>'[1]ALL NEW COMP'!$AN9</f>
        <v>0</v>
      </c>
      <c r="S9" s="414">
        <f>'[1]ALL NEW COMP'!$AQ9</f>
        <v>0</v>
      </c>
      <c r="T9" s="212"/>
      <c r="U9" s="391"/>
      <c r="Z9" s="423"/>
      <c r="AA9" s="423"/>
      <c r="AB9" s="423"/>
      <c r="AC9" s="423"/>
      <c r="AD9" s="423"/>
      <c r="AE9" s="422"/>
    </row>
    <row r="10" spans="1:31">
      <c r="A10" s="316" t="str">
        <f>'[1]ALL NEW COMP'!A10</f>
        <v>ALL003</v>
      </c>
      <c r="B10" s="185" t="str">
        <f>'[1]ALL NEW COMP'!B10</f>
        <v>MT22</v>
      </c>
      <c r="C10" s="398"/>
      <c r="D10" s="71">
        <f>'[1]ALL NEW COMP'!D10</f>
        <v>2</v>
      </c>
      <c r="E10" s="71" t="str">
        <f>'[1]ALL NEW COMP'!E10</f>
        <v>(V01,06)</v>
      </c>
      <c r="F10" s="71"/>
      <c r="G10" s="399" t="str">
        <f>'[1]ALL NEW COMP'!G10</f>
        <v>3200 btu</v>
      </c>
      <c r="H10" s="190">
        <f>'[1]ALL NEW COMP'!O10</f>
        <v>2151.69361888112</v>
      </c>
      <c r="I10" s="412"/>
      <c r="J10" s="413" t="str">
        <f>'[1]ALL NEW COMP'!T10</f>
        <v>CU - 32  QC</v>
      </c>
      <c r="K10" s="190">
        <f>'[1]ALL NEW COMP'!W10</f>
        <v>4288.18458339993</v>
      </c>
      <c r="L10" s="190"/>
      <c r="M10" s="414">
        <f>'[1]ALL NEW COMP'!AB10</f>
        <v>0</v>
      </c>
      <c r="N10" s="412"/>
      <c r="O10" s="190">
        <f>'[1]ALL NEW COMP'!AK10</f>
        <v>0</v>
      </c>
      <c r="P10" s="415">
        <f>'[1]ALL NEW COMP'!AL10</f>
        <v>0</v>
      </c>
      <c r="Q10" s="190">
        <f>'[1]ALL NEW COMP'!AM10</f>
        <v>0</v>
      </c>
      <c r="R10" s="373">
        <f>'[1]ALL NEW COMP'!$AN10</f>
        <v>0</v>
      </c>
      <c r="S10" s="414">
        <f>'[1]ALL NEW COMP'!$AQ10</f>
        <v>0</v>
      </c>
      <c r="T10" s="212"/>
      <c r="U10" s="391"/>
      <c r="Z10" s="423"/>
      <c r="AA10" s="423"/>
      <c r="AB10" s="423"/>
      <c r="AC10" s="423"/>
      <c r="AD10" s="423"/>
      <c r="AE10" s="422"/>
    </row>
    <row r="11" spans="1:31">
      <c r="A11" s="316" t="str">
        <f>'[1]ALL NEW COMP'!A11</f>
        <v>ALL004</v>
      </c>
      <c r="B11" s="185" t="str">
        <f>'[1]ALL NEW COMP'!B11</f>
        <v>MT28 (1ph)</v>
      </c>
      <c r="C11" s="398"/>
      <c r="D11" s="71">
        <f>'[1]ALL NEW COMP'!D11</f>
        <v>2.3</v>
      </c>
      <c r="E11" s="71" t="str">
        <f>'[1]ALL NEW COMP'!E11</f>
        <v>(V01,06)</v>
      </c>
      <c r="F11" s="71"/>
      <c r="G11" s="399" t="str">
        <f>'[1]ALL NEW COMP'!G11</f>
        <v>5768 btu</v>
      </c>
      <c r="H11" s="190">
        <f>'[1]ALL NEW COMP'!O11</f>
        <v>2488.58173076923</v>
      </c>
      <c r="I11" s="412"/>
      <c r="J11" s="413" t="str">
        <f>'[1]ALL NEW COMP'!T11</f>
        <v>CU - 36  QC</v>
      </c>
      <c r="K11" s="190">
        <f>'[1]ALL NEW COMP'!W11</f>
        <v>4921.80659765225</v>
      </c>
      <c r="L11" s="190"/>
      <c r="M11" s="414">
        <f>'[1]ALL NEW COMP'!AB11</f>
        <v>0</v>
      </c>
      <c r="N11" s="412"/>
      <c r="O11" s="190">
        <f>'[1]ALL NEW COMP'!AK11</f>
        <v>0</v>
      </c>
      <c r="P11" s="415">
        <f>'[1]ALL NEW COMP'!AL11</f>
        <v>0</v>
      </c>
      <c r="Q11" s="190">
        <f>'[1]ALL NEW COMP'!AM11</f>
        <v>0</v>
      </c>
      <c r="R11" s="373">
        <f>'[1]ALL NEW COMP'!$AN11</f>
        <v>0</v>
      </c>
      <c r="S11" s="414">
        <f>'[1]ALL NEW COMP'!$AQ11</f>
        <v>0</v>
      </c>
      <c r="T11" s="212"/>
      <c r="U11" s="391"/>
      <c r="Z11" s="423"/>
      <c r="AA11" s="423"/>
      <c r="AB11" s="423"/>
      <c r="AC11" s="423"/>
      <c r="AD11" s="423"/>
      <c r="AE11" s="422"/>
    </row>
    <row r="12" spans="1:31">
      <c r="A12" s="316" t="str">
        <f>'[1]ALL NEW COMP'!A12</f>
        <v>ALL005</v>
      </c>
      <c r="B12" s="185" t="str">
        <f>'[1]ALL NEW COMP'!B12</f>
        <v>MT28</v>
      </c>
      <c r="C12" s="398"/>
      <c r="D12" s="71">
        <f>'[1]ALL NEW COMP'!D12</f>
        <v>2.3</v>
      </c>
      <c r="E12" s="71" t="str">
        <f>'[1]ALL NEW COMP'!E12</f>
        <v>(V01,06)</v>
      </c>
      <c r="F12" s="71"/>
      <c r="G12" s="399" t="str">
        <f>'[1]ALL NEW COMP'!G12</f>
        <v>5768 btu</v>
      </c>
      <c r="H12" s="190">
        <f>'[1]ALL NEW COMP'!O12</f>
        <v>2502.9173951049</v>
      </c>
      <c r="I12" s="412"/>
      <c r="J12" s="413" t="str">
        <f>'[1]ALL NEW COMP'!T12</f>
        <v>CU - 36  QC</v>
      </c>
      <c r="K12" s="190">
        <f>'[1]ALL NEW COMP'!W12</f>
        <v>4782.29610814176</v>
      </c>
      <c r="L12" s="190"/>
      <c r="M12" s="414">
        <f>'[1]ALL NEW COMP'!AB12</f>
        <v>0</v>
      </c>
      <c r="N12" s="412"/>
      <c r="O12" s="190">
        <f>'[1]ALL NEW COMP'!AK12</f>
        <v>0</v>
      </c>
      <c r="P12" s="415">
        <f>'[1]ALL NEW COMP'!AL12</f>
        <v>0</v>
      </c>
      <c r="Q12" s="190">
        <f>'[1]ALL NEW COMP'!AM12</f>
        <v>0</v>
      </c>
      <c r="R12" s="373">
        <f>'[1]ALL NEW COMP'!$AN12</f>
        <v>0</v>
      </c>
      <c r="S12" s="414">
        <f>'[1]ALL NEW COMP'!$AQ12</f>
        <v>0</v>
      </c>
      <c r="T12" s="212"/>
      <c r="U12" s="391"/>
      <c r="Z12" s="423"/>
      <c r="AA12" s="423"/>
      <c r="AB12" s="423"/>
      <c r="AC12" s="423"/>
      <c r="AD12" s="423"/>
      <c r="AE12" s="422"/>
    </row>
    <row r="13" spans="1:31">
      <c r="A13" s="316" t="str">
        <f>'[1]ALL NEW COMP'!A13</f>
        <v>ALL006</v>
      </c>
      <c r="B13" s="185" t="str">
        <f>'[1]ALL NEW COMP'!B13</f>
        <v>MT32 (1ph)</v>
      </c>
      <c r="C13" s="398"/>
      <c r="D13" s="71">
        <f>'[1]ALL NEW COMP'!D13</f>
        <v>2.5</v>
      </c>
      <c r="E13" s="71" t="str">
        <f>'[1]ALL NEW COMP'!E13</f>
        <v> (V06,09)</v>
      </c>
      <c r="F13" s="71"/>
      <c r="G13" s="399" t="str">
        <f>'[1]ALL NEW COMP'!G13</f>
        <v>6143 btu</v>
      </c>
      <c r="H13" s="190">
        <f>'[1]ALL NEW COMP'!O13</f>
        <v>2564.35915646853</v>
      </c>
      <c r="I13" s="412"/>
      <c r="J13" s="413" t="str">
        <f>'[1]ALL NEW COMP'!T13</f>
        <v>CU - 36  QC</v>
      </c>
      <c r="K13" s="190">
        <f>'[1]ALL NEW COMP'!W13</f>
        <v>4997.58402335156</v>
      </c>
      <c r="L13" s="190"/>
      <c r="M13" s="414">
        <f>'[1]ALL NEW COMP'!AB13</f>
        <v>0</v>
      </c>
      <c r="N13" s="412"/>
      <c r="O13" s="190">
        <f>'[1]ALL NEW COMP'!AK13</f>
        <v>0</v>
      </c>
      <c r="P13" s="415">
        <f>'[1]ALL NEW COMP'!AL13</f>
        <v>0</v>
      </c>
      <c r="Q13" s="190">
        <f>'[1]ALL NEW COMP'!AM13</f>
        <v>0</v>
      </c>
      <c r="R13" s="373">
        <f>'[1]ALL NEW COMP'!$AN13</f>
        <v>0</v>
      </c>
      <c r="S13" s="414">
        <f>'[1]ALL NEW COMP'!$AQ13</f>
        <v>0</v>
      </c>
      <c r="T13" s="212"/>
      <c r="U13" s="391"/>
      <c r="Z13" s="423"/>
      <c r="AA13" s="423"/>
      <c r="AB13" s="423"/>
      <c r="AC13" s="423"/>
      <c r="AD13" s="423"/>
      <c r="AE13" s="422"/>
    </row>
    <row r="14" spans="1:31">
      <c r="A14" s="316" t="str">
        <f>'[1]ALL NEW COMP'!A14</f>
        <v>ALL007</v>
      </c>
      <c r="B14" s="185" t="str">
        <f>'[1]ALL NEW COMP'!B14</f>
        <v>MT32</v>
      </c>
      <c r="C14" s="398"/>
      <c r="D14" s="71">
        <f>'[1]ALL NEW COMP'!D14</f>
        <v>2.5</v>
      </c>
      <c r="E14" s="71" t="str">
        <f>'[1]ALL NEW COMP'!E14</f>
        <v> (V06,09)</v>
      </c>
      <c r="F14" s="71"/>
      <c r="G14" s="399" t="str">
        <f>'[1]ALL NEW COMP'!G14</f>
        <v>6143 btu</v>
      </c>
      <c r="H14" s="190">
        <f>'[1]ALL NEW COMP'!O14</f>
        <v>2564.35915646853</v>
      </c>
      <c r="I14" s="412"/>
      <c r="J14" s="413" t="str">
        <f>'[1]ALL NEW COMP'!T14</f>
        <v>CU - 36  QC</v>
      </c>
      <c r="K14" s="190">
        <f>'[1]ALL NEW COMP'!W14</f>
        <v>4843.73786950541</v>
      </c>
      <c r="L14" s="190"/>
      <c r="M14" s="414">
        <f>'[1]ALL NEW COMP'!AB14</f>
        <v>0</v>
      </c>
      <c r="N14" s="412"/>
      <c r="O14" s="190">
        <f>'[1]ALL NEW COMP'!AK14</f>
        <v>0</v>
      </c>
      <c r="P14" s="415">
        <f>'[1]ALL NEW COMP'!AL14</f>
        <v>0</v>
      </c>
      <c r="Q14" s="190">
        <f>'[1]ALL NEW COMP'!AM14</f>
        <v>0</v>
      </c>
      <c r="R14" s="373">
        <f>'[1]ALL NEW COMP'!$AN14</f>
        <v>0</v>
      </c>
      <c r="S14" s="414">
        <f>'[1]ALL NEW COMP'!$AQ14</f>
        <v>0</v>
      </c>
      <c r="T14" s="212"/>
      <c r="U14" s="391"/>
      <c r="Z14" s="423"/>
      <c r="AA14" s="423"/>
      <c r="AB14" s="423"/>
      <c r="AC14" s="423"/>
      <c r="AD14" s="423"/>
      <c r="AE14" s="422"/>
    </row>
    <row r="15" spans="1:31">
      <c r="A15" s="316" t="str">
        <f>'[1]ALL NEW COMP'!A15</f>
        <v>ALL009</v>
      </c>
      <c r="B15" s="185" t="str">
        <f>'[1]ALL NEW COMP'!B15</f>
        <v>MT36</v>
      </c>
      <c r="C15" s="398"/>
      <c r="D15" s="71">
        <f>'[1]ALL NEW COMP'!D15</f>
        <v>3</v>
      </c>
      <c r="E15" s="71" t="str">
        <f>'[1]ALL NEW COMP'!E15</f>
        <v> (V06,09)</v>
      </c>
      <c r="F15" s="71"/>
      <c r="G15" s="399" t="str">
        <f>'[1]ALL NEW COMP'!G15</f>
        <v>7780 btu</v>
      </c>
      <c r="H15" s="190">
        <f>'[1]ALL NEW COMP'!O15</f>
        <v>2669.00950611888</v>
      </c>
      <c r="I15" s="412"/>
      <c r="J15" s="413" t="str">
        <f>'[1]ALL NEW COMP'!T15</f>
        <v>CU - 40  QC</v>
      </c>
      <c r="K15" s="190">
        <f>'[1]ALL NEW COMP'!W15</f>
        <v>5044.69885884903</v>
      </c>
      <c r="L15" s="190"/>
      <c r="M15" s="414">
        <f>'[1]ALL NEW COMP'!AB15</f>
        <v>0</v>
      </c>
      <c r="N15" s="412"/>
      <c r="O15" s="190">
        <f>'[1]ALL NEW COMP'!AK15</f>
        <v>0</v>
      </c>
      <c r="P15" s="415">
        <f>'[1]ALL NEW COMP'!AL15</f>
        <v>0</v>
      </c>
      <c r="Q15" s="190">
        <f>'[1]ALL NEW COMP'!AM15</f>
        <v>0</v>
      </c>
      <c r="R15" s="373">
        <f>'[1]ALL NEW COMP'!$AN15</f>
        <v>0</v>
      </c>
      <c r="S15" s="414">
        <f>'[1]ALL NEW COMP'!$AQ15</f>
        <v>0</v>
      </c>
      <c r="T15" s="212"/>
      <c r="U15" s="391"/>
      <c r="Z15" s="423"/>
      <c r="AA15" s="423"/>
      <c r="AB15" s="423"/>
      <c r="AC15" s="423"/>
      <c r="AD15" s="423"/>
      <c r="AE15" s="422"/>
    </row>
    <row r="16" spans="1:31">
      <c r="A16" s="316" t="str">
        <f>'[1]ALL NEW COMP'!A16</f>
        <v>ALL010</v>
      </c>
      <c r="B16" s="185" t="str">
        <f>'[1]ALL NEW COMP'!B16</f>
        <v>MT40</v>
      </c>
      <c r="C16" s="398"/>
      <c r="D16" s="71">
        <f>'[1]ALL NEW COMP'!D16</f>
        <v>3.5</v>
      </c>
      <c r="E16" s="71" t="str">
        <f>'[1]ALL NEW COMP'!E16</f>
        <v> (V06,09)</v>
      </c>
      <c r="F16" s="71"/>
      <c r="G16" s="399" t="str">
        <f>'[1]ALL NEW COMP'!G16</f>
        <v>8294 btu</v>
      </c>
      <c r="H16" s="190">
        <f>'[1]ALL NEW COMP'!O16</f>
        <v>2714.06605113636</v>
      </c>
      <c r="I16" s="412"/>
      <c r="J16" s="413" t="str">
        <f>'[1]ALL NEW COMP'!T16</f>
        <v>CU - 50  QC</v>
      </c>
      <c r="K16" s="190">
        <f>'[1]ALL NEW COMP'!W16</f>
        <v>5216.75419785958</v>
      </c>
      <c r="L16" s="190"/>
      <c r="M16" s="414">
        <f>'[1]ALL NEW COMP'!AB16</f>
        <v>0</v>
      </c>
      <c r="N16" s="412"/>
      <c r="O16" s="190">
        <f>'[1]ALL NEW COMP'!AK16</f>
        <v>0</v>
      </c>
      <c r="P16" s="415">
        <f>'[1]ALL NEW COMP'!AL16</f>
        <v>0</v>
      </c>
      <c r="Q16" s="190">
        <f>'[1]ALL NEW COMP'!AM16</f>
        <v>0</v>
      </c>
      <c r="R16" s="373">
        <f>'[1]ALL NEW COMP'!$AN16</f>
        <v>0</v>
      </c>
      <c r="S16" s="414">
        <f>'[1]ALL NEW COMP'!$AQ16</f>
        <v>0</v>
      </c>
      <c r="T16" s="212"/>
      <c r="U16" s="391"/>
      <c r="Z16" s="423"/>
      <c r="AA16" s="423"/>
      <c r="AB16" s="423"/>
      <c r="AC16" s="423"/>
      <c r="AD16" s="423"/>
      <c r="AE16" s="422"/>
    </row>
    <row r="17" spans="1:31">
      <c r="A17" s="316" t="str">
        <f>'[1]ALL NEW COMP'!A17</f>
        <v>ALL010.1</v>
      </c>
      <c r="B17" s="185" t="str">
        <f>'[1]ALL NEW COMP'!B17</f>
        <v>MT44</v>
      </c>
      <c r="C17" s="398"/>
      <c r="D17" s="71">
        <f>'[1]ALL NEW COMP'!D17</f>
        <v>4</v>
      </c>
      <c r="E17" s="71" t="str">
        <f>'[1]ALL NEW COMP'!E17</f>
        <v>(V04,07)</v>
      </c>
      <c r="F17" s="71"/>
      <c r="G17" s="399" t="str">
        <f>'[1]ALL NEW COMP'!G17</f>
        <v>9600 btu</v>
      </c>
      <c r="H17" s="190">
        <f>'[1]ALL NEW COMP'!O17</f>
        <v>2815.34975961538</v>
      </c>
      <c r="I17" s="412"/>
      <c r="J17" s="413" t="str">
        <f>'[1]ALL NEW COMP'!T17</f>
        <v>CU - 64B QC</v>
      </c>
      <c r="K17" s="190">
        <f>'[1]ALL NEW COMP'!W17</f>
        <v>5928.01115336394</v>
      </c>
      <c r="L17" s="190"/>
      <c r="M17" s="414">
        <f>'[1]ALL NEW COMP'!AB17</f>
        <v>0</v>
      </c>
      <c r="N17" s="412"/>
      <c r="O17" s="190">
        <f>'[1]ALL NEW COMP'!AK17</f>
        <v>0</v>
      </c>
      <c r="P17" s="415">
        <f>'[1]ALL NEW COMP'!AL17</f>
        <v>0</v>
      </c>
      <c r="Q17" s="190">
        <f>'[1]ALL NEW COMP'!AM17</f>
        <v>0</v>
      </c>
      <c r="R17" s="373">
        <f>'[1]ALL NEW COMP'!$AN17</f>
        <v>0</v>
      </c>
      <c r="S17" s="414">
        <f>'[1]ALL NEW COMP'!$AQ17</f>
        <v>0</v>
      </c>
      <c r="T17" s="212"/>
      <c r="U17" s="391"/>
      <c r="Z17" s="423"/>
      <c r="AA17" s="423"/>
      <c r="AB17" s="423"/>
      <c r="AC17" s="423"/>
      <c r="AD17" s="423"/>
      <c r="AE17" s="422"/>
    </row>
    <row r="18" spans="1:31">
      <c r="A18" s="316" t="str">
        <f>'[1]ALL NEW COMP'!A18</f>
        <v>ALL011</v>
      </c>
      <c r="B18" s="185" t="str">
        <f>'[1]ALL NEW COMP'!B18</f>
        <v>MT50</v>
      </c>
      <c r="C18" s="398"/>
      <c r="D18" s="71">
        <f>'[1]ALL NEW COMP'!D18</f>
        <v>4</v>
      </c>
      <c r="E18" s="71" t="str">
        <f>'[1]ALL NEW COMP'!E18</f>
        <v>(V04,07)</v>
      </c>
      <c r="F18" s="71"/>
      <c r="G18" s="399" t="str">
        <f>'[1]ALL NEW COMP'!G18</f>
        <v>9932 btu</v>
      </c>
      <c r="H18" s="190">
        <f>'[1]ALL NEW COMP'!O18</f>
        <v>3186.21339597902</v>
      </c>
      <c r="I18" s="412"/>
      <c r="J18" s="413" t="str">
        <f>'[1]ALL NEW COMP'!T18</f>
        <v>CU - 64B QC</v>
      </c>
      <c r="K18" s="190">
        <f>'[1]ALL NEW COMP'!W18</f>
        <v>6298.87478972757</v>
      </c>
      <c r="L18" s="190"/>
      <c r="M18" s="414">
        <f>'[1]ALL NEW COMP'!AB18</f>
        <v>0</v>
      </c>
      <c r="N18" s="412"/>
      <c r="O18" s="190">
        <f>'[1]ALL NEW COMP'!AK18</f>
        <v>0</v>
      </c>
      <c r="P18" s="415">
        <f>'[1]ALL NEW COMP'!AL18</f>
        <v>0</v>
      </c>
      <c r="Q18" s="190">
        <f>'[1]ALL NEW COMP'!AM18</f>
        <v>0</v>
      </c>
      <c r="R18" s="373">
        <f>'[1]ALL NEW COMP'!$AN18</f>
        <v>0</v>
      </c>
      <c r="S18" s="414">
        <f>'[1]ALL NEW COMP'!$AQ18</f>
        <v>0</v>
      </c>
      <c r="T18" s="212"/>
      <c r="U18" s="391"/>
      <c r="Z18" s="423"/>
      <c r="AA18" s="423"/>
      <c r="AB18" s="423"/>
      <c r="AC18" s="423"/>
      <c r="AD18" s="423"/>
      <c r="AE18" s="422"/>
    </row>
    <row r="19" spans="1:31">
      <c r="A19" s="316" t="str">
        <f>'[1]ALL NEW COMP'!A19</f>
        <v>ALL012</v>
      </c>
      <c r="B19" s="185" t="str">
        <f>'[1]ALL NEW COMP'!B19</f>
        <v>MT64</v>
      </c>
      <c r="C19" s="398"/>
      <c r="D19" s="71">
        <f>'[1]ALL NEW COMP'!D19</f>
        <v>5</v>
      </c>
      <c r="E19" s="71" t="str">
        <f>'[1]ALL NEW COMP'!E19</f>
        <v> (V04,07)</v>
      </c>
      <c r="F19" s="71"/>
      <c r="G19" s="399" t="str">
        <f>'[1]ALL NEW COMP'!G19</f>
        <v>11843 btu</v>
      </c>
      <c r="H19" s="190">
        <f>'[1]ALL NEW COMP'!O19</f>
        <v>3377.96642339342</v>
      </c>
      <c r="I19" s="412"/>
      <c r="J19" s="413" t="str">
        <f>'[1]ALL NEW COMP'!T19</f>
        <v>CU - 72 QC</v>
      </c>
      <c r="K19" s="190">
        <f>'[1]ALL NEW COMP'!W19</f>
        <v>6670.25664681014</v>
      </c>
      <c r="L19" s="190"/>
      <c r="M19" s="414">
        <f>'[1]ALL NEW COMP'!AB19</f>
        <v>0</v>
      </c>
      <c r="N19" s="412"/>
      <c r="O19" s="190">
        <f>'[1]ALL NEW COMP'!AK19</f>
        <v>0</v>
      </c>
      <c r="P19" s="415">
        <f>'[1]ALL NEW COMP'!AL19</f>
        <v>0</v>
      </c>
      <c r="Q19" s="190">
        <f>'[1]ALL NEW COMP'!AM19</f>
        <v>0</v>
      </c>
      <c r="R19" s="373" t="str">
        <f>'[1]ALL NEW COMP'!$AN19</f>
        <v>HTC-5</v>
      </c>
      <c r="S19" s="414">
        <f>'[1]ALL NEW COMP'!$AQ19</f>
        <v>6289.21282057652</v>
      </c>
      <c r="T19" s="212"/>
      <c r="U19" s="391"/>
      <c r="Z19" s="423"/>
      <c r="AA19" s="423"/>
      <c r="AB19" s="423"/>
      <c r="AC19" s="423"/>
      <c r="AD19" s="423"/>
      <c r="AE19" s="422"/>
    </row>
    <row r="20" spans="1:31">
      <c r="A20" s="316" t="str">
        <f>'[1]ALL NEW COMP'!A20</f>
        <v>ALL013</v>
      </c>
      <c r="B20" s="185" t="str">
        <f>'[1]ALL NEW COMP'!B20</f>
        <v>MT72</v>
      </c>
      <c r="C20" s="398"/>
      <c r="D20" s="71">
        <f>'[1]ALL NEW COMP'!D20</f>
        <v>6</v>
      </c>
      <c r="E20" s="71" t="str">
        <f>'[1]ALL NEW COMP'!E20</f>
        <v> (V04,07)</v>
      </c>
      <c r="F20" s="71"/>
      <c r="G20" s="399" t="str">
        <f>'[1]ALL NEW COMP'!G20</f>
        <v>13200 btu</v>
      </c>
      <c r="H20" s="190">
        <f>'[1]ALL NEW COMP'!O20</f>
        <v>3568.20845170455</v>
      </c>
      <c r="I20" s="412"/>
      <c r="J20" s="413" t="str">
        <f>'[1]ALL NEW COMP'!T20</f>
        <v>CU - 90 QC</v>
      </c>
      <c r="K20" s="190">
        <f>'[1]ALL NEW COMP'!W20</f>
        <v>7240.32877055849</v>
      </c>
      <c r="L20" s="190"/>
      <c r="M20" s="414">
        <f>'[1]ALL NEW COMP'!AB20</f>
        <v>0</v>
      </c>
      <c r="N20" s="412"/>
      <c r="O20" s="190">
        <f>'[1]ALL NEW COMP'!AK20</f>
        <v>0</v>
      </c>
      <c r="P20" s="415">
        <f>'[1]ALL NEW COMP'!AL20</f>
        <v>0</v>
      </c>
      <c r="Q20" s="190">
        <f>'[1]ALL NEW COMP'!AM20</f>
        <v>0</v>
      </c>
      <c r="R20" s="373">
        <f>'[1]ALL NEW COMP'!$AN20</f>
        <v>0</v>
      </c>
      <c r="S20" s="414">
        <f>'[1]ALL NEW COMP'!$AQ20</f>
        <v>0</v>
      </c>
      <c r="T20" s="212"/>
      <c r="U20" s="391"/>
      <c r="Z20" s="423"/>
      <c r="AA20" s="423"/>
      <c r="AB20" s="423"/>
      <c r="AC20" s="423"/>
      <c r="AD20" s="423"/>
      <c r="AE20" s="422"/>
    </row>
    <row r="21" spans="1:31">
      <c r="A21" s="316" t="str">
        <f>'[1]ALL NEW COMP'!A21</f>
        <v>ALL014</v>
      </c>
      <c r="B21" s="185" t="str">
        <f>'[1]ALL NEW COMP'!B21</f>
        <v>MT80</v>
      </c>
      <c r="C21" s="398"/>
      <c r="D21" s="71">
        <f>'[1]ALL NEW COMP'!D21</f>
        <v>6.5</v>
      </c>
      <c r="E21" s="71" t="str">
        <f>'[1]ALL NEW COMP'!E21</f>
        <v>(V02,04)</v>
      </c>
      <c r="F21" s="71"/>
      <c r="G21" s="399" t="str">
        <f>'[1]ALL NEW COMP'!G21</f>
        <v>14983 btu</v>
      </c>
      <c r="H21" s="190">
        <f>'[1]ALL NEW COMP'!O21</f>
        <v>4649.12314248252</v>
      </c>
      <c r="I21" s="412"/>
      <c r="J21" s="413" t="str">
        <f>'[1]ALL NEW COMP'!T21</f>
        <v>CU - 90 QC</v>
      </c>
      <c r="K21" s="190">
        <f>'[1]ALL NEW COMP'!W21</f>
        <v>8595.72103454451</v>
      </c>
      <c r="L21" s="190"/>
      <c r="M21" s="414">
        <f>'[1]ALL NEW COMP'!AB21</f>
        <v>0</v>
      </c>
      <c r="N21" s="412"/>
      <c r="O21" s="190">
        <f>'[1]ALL NEW COMP'!AK21</f>
        <v>0</v>
      </c>
      <c r="P21" s="415">
        <f>'[1]ALL NEW COMP'!AL21</f>
        <v>0</v>
      </c>
      <c r="Q21" s="190">
        <f>'[1]ALL NEW COMP'!AM21</f>
        <v>0</v>
      </c>
      <c r="R21" s="373">
        <f>'[1]ALL NEW COMP'!$AN21</f>
        <v>0</v>
      </c>
      <c r="S21" s="414">
        <f>'[1]ALL NEW COMP'!$AQ21</f>
        <v>0</v>
      </c>
      <c r="T21" s="212"/>
      <c r="U21" s="391"/>
      <c r="Z21" s="423"/>
      <c r="AA21" s="423"/>
      <c r="AB21" s="423"/>
      <c r="AC21" s="423"/>
      <c r="AD21" s="423"/>
      <c r="AE21" s="422"/>
    </row>
    <row r="22" spans="1:31">
      <c r="A22" s="316" t="str">
        <f>'[1]ALL NEW COMP'!A22</f>
        <v>ALL015</v>
      </c>
      <c r="B22" s="185" t="str">
        <f>'[1]ALL NEW COMP'!B22</f>
        <v>MT100</v>
      </c>
      <c r="C22" s="398"/>
      <c r="D22" s="71">
        <f>'[1]ALL NEW COMP'!D22</f>
        <v>8.5</v>
      </c>
      <c r="E22" s="71" t="str">
        <f>'[1]ALL NEW COMP'!E22</f>
        <v>(V05,02)</v>
      </c>
      <c r="F22" s="71"/>
      <c r="G22" s="399" t="str">
        <f>'[1]ALL NEW COMP'!G22</f>
        <v>18293 btu</v>
      </c>
      <c r="H22" s="190">
        <f>'[1]ALL NEW COMP'!O22</f>
        <v>5838.98328234266</v>
      </c>
      <c r="I22" s="412"/>
      <c r="J22" s="413" t="str">
        <f>'[1]ALL NEW COMP'!T22</f>
        <v>CU - 125 QC</v>
      </c>
      <c r="K22" s="190">
        <f>'[1]ALL NEW COMP'!W22</f>
        <v>11398.2218388967</v>
      </c>
      <c r="L22" s="190"/>
      <c r="M22" s="414">
        <f>'[1]ALL NEW COMP'!AB22</f>
        <v>0</v>
      </c>
      <c r="N22" s="412"/>
      <c r="O22" s="190">
        <f>'[1]ALL NEW COMP'!AK22</f>
        <v>0</v>
      </c>
      <c r="P22" s="415">
        <f>'[1]ALL NEW COMP'!AL22</f>
        <v>0</v>
      </c>
      <c r="Q22" s="190">
        <f>'[1]ALL NEW COMP'!AM22</f>
        <v>0</v>
      </c>
      <c r="R22" s="373">
        <f>'[1]ALL NEW COMP'!$AN22</f>
        <v>0</v>
      </c>
      <c r="S22" s="414">
        <f>'[1]ALL NEW COMP'!$AQ22</f>
        <v>0</v>
      </c>
      <c r="T22" s="212"/>
      <c r="U22" s="391"/>
      <c r="Z22" s="423"/>
      <c r="AA22" s="423"/>
      <c r="AB22" s="423"/>
      <c r="AC22" s="423"/>
      <c r="AD22" s="423"/>
      <c r="AE22" s="422"/>
    </row>
    <row r="23" spans="1:31">
      <c r="A23" s="316" t="str">
        <f>'[1]ALL NEW COMP'!A23</f>
        <v>ALL016</v>
      </c>
      <c r="B23" s="185" t="str">
        <f>'[1]ALL NEW COMP'!B23</f>
        <v>MT125</v>
      </c>
      <c r="C23" s="398"/>
      <c r="D23" s="71">
        <f>'[1]ALL NEW COMP'!D23</f>
        <v>10</v>
      </c>
      <c r="E23" s="71" t="str">
        <f>'[1]ALL NEW COMP'!E23</f>
        <v> (V05,02)</v>
      </c>
      <c r="F23" s="71"/>
      <c r="G23" s="399" t="str">
        <f>'[1]ALL NEW COMP'!G23</f>
        <v>25563 btu</v>
      </c>
      <c r="H23" s="190">
        <f>'[1]ALL NEW COMP'!O23</f>
        <v>6613.10915646853</v>
      </c>
      <c r="I23" s="412"/>
      <c r="J23" s="413" t="str">
        <f>'[1]ALL NEW COMP'!T23</f>
        <v>CU - 144 QC</v>
      </c>
      <c r="K23" s="190">
        <f>'[1]ALL NEW COMP'!W23</f>
        <v>12783.571805386</v>
      </c>
      <c r="L23" s="190"/>
      <c r="M23" s="414">
        <f>'[1]ALL NEW COMP'!AB23</f>
        <v>0</v>
      </c>
      <c r="N23" s="412"/>
      <c r="O23" s="190">
        <f>'[1]ALL NEW COMP'!AK23</f>
        <v>0</v>
      </c>
      <c r="P23" s="415">
        <f>'[1]ALL NEW COMP'!AL23</f>
        <v>0</v>
      </c>
      <c r="Q23" s="190">
        <f>'[1]ALL NEW COMP'!AM23</f>
        <v>0</v>
      </c>
      <c r="R23" s="373">
        <f>'[1]ALL NEW COMP'!$AN23</f>
        <v>0</v>
      </c>
      <c r="S23" s="414">
        <f>'[1]ALL NEW COMP'!$AQ23</f>
        <v>0</v>
      </c>
      <c r="T23" s="212"/>
      <c r="U23" s="391"/>
      <c r="Z23" s="423"/>
      <c r="AA23" s="423"/>
      <c r="AB23" s="423"/>
      <c r="AC23" s="423"/>
      <c r="AD23" s="423"/>
      <c r="AE23" s="422"/>
    </row>
    <row r="24" spans="1:31">
      <c r="A24" s="316" t="str">
        <f>'[1]ALL NEW COMP'!A24</f>
        <v>ALL017</v>
      </c>
      <c r="B24" s="185" t="str">
        <f>'[1]ALL NEW COMP'!B24</f>
        <v>MT144</v>
      </c>
      <c r="C24" s="398"/>
      <c r="D24" s="71">
        <f>'[1]ALL NEW COMP'!D24</f>
        <v>12</v>
      </c>
      <c r="E24" s="71" t="str">
        <f>'[1]ALL NEW COMP'!E24</f>
        <v> (V05,03)</v>
      </c>
      <c r="F24" s="71"/>
      <c r="G24" s="399" t="str">
        <f>'[1]ALL NEW COMP'!G24</f>
        <v>29000btu</v>
      </c>
      <c r="H24" s="190" t="str">
        <f>'[1]ALL NEW COMP'!O24</f>
        <v>~</v>
      </c>
      <c r="I24" s="412"/>
      <c r="J24" s="413" t="str">
        <f>'[1]ALL NEW COMP'!T24</f>
        <v>CU - 160 QC</v>
      </c>
      <c r="K24" s="190" t="str">
        <f>'[1]ALL NEW COMP'!W24</f>
        <v>~</v>
      </c>
      <c r="L24" s="190"/>
      <c r="M24" s="414">
        <f>'[1]ALL NEW COMP'!AB24</f>
        <v>0</v>
      </c>
      <c r="N24" s="412"/>
      <c r="O24" s="190">
        <f>'[1]ALL NEW COMP'!AK24</f>
        <v>0</v>
      </c>
      <c r="P24" s="415">
        <f>'[1]ALL NEW COMP'!AL24</f>
        <v>0</v>
      </c>
      <c r="Q24" s="190">
        <f>'[1]ALL NEW COMP'!AM24</f>
        <v>0</v>
      </c>
      <c r="R24" s="373">
        <f>'[1]ALL NEW COMP'!$AN24</f>
        <v>0</v>
      </c>
      <c r="S24" s="414">
        <f>'[1]ALL NEW COMP'!$AQ24</f>
        <v>0</v>
      </c>
      <c r="T24" s="212"/>
      <c r="U24" s="391"/>
      <c r="Z24" s="423"/>
      <c r="AA24" s="423"/>
      <c r="AB24" s="423"/>
      <c r="AC24" s="423"/>
      <c r="AD24" s="423"/>
      <c r="AE24" s="422"/>
    </row>
    <row r="25" spans="1:31">
      <c r="A25" s="316" t="str">
        <f>'[1]ALL NEW COMP'!A25</f>
        <v>ALL018</v>
      </c>
      <c r="B25" s="185" t="str">
        <f>'[1]ALL NEW COMP'!B25</f>
        <v>MT160</v>
      </c>
      <c r="C25" s="218"/>
      <c r="D25" s="71">
        <f>'[1]ALL NEW COMP'!D25</f>
        <v>13</v>
      </c>
      <c r="E25" s="71" t="str">
        <f>'[1]ALL NEW COMP'!E25</f>
        <v> (V05,03)</v>
      </c>
      <c r="F25" s="71"/>
      <c r="G25" s="399" t="str">
        <f>'[1]ALL NEW COMP'!G25</f>
        <v>32970 btu</v>
      </c>
      <c r="H25" s="190">
        <f>'[1]ALL NEW COMP'!O25</f>
        <v>7900.51901223776</v>
      </c>
      <c r="I25" s="416"/>
      <c r="J25" s="413" t="str">
        <f>'[1]ALL NEW COMP'!T25</f>
        <v>CU - 200 QC</v>
      </c>
      <c r="K25" s="190">
        <f>'[1]ALL NEW COMP'!W25</f>
        <v>15799.882667322</v>
      </c>
      <c r="L25" s="190"/>
      <c r="M25" s="414">
        <f>'[1]ALL NEW COMP'!AB25</f>
        <v>0</v>
      </c>
      <c r="N25" s="416"/>
      <c r="O25" s="190">
        <f>'[1]ALL NEW COMP'!AK25</f>
        <v>0</v>
      </c>
      <c r="P25" s="415">
        <f>'[1]ALL NEW COMP'!AL25</f>
        <v>0</v>
      </c>
      <c r="Q25" s="190">
        <f>'[1]ALL NEW COMP'!AM25</f>
        <v>0</v>
      </c>
      <c r="R25" s="373">
        <f>'[1]ALL NEW COMP'!$AN25</f>
        <v>0</v>
      </c>
      <c r="S25" s="414">
        <f>'[1]ALL NEW COMP'!$AQ25</f>
        <v>0</v>
      </c>
      <c r="T25" s="212"/>
      <c r="U25" s="391"/>
      <c r="Z25" s="423"/>
      <c r="AA25" s="423"/>
      <c r="AB25" s="423"/>
      <c r="AC25" s="423"/>
      <c r="AD25" s="423"/>
      <c r="AE25" s="422"/>
    </row>
    <row r="26" customHeight="1" spans="1:31">
      <c r="A26" s="316" t="str">
        <f>'[1]ALL NEW COMP'!A26</f>
        <v>ALL019</v>
      </c>
      <c r="B26" s="185" t="str">
        <f>'[1]ALL NEW COMP'!B26</f>
        <v>MTZ18</v>
      </c>
      <c r="C26" s="217" t="s">
        <v>265</v>
      </c>
      <c r="D26" s="71">
        <f>'[1]ALL NEW COMP'!D26</f>
        <v>1.5</v>
      </c>
      <c r="E26" s="71" t="str">
        <f>'[1]ALL NEW COMP'!E26</f>
        <v>(V01,06)</v>
      </c>
      <c r="F26" s="71"/>
      <c r="G26" s="399" t="str">
        <f>'[1]ALL NEW COMP'!G26</f>
        <v>3200btu</v>
      </c>
      <c r="H26" s="190">
        <f>'[1]ALL NEW COMP'!O26</f>
        <v>2111.55375874126</v>
      </c>
      <c r="I26" s="417" t="s">
        <v>263</v>
      </c>
      <c r="J26" s="413" t="str">
        <f>'[1]ALL NEW COMP'!T26</f>
        <v>CU - 22  QC</v>
      </c>
      <c r="K26" s="190">
        <f>'[1]ALL NEW COMP'!W26</f>
        <v>4195.88169641349</v>
      </c>
      <c r="L26" s="190"/>
      <c r="M26" s="414">
        <f>'[1]ALL NEW COMP'!AB26</f>
        <v>0</v>
      </c>
      <c r="N26" s="417" t="s">
        <v>264</v>
      </c>
      <c r="O26" s="190">
        <f>'[1]ALL NEW COMP'!AK26</f>
        <v>0</v>
      </c>
      <c r="P26" s="415">
        <f>'[1]ALL NEW COMP'!AL26</f>
        <v>0</v>
      </c>
      <c r="Q26" s="190">
        <f>'[1]ALL NEW COMP'!AM26</f>
        <v>0</v>
      </c>
      <c r="R26" s="373">
        <f>'[1]ALL NEW COMP'!$AN26</f>
        <v>0</v>
      </c>
      <c r="S26" s="414">
        <f>'[1]ALL NEW COMP'!$AQ26</f>
        <v>0</v>
      </c>
      <c r="T26" s="212"/>
      <c r="U26" s="391"/>
      <c r="Z26" s="423"/>
      <c r="AA26" s="423"/>
      <c r="AB26" s="423"/>
      <c r="AC26" s="423"/>
      <c r="AD26" s="423"/>
      <c r="AE26" s="422"/>
    </row>
    <row r="27" spans="1:31">
      <c r="A27" s="316" t="str">
        <f>'[1]ALL NEW COMP'!A27</f>
        <v>ALL020</v>
      </c>
      <c r="B27" s="185" t="str">
        <f>'[1]ALL NEW COMP'!B27</f>
        <v>MTZ-22 </v>
      </c>
      <c r="C27" s="398"/>
      <c r="D27" s="71">
        <f>'[1]ALL NEW COMP'!D27</f>
        <v>2</v>
      </c>
      <c r="E27" s="71" t="str">
        <f>'[1]ALL NEW COMP'!E27</f>
        <v> (V01,06)</v>
      </c>
      <c r="F27" s="71"/>
      <c r="G27" s="399" t="str">
        <f>'[1]ALL NEW COMP'!G27</f>
        <v>4300 btu</v>
      </c>
      <c r="H27" s="190">
        <f>'[1]ALL NEW COMP'!O27</f>
        <v>2230.53977272727</v>
      </c>
      <c r="I27" s="412"/>
      <c r="J27" s="413" t="str">
        <f>'[1]ALL NEW COMP'!T27</f>
        <v>CU - 32  QC</v>
      </c>
      <c r="K27" s="190">
        <f>'[1]ALL NEW COMP'!W27</f>
        <v>4367.03073724608</v>
      </c>
      <c r="L27" s="190"/>
      <c r="M27" s="414">
        <f>'[1]ALL NEW COMP'!AB27</f>
        <v>0</v>
      </c>
      <c r="N27" s="412"/>
      <c r="O27" s="190">
        <f>'[1]ALL NEW COMP'!AK27</f>
        <v>0</v>
      </c>
      <c r="P27" s="415">
        <f>'[1]ALL NEW COMP'!AL27</f>
        <v>0</v>
      </c>
      <c r="Q27" s="190">
        <f>'[1]ALL NEW COMP'!AM27</f>
        <v>0</v>
      </c>
      <c r="R27" s="373">
        <f>'[1]ALL NEW COMP'!$AN27</f>
        <v>0</v>
      </c>
      <c r="S27" s="414">
        <f>'[1]ALL NEW COMP'!$AQ27</f>
        <v>0</v>
      </c>
      <c r="T27" s="212"/>
      <c r="U27" s="391"/>
      <c r="Z27" s="423"/>
      <c r="AA27" s="423"/>
      <c r="AB27" s="423"/>
      <c r="AC27" s="423"/>
      <c r="AD27" s="423"/>
      <c r="AE27" s="422"/>
    </row>
    <row r="28" spans="1:31">
      <c r="A28" s="316">
        <f>'[1]ALL NEW COMP'!A28</f>
        <v>0</v>
      </c>
      <c r="B28" s="185" t="str">
        <f>'[1]ALL NEW COMP'!B28</f>
        <v>MTZ-28 (1PH)</v>
      </c>
      <c r="C28" s="398"/>
      <c r="D28" s="71">
        <f>'[1]ALL NEW COMP'!D28</f>
        <v>0</v>
      </c>
      <c r="E28" s="71">
        <f>'[1]ALL NEW COMP'!E28</f>
        <v>0</v>
      </c>
      <c r="F28" s="71"/>
      <c r="G28" s="399">
        <f>'[1]ALL NEW COMP'!G28</f>
        <v>0</v>
      </c>
      <c r="H28" s="190">
        <f>'[1]ALL NEW COMP'!O28</f>
        <v>0</v>
      </c>
      <c r="I28" s="412"/>
      <c r="J28" s="413">
        <f>'[1]ALL NEW COMP'!T28</f>
        <v>0</v>
      </c>
      <c r="K28" s="190">
        <f>'[1]ALL NEW COMP'!W28</f>
        <v>0</v>
      </c>
      <c r="L28" s="190"/>
      <c r="M28" s="414">
        <f>'[1]ALL NEW COMP'!AB28</f>
        <v>0</v>
      </c>
      <c r="N28" s="412"/>
      <c r="O28" s="190">
        <f>'[1]ALL NEW COMP'!AK28</f>
        <v>0</v>
      </c>
      <c r="P28" s="415">
        <f>'[1]ALL NEW COMP'!AL28</f>
        <v>0</v>
      </c>
      <c r="Q28" s="190">
        <f>'[1]ALL NEW COMP'!AM28</f>
        <v>0</v>
      </c>
      <c r="R28" s="373">
        <f>'[1]ALL NEW COMP'!$AN28</f>
        <v>0</v>
      </c>
      <c r="S28" s="414">
        <f>'[1]ALL NEW COMP'!$AQ28</f>
        <v>0</v>
      </c>
      <c r="T28" s="212"/>
      <c r="U28" s="391"/>
      <c r="Z28" s="423"/>
      <c r="AA28" s="423"/>
      <c r="AB28" s="423"/>
      <c r="AC28" s="423"/>
      <c r="AD28" s="423"/>
      <c r="AE28" s="422"/>
    </row>
    <row r="29" spans="1:31">
      <c r="A29" s="316" t="str">
        <f>'[1]ALL NEW COMP'!A29</f>
        <v>ALL021</v>
      </c>
      <c r="B29" s="185" t="str">
        <f>'[1]ALL NEW COMP'!B29</f>
        <v>MTZ-28</v>
      </c>
      <c r="C29" s="398"/>
      <c r="D29" s="71">
        <f>'[1]ALL NEW COMP'!D29</f>
        <v>2.3</v>
      </c>
      <c r="E29" s="71" t="str">
        <f>'[1]ALL NEW COMP'!E29</f>
        <v>(V01,06)</v>
      </c>
      <c r="F29" s="71"/>
      <c r="G29" s="399" t="str">
        <f>'[1]ALL NEW COMP'!G29</f>
        <v>5460 btu</v>
      </c>
      <c r="H29" s="190">
        <f>'[1]ALL NEW COMP'!O29</f>
        <v>2560.26005244755</v>
      </c>
      <c r="I29" s="412"/>
      <c r="J29" s="413" t="str">
        <f>'[1]ALL NEW COMP'!T29</f>
        <v>CU - 36  QC</v>
      </c>
      <c r="K29" s="190">
        <f>'[1]ALL NEW COMP'!W29</f>
        <v>4839.63876548442</v>
      </c>
      <c r="L29" s="190"/>
      <c r="M29" s="414">
        <f>'[1]ALL NEW COMP'!AB29</f>
        <v>0</v>
      </c>
      <c r="N29" s="412"/>
      <c r="O29" s="190">
        <f>'[1]ALL NEW COMP'!AK29</f>
        <v>0</v>
      </c>
      <c r="P29" s="415">
        <f>'[1]ALL NEW COMP'!AL29</f>
        <v>0</v>
      </c>
      <c r="Q29" s="190">
        <f>'[1]ALL NEW COMP'!AM29</f>
        <v>0</v>
      </c>
      <c r="R29" s="373">
        <f>'[1]ALL NEW COMP'!$AN29</f>
        <v>0</v>
      </c>
      <c r="S29" s="414">
        <f>'[1]ALL NEW COMP'!$AQ29</f>
        <v>0</v>
      </c>
      <c r="T29" s="212"/>
      <c r="U29" s="391"/>
      <c r="Z29" s="423"/>
      <c r="AA29" s="423"/>
      <c r="AB29" s="423"/>
      <c r="AC29" s="423"/>
      <c r="AD29" s="423"/>
      <c r="AE29" s="422"/>
    </row>
    <row r="30" spans="1:31">
      <c r="A30" s="316" t="str">
        <f>'[1]ALL NEW COMP'!A30</f>
        <v>ALL022</v>
      </c>
      <c r="B30" s="185" t="str">
        <f>'[1]ALL NEW COMP'!B30</f>
        <v>MTZ-32</v>
      </c>
      <c r="C30" s="398"/>
      <c r="D30" s="71">
        <f>'[1]ALL NEW COMP'!D30</f>
        <v>2.5</v>
      </c>
      <c r="E30" s="71" t="str">
        <f>'[1]ALL NEW COMP'!E30</f>
        <v>(V06,09)</v>
      </c>
      <c r="F30" s="71"/>
      <c r="G30" s="399" t="str">
        <f>'[1]ALL NEW COMP'!G30</f>
        <v>5767 btu</v>
      </c>
      <c r="H30" s="190">
        <f>'[1]ALL NEW COMP'!O30</f>
        <v>2661.84167395105</v>
      </c>
      <c r="I30" s="412"/>
      <c r="J30" s="413" t="str">
        <f>'[1]ALL NEW COMP'!T30</f>
        <v>CU - 36  QC</v>
      </c>
      <c r="K30" s="190">
        <f>'[1]ALL NEW COMP'!W30</f>
        <v>4941.22038698791</v>
      </c>
      <c r="L30" s="190"/>
      <c r="M30" s="414">
        <f>'[1]ALL NEW COMP'!AB30</f>
        <v>0</v>
      </c>
      <c r="N30" s="412"/>
      <c r="O30" s="190">
        <f>'[1]ALL NEW COMP'!AK30</f>
        <v>0</v>
      </c>
      <c r="P30" s="415">
        <f>'[1]ALL NEW COMP'!AL30</f>
        <v>0</v>
      </c>
      <c r="Q30" s="190">
        <f>'[1]ALL NEW COMP'!AM30</f>
        <v>0</v>
      </c>
      <c r="R30" s="373">
        <f>'[1]ALL NEW COMP'!$AN30</f>
        <v>0</v>
      </c>
      <c r="S30" s="414">
        <f>'[1]ALL NEW COMP'!$AQ30</f>
        <v>0</v>
      </c>
      <c r="T30" s="212"/>
      <c r="U30" s="391"/>
      <c r="Z30" s="423"/>
      <c r="AA30" s="423"/>
      <c r="AB30" s="423"/>
      <c r="AC30" s="423"/>
      <c r="AD30" s="423"/>
      <c r="AE30" s="422"/>
    </row>
    <row r="31" spans="1:31">
      <c r="A31" s="316" t="str">
        <f>'[1]ALL NEW COMP'!A31</f>
        <v>ALL023</v>
      </c>
      <c r="B31" s="185" t="str">
        <f>'[1]ALL NEW COMP'!B31</f>
        <v>MTZ-36</v>
      </c>
      <c r="C31" s="398"/>
      <c r="D31" s="71">
        <f>'[1]ALL NEW COMP'!D31</f>
        <v>3</v>
      </c>
      <c r="E31" s="71" t="str">
        <f>'[1]ALL NEW COMP'!E31</f>
        <v> (V06,09)</v>
      </c>
      <c r="F31" s="71"/>
      <c r="G31" s="399" t="str">
        <f>'[1]ALL NEW COMP'!G31</f>
        <v>7440 btu</v>
      </c>
      <c r="H31" s="190">
        <f>'[1]ALL NEW COMP'!O31</f>
        <v>2864.18957604895</v>
      </c>
      <c r="I31" s="412"/>
      <c r="J31" s="413" t="str">
        <f>'[1]ALL NEW COMP'!T31</f>
        <v>CU - 40  QC</v>
      </c>
      <c r="K31" s="190">
        <f>'[1]ALL NEW COMP'!W31</f>
        <v>5239.87892877911</v>
      </c>
      <c r="L31" s="190"/>
      <c r="M31" s="414">
        <f>'[1]ALL NEW COMP'!AB31</f>
        <v>0</v>
      </c>
      <c r="N31" s="412"/>
      <c r="O31" s="190">
        <f>'[1]ALL NEW COMP'!AK31</f>
        <v>0</v>
      </c>
      <c r="P31" s="415">
        <f>'[1]ALL NEW COMP'!AL31</f>
        <v>0</v>
      </c>
      <c r="Q31" s="190">
        <f>'[1]ALL NEW COMP'!AM31</f>
        <v>0</v>
      </c>
      <c r="R31" s="373">
        <f>'[1]ALL NEW COMP'!$AN31</f>
        <v>0</v>
      </c>
      <c r="S31" s="414">
        <f>'[1]ALL NEW COMP'!$AQ31</f>
        <v>0</v>
      </c>
      <c r="T31" s="212"/>
      <c r="U31" s="391"/>
      <c r="Z31" s="423"/>
      <c r="AA31" s="423"/>
      <c r="AB31" s="423"/>
      <c r="AC31" s="423"/>
      <c r="AD31" s="423"/>
      <c r="AE31" s="422"/>
    </row>
    <row r="32" spans="1:31">
      <c r="A32" s="316" t="str">
        <f>'[1]ALL NEW COMP'!A32</f>
        <v>ALL024</v>
      </c>
      <c r="B32" s="185" t="str">
        <f>'[1]ALL NEW COMP'!B32</f>
        <v>MTZ-40 </v>
      </c>
      <c r="C32" s="398"/>
      <c r="D32" s="71">
        <f>'[1]ALL NEW COMP'!D32</f>
        <v>3.5</v>
      </c>
      <c r="E32" s="71" t="str">
        <f>'[1]ALL NEW COMP'!E32</f>
        <v>(V06,09)</v>
      </c>
      <c r="F32" s="71"/>
      <c r="G32" s="399" t="str">
        <f>'[1]ALL NEW COMP'!G32</f>
        <v>7747 btu</v>
      </c>
      <c r="H32" s="190">
        <f>'[1]ALL NEW COMP'!O32</f>
        <v>2912.71579982517</v>
      </c>
      <c r="I32" s="412"/>
      <c r="J32" s="413" t="str">
        <f>'[1]ALL NEW COMP'!T32</f>
        <v>CU - 50  QC</v>
      </c>
      <c r="K32" s="190">
        <f>'[1]ALL NEW COMP'!W32</f>
        <v>5540.6685335239</v>
      </c>
      <c r="L32" s="190"/>
      <c r="M32" s="414">
        <f>'[1]ALL NEW COMP'!AB32</f>
        <v>0</v>
      </c>
      <c r="N32" s="412"/>
      <c r="O32" s="190">
        <f>'[1]ALL NEW COMP'!AK32</f>
        <v>0</v>
      </c>
      <c r="P32" s="415">
        <f>'[1]ALL NEW COMP'!AL32</f>
        <v>0</v>
      </c>
      <c r="Q32" s="190">
        <f>'[1]ALL NEW COMP'!AM32</f>
        <v>0</v>
      </c>
      <c r="R32" s="373">
        <f>'[1]ALL NEW COMP'!$AN32</f>
        <v>0</v>
      </c>
      <c r="S32" s="414">
        <f>'[1]ALL NEW COMP'!$AQ32</f>
        <v>0</v>
      </c>
      <c r="T32" s="212"/>
      <c r="U32" s="391"/>
      <c r="Z32" s="423"/>
      <c r="AA32" s="423"/>
      <c r="AB32" s="423"/>
      <c r="AC32" s="423"/>
      <c r="AD32" s="423"/>
      <c r="AE32" s="422"/>
    </row>
    <row r="33" spans="1:31">
      <c r="A33" s="316" t="str">
        <f>'[1]ALL NEW COMP'!A33</f>
        <v>ALL024.1</v>
      </c>
      <c r="B33" s="185" t="str">
        <f>'[1]ALL NEW COMP'!B33</f>
        <v>MTZ-44</v>
      </c>
      <c r="C33" s="398"/>
      <c r="D33" s="71">
        <f>'[1]ALL NEW COMP'!D33</f>
        <v>4</v>
      </c>
      <c r="E33" s="71" t="str">
        <f>'[1]ALL NEW COMP'!E33</f>
        <v> (V04,07)</v>
      </c>
      <c r="F33" s="71"/>
      <c r="G33" s="399">
        <f>'[1]ALL NEW COMP'!G33</f>
        <v>0</v>
      </c>
      <c r="H33" s="190">
        <f>'[1]ALL NEW COMP'!O33</f>
        <v>3249.64871066434</v>
      </c>
      <c r="I33" s="412"/>
      <c r="J33" s="413" t="str">
        <f>'[1]ALL NEW COMP'!T33</f>
        <v>CU - 64B QC</v>
      </c>
      <c r="K33" s="190">
        <f>'[1]ALL NEW COMP'!W33</f>
        <v>6362.31010441289</v>
      </c>
      <c r="L33" s="190"/>
      <c r="M33" s="414">
        <f>'[1]ALL NEW COMP'!AB33</f>
        <v>0</v>
      </c>
      <c r="N33" s="412"/>
      <c r="O33" s="190">
        <f>'[1]ALL NEW COMP'!AK33</f>
        <v>0</v>
      </c>
      <c r="P33" s="415">
        <f>'[1]ALL NEW COMP'!AL33</f>
        <v>0</v>
      </c>
      <c r="Q33" s="190">
        <f>'[1]ALL NEW COMP'!AM33</f>
        <v>0</v>
      </c>
      <c r="R33" s="373">
        <f>'[1]ALL NEW COMP'!$AN33</f>
        <v>0</v>
      </c>
      <c r="S33" s="414">
        <f>'[1]ALL NEW COMP'!$AQ33</f>
        <v>0</v>
      </c>
      <c r="T33" s="212"/>
      <c r="U33" s="391"/>
      <c r="Z33" s="423"/>
      <c r="AA33" s="423"/>
      <c r="AB33" s="423"/>
      <c r="AC33" s="423"/>
      <c r="AD33" s="423"/>
      <c r="AE33" s="422"/>
    </row>
    <row r="34" spans="1:31">
      <c r="A34" s="316" t="str">
        <f>'[1]ALL NEW COMP'!A34</f>
        <v>ALL025</v>
      </c>
      <c r="B34" s="185" t="str">
        <f>'[1]ALL NEW COMP'!B34</f>
        <v>MTZ-50</v>
      </c>
      <c r="C34" s="398"/>
      <c r="D34" s="71">
        <f>'[1]ALL NEW COMP'!D34</f>
        <v>4</v>
      </c>
      <c r="E34" s="71" t="str">
        <f>'[1]ALL NEW COMP'!E34</f>
        <v> (V04,07)</v>
      </c>
      <c r="F34" s="71"/>
      <c r="G34" s="399" t="str">
        <f>'[1]ALL NEW COMP'!G34</f>
        <v>10000 btu</v>
      </c>
      <c r="H34" s="190">
        <f>'[1]ALL NEW COMP'!O34</f>
        <v>3358.24136800699</v>
      </c>
      <c r="I34" s="412"/>
      <c r="J34" s="413" t="str">
        <f>'[1]ALL NEW COMP'!T34</f>
        <v>CU - 64 QC</v>
      </c>
      <c r="K34" s="190">
        <f>'[1]ALL NEW COMP'!W34</f>
        <v>6763.79953454709</v>
      </c>
      <c r="L34" s="190"/>
      <c r="M34" s="414">
        <f>'[1]ALL NEW COMP'!AB34</f>
        <v>0</v>
      </c>
      <c r="N34" s="412"/>
      <c r="O34" s="190">
        <f>'[1]ALL NEW COMP'!AK34</f>
        <v>0</v>
      </c>
      <c r="P34" s="415">
        <f>'[1]ALL NEW COMP'!AL34</f>
        <v>0</v>
      </c>
      <c r="Q34" s="190">
        <f>'[1]ALL NEW COMP'!AM34</f>
        <v>0</v>
      </c>
      <c r="R34" s="373">
        <f>'[1]ALL NEW COMP'!$AN34</f>
        <v>0</v>
      </c>
      <c r="S34" s="414">
        <f>'[1]ALL NEW COMP'!$AQ34</f>
        <v>0</v>
      </c>
      <c r="T34" s="212"/>
      <c r="U34" s="391"/>
      <c r="Z34" s="423"/>
      <c r="AA34" s="423"/>
      <c r="AB34" s="423"/>
      <c r="AC34" s="423"/>
      <c r="AD34" s="423"/>
      <c r="AE34" s="422"/>
    </row>
    <row r="35" spans="1:31">
      <c r="A35" s="316" t="str">
        <f>'[1]ALL NEW COMP'!A35</f>
        <v>ALL026</v>
      </c>
      <c r="B35" s="185" t="str">
        <f>'[1]ALL NEW COMP'!B35</f>
        <v>MTZ-64</v>
      </c>
      <c r="C35" s="398"/>
      <c r="D35" s="71">
        <f>'[1]ALL NEW COMP'!D35</f>
        <v>5</v>
      </c>
      <c r="E35" s="71" t="str">
        <f>'[1]ALL NEW COMP'!E35</f>
        <v> (V04,07)</v>
      </c>
      <c r="F35" s="71"/>
      <c r="G35" s="399" t="str">
        <f>'[1]ALL NEW COMP'!G35</f>
        <v>12935 btu</v>
      </c>
      <c r="H35" s="190">
        <f>'[1]ALL NEW COMP'!O35</f>
        <v>3546.26431551847</v>
      </c>
      <c r="I35" s="412"/>
      <c r="J35" s="413" t="str">
        <f>'[1]ALL NEW COMP'!T35</f>
        <v>CU - 72 QC</v>
      </c>
      <c r="K35" s="190">
        <f>'[1]ALL NEW COMP'!W35</f>
        <v>7147.77762583112</v>
      </c>
      <c r="L35" s="190"/>
      <c r="M35" s="414">
        <f>'[1]ALL NEW COMP'!AB35</f>
        <v>0</v>
      </c>
      <c r="N35" s="412"/>
      <c r="O35" s="190">
        <f>'[1]ALL NEW COMP'!AK35</f>
        <v>0</v>
      </c>
      <c r="P35" s="415">
        <f>'[1]ALL NEW COMP'!AL35</f>
        <v>0</v>
      </c>
      <c r="Q35" s="190">
        <f>'[1]ALL NEW COMP'!AM35</f>
        <v>0</v>
      </c>
      <c r="R35" s="373">
        <f>'[1]ALL NEW COMP'!$AN35</f>
        <v>0</v>
      </c>
      <c r="S35" s="414">
        <f>'[1]ALL NEW COMP'!$AQ35</f>
        <v>0</v>
      </c>
      <c r="T35" s="212"/>
      <c r="U35" s="391"/>
      <c r="Z35" s="423"/>
      <c r="AA35" s="423"/>
      <c r="AB35" s="423"/>
      <c r="AC35" s="423"/>
      <c r="AD35" s="423"/>
      <c r="AE35" s="422"/>
    </row>
    <row r="36" spans="1:31">
      <c r="A36" s="316" t="str">
        <f>'[1]ALL NEW COMP'!A36</f>
        <v>ALL027</v>
      </c>
      <c r="B36" s="185" t="str">
        <f>'[1]ALL NEW COMP'!B36</f>
        <v>MTZ-72</v>
      </c>
      <c r="C36" s="398"/>
      <c r="D36" s="71">
        <f>'[1]ALL NEW COMP'!D36</f>
        <v>6</v>
      </c>
      <c r="E36" s="71" t="str">
        <f>'[1]ALL NEW COMP'!E36</f>
        <v> (V04,07)</v>
      </c>
      <c r="F36" s="71"/>
      <c r="G36" s="399" t="str">
        <f>'[1]ALL NEW COMP'!G36</f>
        <v>15119 btu</v>
      </c>
      <c r="H36" s="190">
        <f>'[1]ALL NEW COMP'!O36</f>
        <v>3931.66794143357</v>
      </c>
      <c r="I36" s="412"/>
      <c r="J36" s="413" t="str">
        <f>'[1]ALL NEW COMP'!T36</f>
        <v>CU - 90 QC</v>
      </c>
      <c r="K36" s="190">
        <f>'[1]ALL NEW COMP'!W36</f>
        <v>7878.26583349556</v>
      </c>
      <c r="L36" s="190"/>
      <c r="M36" s="414">
        <f>'[1]ALL NEW COMP'!AB36</f>
        <v>0</v>
      </c>
      <c r="N36" s="412"/>
      <c r="O36" s="190">
        <f>'[1]ALL NEW COMP'!AK36</f>
        <v>0</v>
      </c>
      <c r="P36" s="415">
        <f>'[1]ALL NEW COMP'!AL36</f>
        <v>0</v>
      </c>
      <c r="Q36" s="190">
        <f>'[1]ALL NEW COMP'!AM36</f>
        <v>0</v>
      </c>
      <c r="R36" s="373">
        <f>'[1]ALL NEW COMP'!$AN36</f>
        <v>0</v>
      </c>
      <c r="S36" s="414">
        <f>'[1]ALL NEW COMP'!$AQ36</f>
        <v>0</v>
      </c>
      <c r="T36" s="212"/>
      <c r="U36" s="391"/>
      <c r="Z36" s="423"/>
      <c r="AA36" s="423"/>
      <c r="AB36" s="423"/>
      <c r="AC36" s="423"/>
      <c r="AD36" s="423"/>
      <c r="AE36" s="422"/>
    </row>
    <row r="37" spans="1:31">
      <c r="A37" s="316" t="str">
        <f>'[1]ALL NEW COMP'!A37</f>
        <v>ALL028</v>
      </c>
      <c r="B37" s="185" t="str">
        <f>'[1]ALL NEW COMP'!B37</f>
        <v>MTZ-80</v>
      </c>
      <c r="C37" s="398"/>
      <c r="D37" s="71">
        <f>'[1]ALL NEW COMP'!D37</f>
        <v>6.5</v>
      </c>
      <c r="E37" s="71" t="str">
        <f>'[1]ALL NEW COMP'!E37</f>
        <v>(V02,04)</v>
      </c>
      <c r="F37" s="71"/>
      <c r="G37" s="399" t="str">
        <f>'[1]ALL NEW COMP'!G37</f>
        <v>17269 btu</v>
      </c>
      <c r="H37" s="190">
        <f>'[1]ALL NEW COMP'!O37</f>
        <v>4684.96230332168</v>
      </c>
      <c r="I37" s="412"/>
      <c r="J37" s="413" t="str">
        <f>'[1]ALL NEW COMP'!T37</f>
        <v>CU - 90 QC</v>
      </c>
      <c r="K37" s="190">
        <f>'[1]ALL NEW COMP'!W37</f>
        <v>8631.56019538366</v>
      </c>
      <c r="L37" s="190"/>
      <c r="M37" s="414">
        <f>'[1]ALL NEW COMP'!AB37</f>
        <v>0</v>
      </c>
      <c r="N37" s="412"/>
      <c r="O37" s="190">
        <f>'[1]ALL NEW COMP'!AK37</f>
        <v>0</v>
      </c>
      <c r="P37" s="415">
        <f>'[1]ALL NEW COMP'!AL37</f>
        <v>0</v>
      </c>
      <c r="Q37" s="190">
        <f>'[1]ALL NEW COMP'!AM37</f>
        <v>0</v>
      </c>
      <c r="R37" s="373">
        <f>'[1]ALL NEW COMP'!$AN37</f>
        <v>0</v>
      </c>
      <c r="S37" s="414">
        <f>'[1]ALL NEW COMP'!$AQ37</f>
        <v>0</v>
      </c>
      <c r="T37" s="212"/>
      <c r="U37" s="391"/>
      <c r="Z37" s="423"/>
      <c r="AA37" s="423"/>
      <c r="AB37" s="423"/>
      <c r="AC37" s="423"/>
      <c r="AD37" s="423"/>
      <c r="AE37" s="422"/>
    </row>
    <row r="38" spans="1:31">
      <c r="A38" s="316" t="str">
        <f>'[1]ALL NEW COMP'!A38</f>
        <v>ALL029</v>
      </c>
      <c r="B38" s="185" t="str">
        <f>'[1]ALL NEW COMP'!B38</f>
        <v>MTZ-100</v>
      </c>
      <c r="C38" s="398"/>
      <c r="D38" s="71">
        <f>'[1]ALL NEW COMP'!D38</f>
        <v>8.5</v>
      </c>
      <c r="E38" s="71" t="str">
        <f>'[1]ALL NEW COMP'!E38</f>
        <v> (V05,02)</v>
      </c>
      <c r="F38" s="71"/>
      <c r="G38" s="399" t="str">
        <f>'[1]ALL NEW COMP'!G38</f>
        <v>19317 btu</v>
      </c>
      <c r="H38" s="190">
        <f>'[1]ALL NEW COMP'!O38</f>
        <v>6486.2385270979</v>
      </c>
      <c r="I38" s="412"/>
      <c r="J38" s="413" t="str">
        <f>'[1]ALL NEW COMP'!T38</f>
        <v>CU - 125 QC</v>
      </c>
      <c r="K38" s="190">
        <f>'[1]ALL NEW COMP'!W38</f>
        <v>12045.477083652</v>
      </c>
      <c r="L38" s="190"/>
      <c r="M38" s="414">
        <f>'[1]ALL NEW COMP'!AB38</f>
        <v>0</v>
      </c>
      <c r="N38" s="412"/>
      <c r="O38" s="190">
        <f>'[1]ALL NEW COMP'!AK38</f>
        <v>0</v>
      </c>
      <c r="P38" s="415">
        <f>'[1]ALL NEW COMP'!AL38</f>
        <v>0</v>
      </c>
      <c r="Q38" s="190">
        <f>'[1]ALL NEW COMP'!AM38</f>
        <v>0</v>
      </c>
      <c r="R38" s="373">
        <f>'[1]ALL NEW COMP'!$AN38</f>
        <v>0</v>
      </c>
      <c r="S38" s="414">
        <f>'[1]ALL NEW COMP'!$AQ38</f>
        <v>0</v>
      </c>
      <c r="T38" s="212"/>
      <c r="U38" s="391"/>
      <c r="Z38" s="423"/>
      <c r="AA38" s="423"/>
      <c r="AB38" s="423"/>
      <c r="AC38" s="423"/>
      <c r="AD38" s="423"/>
      <c r="AE38" s="422"/>
    </row>
    <row r="39" spans="1:31">
      <c r="A39" s="316" t="str">
        <f>'[1]ALL NEW COMP'!A39</f>
        <v>ALL030</v>
      </c>
      <c r="B39" s="185" t="str">
        <f>'[1]ALL NEW COMP'!B39</f>
        <v>MTZ-125</v>
      </c>
      <c r="C39" s="218"/>
      <c r="D39" s="71">
        <f>'[1]ALL NEW COMP'!D39</f>
        <v>10</v>
      </c>
      <c r="E39" s="71" t="str">
        <f>'[1]ALL NEW COMP'!E39</f>
        <v> (V05,02)</v>
      </c>
      <c r="F39" s="71"/>
      <c r="G39" s="399" t="str">
        <f>'[1]ALL NEW COMP'!G39</f>
        <v>26553 btu</v>
      </c>
      <c r="H39" s="190">
        <f>'[1]ALL NEW COMP'!O39</f>
        <v>7315.55670891608</v>
      </c>
      <c r="I39" s="416"/>
      <c r="J39" s="413" t="str">
        <f>'[1]ALL NEW COMP'!T39</f>
        <v>CU - 144 QC</v>
      </c>
      <c r="K39" s="190">
        <f>'[1]ALL NEW COMP'!W39</f>
        <v>13486.0193578335</v>
      </c>
      <c r="L39" s="190"/>
      <c r="M39" s="414">
        <f>'[1]ALL NEW COMP'!AB39</f>
        <v>0</v>
      </c>
      <c r="N39" s="416"/>
      <c r="O39" s="190">
        <f>'[1]ALL NEW COMP'!AK39</f>
        <v>0</v>
      </c>
      <c r="P39" s="415">
        <f>'[1]ALL NEW COMP'!AL39</f>
        <v>0</v>
      </c>
      <c r="Q39" s="190">
        <f>'[1]ALL NEW COMP'!AM39</f>
        <v>0</v>
      </c>
      <c r="R39" s="373">
        <f>'[1]ALL NEW COMP'!$AN39</f>
        <v>0</v>
      </c>
      <c r="S39" s="414">
        <f>'[1]ALL NEW COMP'!$AQ39</f>
        <v>0</v>
      </c>
      <c r="T39" s="212"/>
      <c r="U39" s="391"/>
      <c r="Z39" s="423"/>
      <c r="AA39" s="423"/>
      <c r="AB39" s="423"/>
      <c r="AC39" s="423"/>
      <c r="AD39" s="423"/>
      <c r="AE39" s="422"/>
    </row>
    <row r="40" ht="15" customHeight="1" spans="1:31">
      <c r="A40" s="316" t="str">
        <f>'[1]ALL NEW COMP'!A40</f>
        <v>ALL031</v>
      </c>
      <c r="B40" s="400" t="str">
        <f>'[1]ALL NEW COMP'!B40</f>
        <v>MTZ-160</v>
      </c>
      <c r="C40" s="401" t="s">
        <v>266</v>
      </c>
      <c r="D40" s="71">
        <f>'[1]ALL NEW COMP'!D40</f>
        <v>13</v>
      </c>
      <c r="E40" s="71" t="str">
        <f>'[1]ALL NEW COMP'!E40</f>
        <v> (V05,03)</v>
      </c>
      <c r="F40" s="71"/>
      <c r="G40" s="399" t="str">
        <f>'[1]ALL NEW COMP'!G40</f>
        <v>34983 btu</v>
      </c>
      <c r="H40" s="190">
        <f>'[1]ALL NEW COMP'!O40</f>
        <v>8099.7847465035</v>
      </c>
      <c r="I40" s="418" t="s">
        <v>267</v>
      </c>
      <c r="J40" s="413" t="str">
        <f>'[1]ALL NEW COMP'!T40</f>
        <v>CU - 200 QC</v>
      </c>
      <c r="K40" s="190">
        <f>'[1]ALL NEW COMP'!W40</f>
        <v>15999.1484015877</v>
      </c>
      <c r="L40" s="190"/>
      <c r="M40" s="414">
        <f>'[1]ALL NEW COMP'!AB40</f>
        <v>0</v>
      </c>
      <c r="N40" s="419"/>
      <c r="O40" s="190">
        <f>'[1]ALL NEW COMP'!AK40</f>
        <v>0</v>
      </c>
      <c r="P40" s="415">
        <f>'[1]ALL NEW COMP'!AL40</f>
        <v>0</v>
      </c>
      <c r="Q40" s="190">
        <f>'[1]ALL NEW COMP'!AM40</f>
        <v>0</v>
      </c>
      <c r="R40" s="373">
        <f>'[1]ALL NEW COMP'!$AN40</f>
        <v>0</v>
      </c>
      <c r="S40" s="414">
        <f>'[1]ALL NEW COMP'!$AQ40</f>
        <v>0</v>
      </c>
      <c r="T40" s="212"/>
      <c r="U40" s="391"/>
      <c r="Z40" s="423"/>
      <c r="AA40" s="423"/>
      <c r="AB40" s="423"/>
      <c r="AC40" s="423"/>
      <c r="AD40" s="423"/>
      <c r="AE40" s="422"/>
    </row>
    <row r="41" customHeight="1" spans="1:31">
      <c r="A41" s="316" t="str">
        <f>'[1]ALL NEW COMP'!A41</f>
        <v>ALL037</v>
      </c>
      <c r="B41" s="316" t="str">
        <f>'[1]ALL NEW COMP'!B41</f>
        <v>NTZ-215A4LR1A</v>
      </c>
      <c r="C41" s="217" t="s">
        <v>268</v>
      </c>
      <c r="D41" s="71">
        <f>'[1]ALL NEW COMP'!D41</f>
        <v>10</v>
      </c>
      <c r="E41" s="71" t="str">
        <f>'[1]ALL NEW COMP'!E41</f>
        <v> (V05,02)</v>
      </c>
      <c r="F41" s="71">
        <f>'[1]ALL NEW COMP'!F41</f>
        <v>6</v>
      </c>
      <c r="G41" s="399" t="str">
        <f>'[1]ALL NEW COMP'!G41</f>
        <v>32355 btu</v>
      </c>
      <c r="H41" s="190" t="str">
        <f>'[1]ALL NEW COMP'!O41</f>
        <v>~</v>
      </c>
      <c r="I41" s="417" t="s">
        <v>263</v>
      </c>
      <c r="J41" s="413" t="str">
        <f>'[1]ALL NEW COMP'!T41</f>
        <v>CU - 144 QC</v>
      </c>
      <c r="K41" s="190">
        <f>'[1]ALL NEW COMP'!W41</f>
        <v>14113.5203383192</v>
      </c>
      <c r="L41" s="190"/>
      <c r="M41" s="414">
        <f>'[1]ALL NEW COMP'!AB41</f>
        <v>0</v>
      </c>
      <c r="N41" s="417" t="s">
        <v>269</v>
      </c>
      <c r="O41" s="190">
        <f>'[1]ALL NEW COMP'!AK41</f>
        <v>0</v>
      </c>
      <c r="P41" s="415">
        <f>'[1]ALL NEW COMP'!AL41</f>
        <v>0</v>
      </c>
      <c r="Q41" s="190">
        <f>'[1]ALL NEW COMP'!AM41</f>
        <v>0</v>
      </c>
      <c r="R41" s="373">
        <f>'[1]ALL NEW COMP'!$AN41</f>
        <v>0</v>
      </c>
      <c r="S41" s="414">
        <f>'[1]ALL NEW COMP'!$AQ41</f>
        <v>0</v>
      </c>
      <c r="T41" s="207"/>
      <c r="U41" s="391"/>
      <c r="Z41" s="423"/>
      <c r="AA41" s="423"/>
      <c r="AB41" s="423"/>
      <c r="AC41" s="423"/>
      <c r="AD41" s="423"/>
      <c r="AE41" s="422"/>
    </row>
    <row r="42" spans="1:31">
      <c r="A42" s="316" t="str">
        <f>'[1]ALL NEW COMP'!A42</f>
        <v>ALL078</v>
      </c>
      <c r="B42" s="316" t="str">
        <f>'[1]ALL NEW COMP'!B42</f>
        <v>KCJ511HAE (1ph)</v>
      </c>
      <c r="C42" s="398"/>
      <c r="D42" s="71">
        <f>'[1]ALL NEW COMP'!D42</f>
        <v>1</v>
      </c>
      <c r="E42" s="71" t="str">
        <f>'[1]ALL NEW COMP'!E42</f>
        <v>3/8 , 1/2</v>
      </c>
      <c r="F42" s="71" t="str">
        <f>'[1]ALL NEW COMP'!F42</f>
        <v>0.055 * 4ft, 5ft</v>
      </c>
      <c r="G42" s="399" t="str">
        <f>'[1]ALL NEW COMP'!G42</f>
        <v>WJ5510/CAJ4510T</v>
      </c>
      <c r="H42" s="190">
        <f>'[1]ALL NEW COMP'!O42</f>
        <v>938.986013986014</v>
      </c>
      <c r="I42" s="412"/>
      <c r="J42" s="413" t="str">
        <f>'[1]ALL NEW COMP'!T42</f>
        <v>CU - 15 QC  </v>
      </c>
      <c r="K42" s="190">
        <f>'[1]ALL NEW COMP'!W42</f>
        <v>2874.57055338365</v>
      </c>
      <c r="L42" s="190"/>
      <c r="M42" s="414" t="str">
        <f>'[1]ALL NEW COMP'!AB42</f>
        <v>WCU-1HP</v>
      </c>
      <c r="N42" s="412"/>
      <c r="O42" s="190">
        <f>'[1]ALL NEW COMP'!AK42</f>
        <v>2785.61072799222</v>
      </c>
      <c r="P42" s="415">
        <f>'[1]ALL NEW COMP'!AL42</f>
        <v>2689.14013975693</v>
      </c>
      <c r="Q42" s="190">
        <f>'[1]ALL NEW COMP'!AM42</f>
        <v>2689.14013975693</v>
      </c>
      <c r="R42" s="373">
        <f>'[1]ALL NEW COMP'!$AN42</f>
        <v>0</v>
      </c>
      <c r="S42" s="414">
        <f>'[1]ALL NEW COMP'!$AQ42</f>
        <v>0</v>
      </c>
      <c r="T42" s="212"/>
      <c r="U42" s="391"/>
      <c r="Z42" s="423"/>
      <c r="AA42" s="423"/>
      <c r="AB42" s="423"/>
      <c r="AC42" s="423"/>
      <c r="AD42" s="423"/>
      <c r="AE42" s="422"/>
    </row>
    <row r="43" ht="13.5" customHeight="1" spans="1:31">
      <c r="A43" s="316" t="str">
        <f>'[1]ALL NEW COMP'!A43</f>
        <v>ALL079</v>
      </c>
      <c r="B43" s="316" t="str">
        <f>'[1]ALL NEW COMP'!B43</f>
        <v>KCJ513HAE (1ph)</v>
      </c>
      <c r="C43" s="398"/>
      <c r="D43" s="71">
        <f>'[1]ALL NEW COMP'!D43</f>
        <v>1.5</v>
      </c>
      <c r="E43" s="71" t="str">
        <f>'[1]ALL NEW COMP'!E43</f>
        <v>3/8 , 1/2</v>
      </c>
      <c r="F43" s="71" t="str">
        <f>'[1]ALL NEW COMP'!F43</f>
        <v>0.055 * 4ft ,5ft</v>
      </c>
      <c r="G43" s="399" t="str">
        <f>'[1]ALL NEW COMP'!G43</f>
        <v>WJ5515/CAJ4517T</v>
      </c>
      <c r="H43" s="190">
        <f>'[1]ALL NEW COMP'!O43</f>
        <v>1025</v>
      </c>
      <c r="I43" s="412"/>
      <c r="J43" s="413" t="str">
        <f>'[1]ALL NEW COMP'!T43</f>
        <v>CU - 22  QC</v>
      </c>
      <c r="K43" s="190">
        <f>'[1]ALL NEW COMP'!W43</f>
        <v>3084.61662545504</v>
      </c>
      <c r="L43" s="190"/>
      <c r="M43" s="414" t="str">
        <f>'[1]ALL NEW COMP'!AB43</f>
        <v>WCU-1.5HP</v>
      </c>
      <c r="N43" s="412"/>
      <c r="O43" s="190">
        <f>'[1]ALL NEW COMP'!AK43</f>
        <v>3054.77489715639</v>
      </c>
      <c r="P43" s="415">
        <f>'[1]ALL NEW COMP'!AL43</f>
        <v>2958.3043089211</v>
      </c>
      <c r="Q43" s="190">
        <f>'[1]ALL NEW COMP'!AM43</f>
        <v>2958.3043089211</v>
      </c>
      <c r="R43" s="373">
        <f>'[1]ALL NEW COMP'!$AN43</f>
        <v>0</v>
      </c>
      <c r="S43" s="414">
        <f>'[1]ALL NEW COMP'!$AQ43</f>
        <v>0</v>
      </c>
      <c r="T43" s="212"/>
      <c r="U43" s="391"/>
      <c r="Z43" s="423"/>
      <c r="AA43" s="423"/>
      <c r="AB43" s="423"/>
      <c r="AC43" s="423"/>
      <c r="AD43" s="423"/>
      <c r="AE43" s="422"/>
    </row>
    <row r="44" ht="13.5" customHeight="1" spans="1:31">
      <c r="A44" s="316" t="str">
        <f>'[1]ALL NEW COMP'!A44</f>
        <v>ALL080</v>
      </c>
      <c r="B44" s="316" t="str">
        <f>'[1]ALL NEW COMP'!B44</f>
        <v>CR22K6M-PF1 (1ph)</v>
      </c>
      <c r="C44" s="398"/>
      <c r="D44" s="71">
        <f>'[1]ALL NEW COMP'!D44</f>
        <v>2</v>
      </c>
      <c r="E44" s="71" t="str">
        <f>'[1]ALL NEW COMP'!E44</f>
        <v>3/8 , 1/2</v>
      </c>
      <c r="F44" s="71" t="str">
        <f>'[1]ALL NEW COMP'!F44</f>
        <v>CW relay box</v>
      </c>
      <c r="G44" s="399" t="str">
        <f>'[1]ALL NEW COMP'!G44</f>
        <v>MT22/FH4524</v>
      </c>
      <c r="H44" s="190">
        <f>'[1]ALL NEW COMP'!O44</f>
        <v>1074.3006993007</v>
      </c>
      <c r="I44" s="412"/>
      <c r="J44" s="413" t="str">
        <f>'[1]ALL NEW COMP'!T44</f>
        <v>CU - 32  QC</v>
      </c>
      <c r="K44" s="190">
        <f>'[1]ALL NEW COMP'!W44</f>
        <v>3364.63781766566</v>
      </c>
      <c r="L44" s="190"/>
      <c r="M44" s="414" t="str">
        <f>'[1]ALL NEW COMP'!AB44</f>
        <v>WCU-2HP</v>
      </c>
      <c r="N44" s="412"/>
      <c r="O44" s="190">
        <f>'[1]ALL NEW COMP'!AK44</f>
        <v>3548.08491025077</v>
      </c>
      <c r="P44" s="415">
        <f>'[1]ALL NEW COMP'!AL44</f>
        <v>3451.61432201547</v>
      </c>
      <c r="Q44" s="190">
        <f>'[1]ALL NEW COMP'!AM44</f>
        <v>3426.90300979828</v>
      </c>
      <c r="R44" s="373">
        <f>'[1]ALL NEW COMP'!$AN44</f>
        <v>0</v>
      </c>
      <c r="S44" s="414">
        <f>'[1]ALL NEW COMP'!$AQ44</f>
        <v>0</v>
      </c>
      <c r="T44" s="212"/>
      <c r="U44" s="391"/>
      <c r="Z44" s="423"/>
      <c r="AA44" s="423"/>
      <c r="AB44" s="423"/>
      <c r="AC44" s="423"/>
      <c r="AD44" s="423"/>
      <c r="AE44" s="422"/>
    </row>
    <row r="45" ht="13.5" customHeight="1" spans="1:31">
      <c r="A45" s="316" t="str">
        <f>'[1]ALL NEW COMP'!A45</f>
        <v>ALL081</v>
      </c>
      <c r="B45" s="316" t="str">
        <f>'[1]ALL NEW COMP'!B45</f>
        <v>CR22K6M-TFM (3ph)</v>
      </c>
      <c r="C45" s="398"/>
      <c r="D45" s="71">
        <f>'[1]ALL NEW COMP'!D45</f>
        <v>2</v>
      </c>
      <c r="E45" s="71" t="str">
        <f>'[1]ALL NEW COMP'!E45</f>
        <v>3/8 , 1/2</v>
      </c>
      <c r="F45" s="71">
        <f>'[1]ALL NEW COMP'!F45</f>
        <v>0</v>
      </c>
      <c r="G45" s="399" t="str">
        <f>'[1]ALL NEW COMP'!G45</f>
        <v>MT22/TFH4524</v>
      </c>
      <c r="H45" s="190">
        <f>'[1]ALL NEW COMP'!O45</f>
        <v>1232.86713286713</v>
      </c>
      <c r="I45" s="412"/>
      <c r="J45" s="413" t="str">
        <f>'[1]ALL NEW COMP'!T45</f>
        <v>CU - 32  QC</v>
      </c>
      <c r="K45" s="190">
        <f>'[1]ALL NEW COMP'!W45</f>
        <v>3369.35809738593</v>
      </c>
      <c r="L45" s="190"/>
      <c r="M45" s="414" t="str">
        <f>'[1]ALL NEW COMP'!AB45</f>
        <v>WCU-2HP</v>
      </c>
      <c r="N45" s="412"/>
      <c r="O45" s="190">
        <f>'[1]ALL NEW COMP'!AK45</f>
        <v>3817.87220619575</v>
      </c>
      <c r="P45" s="415">
        <f>'[1]ALL NEW COMP'!AL45</f>
        <v>3721.40161796046</v>
      </c>
      <c r="Q45" s="190">
        <f>'[1]ALL NEW COMP'!AM45</f>
        <v>3431.62328951856</v>
      </c>
      <c r="R45" s="373">
        <f>'[1]ALL NEW COMP'!$AN45</f>
        <v>0</v>
      </c>
      <c r="S45" s="414">
        <f>'[1]ALL NEW COMP'!$AQ45</f>
        <v>0</v>
      </c>
      <c r="T45" s="212"/>
      <c r="U45" s="391"/>
      <c r="Z45" s="423"/>
      <c r="AA45" s="423"/>
      <c r="AB45" s="423"/>
      <c r="AC45" s="423"/>
      <c r="AD45" s="423"/>
      <c r="AE45" s="422"/>
    </row>
    <row r="46" ht="13.5" customHeight="1" spans="1:31">
      <c r="A46" s="316" t="str">
        <f>'[1]ALL NEW COMP'!A46</f>
        <v>ALL082</v>
      </c>
      <c r="B46" s="316" t="str">
        <f>'[1]ALL NEW COMP'!B46</f>
        <v>CR30K6M-TFM (3ph)</v>
      </c>
      <c r="C46" s="398"/>
      <c r="D46" s="71">
        <f>'[1]ALL NEW COMP'!D46</f>
        <v>2.5</v>
      </c>
      <c r="E46" s="71" t="str">
        <f>'[1]ALL NEW COMP'!E46</f>
        <v>3/8 , 5/8</v>
      </c>
      <c r="F46" s="71">
        <f>'[1]ALL NEW COMP'!F46</f>
        <v>0</v>
      </c>
      <c r="G46" s="399" t="str">
        <f>'[1]ALL NEW COMP'!G46</f>
        <v>MT28/TFH4531</v>
      </c>
      <c r="H46" s="190">
        <f>'[1]ALL NEW COMP'!O46</f>
        <v>1290.20979020979</v>
      </c>
      <c r="I46" s="412"/>
      <c r="J46" s="413" t="str">
        <f>'[1]ALL NEW COMP'!T46</f>
        <v>CU - 36  QC</v>
      </c>
      <c r="K46" s="190">
        <f>'[1]ALL NEW COMP'!W46</f>
        <v>3569.58850324666</v>
      </c>
      <c r="L46" s="190"/>
      <c r="M46" s="414" t="str">
        <f>'[1]ALL NEW COMP'!AB46</f>
        <v>WCU-3HP</v>
      </c>
      <c r="N46" s="412"/>
      <c r="O46" s="190">
        <f>'[1]ALL NEW COMP'!AK46</f>
        <v>4454.86200964125</v>
      </c>
      <c r="P46" s="415">
        <f>'[1]ALL NEW COMP'!AL46</f>
        <v>4358.39142140596</v>
      </c>
      <c r="Q46" s="190">
        <f>'[1]ALL NEW COMP'!AM46</f>
        <v>4068.61309296406</v>
      </c>
      <c r="R46" s="373">
        <f>'[1]ALL NEW COMP'!$AN46</f>
        <v>0</v>
      </c>
      <c r="S46" s="414">
        <f>'[1]ALL NEW COMP'!$AQ46</f>
        <v>0</v>
      </c>
      <c r="T46" s="212"/>
      <c r="U46" s="391"/>
      <c r="Z46" s="423"/>
      <c r="AA46" s="423"/>
      <c r="AB46" s="423"/>
      <c r="AC46" s="423"/>
      <c r="AD46" s="423"/>
      <c r="AE46" s="422"/>
    </row>
    <row r="47" ht="13.5" customHeight="1" spans="1:31">
      <c r="A47" s="316" t="str">
        <f>'[1]ALL NEW COMP'!A47</f>
        <v>ALL083</v>
      </c>
      <c r="B47" s="316" t="str">
        <f>'[1]ALL NEW COMP'!B47</f>
        <v>CR30K6M-PFM (1ph)</v>
      </c>
      <c r="C47" s="398"/>
      <c r="D47" s="71">
        <f>'[1]ALL NEW COMP'!D47</f>
        <v>2.5</v>
      </c>
      <c r="E47" s="71" t="str">
        <f>'[1]ALL NEW COMP'!E47</f>
        <v>3/8 , 5/8</v>
      </c>
      <c r="F47" s="71" t="str">
        <f>'[1]ALL NEW COMP'!F47</f>
        <v>CW relay box</v>
      </c>
      <c r="G47" s="399" t="str">
        <f>'[1]ALL NEW COMP'!G47</f>
        <v>MT28/FH4531</v>
      </c>
      <c r="H47" s="190">
        <f>'[1]ALL NEW COMP'!O47</f>
        <v>1174.65034965035</v>
      </c>
      <c r="I47" s="412"/>
      <c r="J47" s="413" t="str">
        <f>'[1]ALL NEW COMP'!T47</f>
        <v>CU - 36  QC</v>
      </c>
      <c r="K47" s="190">
        <f>'[1]ALL NEW COMP'!W47</f>
        <v>3607.87521653337</v>
      </c>
      <c r="L47" s="190"/>
      <c r="M47" s="414" t="str">
        <f>'[1]ALL NEW COMP'!AB47</f>
        <v>WCU-3HP</v>
      </c>
      <c r="N47" s="412"/>
      <c r="O47" s="190">
        <f>'[1]ALL NEW COMP'!AK47</f>
        <v>4228.08170670326</v>
      </c>
      <c r="P47" s="415">
        <f>'[1]ALL NEW COMP'!AL47</f>
        <v>4131.61111846797</v>
      </c>
      <c r="Q47" s="190">
        <f>'[1]ALL NEW COMP'!AM47</f>
        <v>4106.89980625077</v>
      </c>
      <c r="R47" s="373">
        <f>'[1]ALL NEW COMP'!$AN47</f>
        <v>0</v>
      </c>
      <c r="S47" s="414">
        <f>'[1]ALL NEW COMP'!$AQ47</f>
        <v>0</v>
      </c>
      <c r="T47" s="212"/>
      <c r="U47" s="391"/>
      <c r="Z47" s="423"/>
      <c r="AA47" s="423"/>
      <c r="AB47" s="423"/>
      <c r="AC47" s="423"/>
      <c r="AD47" s="423"/>
      <c r="AE47" s="422"/>
    </row>
    <row r="48" ht="13.5" customHeight="1" spans="1:31">
      <c r="A48" s="316" t="str">
        <f>'[1]ALL NEW COMP'!A48</f>
        <v>ALL084</v>
      </c>
      <c r="B48" s="316" t="str">
        <f>'[1]ALL NEW COMP'!B48</f>
        <v>CR36K6M-PFZ (1ph)</v>
      </c>
      <c r="C48" s="398"/>
      <c r="D48" s="71">
        <f>'[1]ALL NEW COMP'!D48</f>
        <v>3</v>
      </c>
      <c r="E48" s="71" t="str">
        <f>'[1]ALL NEW COMP'!E48</f>
        <v>3/8 , 3/4</v>
      </c>
      <c r="F48" s="71"/>
      <c r="G48" s="399" t="str">
        <f>'[1]ALL NEW COMP'!G48</f>
        <v>MT36</v>
      </c>
      <c r="H48" s="190">
        <f>'[1]ALL NEW COMP'!O48</f>
        <v>1310.83916083916</v>
      </c>
      <c r="I48" s="412"/>
      <c r="J48" s="413" t="str">
        <f>'[1]ALL NEW COMP'!T48</f>
        <v>CU - 40  QC</v>
      </c>
      <c r="K48" s="190">
        <f>'[1]ALL NEW COMP'!W48</f>
        <v>3840.37466741547</v>
      </c>
      <c r="L48" s="190"/>
      <c r="M48" s="414" t="str">
        <f>'[1]ALL NEW COMP'!AB48</f>
        <v>WCU-4HP</v>
      </c>
      <c r="N48" s="412"/>
      <c r="O48" s="190">
        <f>'[1]ALL NEW COMP'!AK48</f>
        <v>4551.99945562101</v>
      </c>
      <c r="P48" s="415">
        <f>'[1]ALL NEW COMP'!AL48</f>
        <v>4455.52886738572</v>
      </c>
      <c r="Q48" s="190">
        <f>'[1]ALL NEW COMP'!AM48</f>
        <v>4430.81755516852</v>
      </c>
      <c r="R48" s="373">
        <f>'[1]ALL NEW COMP'!$AN48</f>
        <v>0</v>
      </c>
      <c r="S48" s="414">
        <f>'[1]ALL NEW COMP'!$AQ48</f>
        <v>0</v>
      </c>
      <c r="T48" s="212"/>
      <c r="U48" s="391"/>
      <c r="Z48" s="423"/>
      <c r="AA48" s="423"/>
      <c r="AB48" s="423"/>
      <c r="AC48" s="423"/>
      <c r="AD48" s="423"/>
      <c r="AE48" s="422"/>
    </row>
    <row r="49" ht="13.5" customHeight="1" spans="1:31">
      <c r="A49" s="316" t="str">
        <f>'[1]ALL NEW COMP'!A49</f>
        <v>ALL085</v>
      </c>
      <c r="B49" s="316" t="str">
        <f>'[1]ALL NEW COMP'!B49</f>
        <v>CR37K6M-TFD (3ph)</v>
      </c>
      <c r="C49" s="398"/>
      <c r="D49" s="71">
        <f>'[1]ALL NEW COMP'!D49</f>
        <v>3</v>
      </c>
      <c r="E49" s="71" t="str">
        <f>'[1]ALL NEW COMP'!E49</f>
        <v>3/8 , 3/4</v>
      </c>
      <c r="F49" s="71"/>
      <c r="G49" s="399" t="str">
        <f>'[1]ALL NEW COMP'!G49</f>
        <v>MT36</v>
      </c>
      <c r="H49" s="190">
        <f>'[1]ALL NEW COMP'!O49</f>
        <v>1361.88811188811</v>
      </c>
      <c r="I49" s="412"/>
      <c r="J49" s="413" t="str">
        <f>'[1]ALL NEW COMP'!T49</f>
        <v>CU - 40  QC</v>
      </c>
      <c r="K49" s="190">
        <f>'[1]ALL NEW COMP'!W49</f>
        <v>3737.57746461826</v>
      </c>
      <c r="L49" s="190"/>
      <c r="M49" s="414" t="str">
        <f>'[1]ALL NEW COMP'!AB49</f>
        <v>WCU-4HP</v>
      </c>
      <c r="N49" s="412"/>
      <c r="O49" s="190">
        <f>'[1]ALL NEW COMP'!AK49</f>
        <v>4714.26926904851</v>
      </c>
      <c r="P49" s="415">
        <f>'[1]ALL NEW COMP'!AL49</f>
        <v>4617.79868081322</v>
      </c>
      <c r="Q49" s="190">
        <f>'[1]ALL NEW COMP'!AM49</f>
        <v>4328.02035237132</v>
      </c>
      <c r="R49" s="373">
        <f>'[1]ALL NEW COMP'!$AN49</f>
        <v>0</v>
      </c>
      <c r="S49" s="414">
        <f>'[1]ALL NEW COMP'!$AQ49</f>
        <v>0</v>
      </c>
      <c r="T49" s="212"/>
      <c r="U49" s="391"/>
      <c r="Z49" s="423"/>
      <c r="AA49" s="423"/>
      <c r="AB49" s="423"/>
      <c r="AC49" s="423"/>
      <c r="AD49" s="423"/>
      <c r="AE49" s="422"/>
    </row>
    <row r="50" ht="13.5" customHeight="1" spans="1:31">
      <c r="A50" s="316" t="str">
        <f>'[1]ALL NEW COMP'!A50</f>
        <v>ALL086</v>
      </c>
      <c r="B50" s="316" t="str">
        <f>'[1]ALL NEW COMP'!B50</f>
        <v>CR42K6M-TFM (3ph)</v>
      </c>
      <c r="C50" s="398"/>
      <c r="D50" s="71">
        <f>'[1]ALL NEW COMP'!D50</f>
        <v>3.5</v>
      </c>
      <c r="E50" s="71" t="str">
        <f>'[1]ALL NEW COMP'!E50</f>
        <v>1/2 , 5/8</v>
      </c>
      <c r="F50" s="71"/>
      <c r="G50" s="399" t="str">
        <f>'[1]ALL NEW COMP'!G50</f>
        <v>MT40/TFH4540</v>
      </c>
      <c r="H50" s="190">
        <f>'[1]ALL NEW COMP'!O50</f>
        <v>1397.72727272727</v>
      </c>
      <c r="I50" s="412"/>
      <c r="J50" s="413" t="str">
        <f>'[1]ALL NEW COMP'!T50</f>
        <v>CU - 50  QC</v>
      </c>
      <c r="K50" s="190">
        <f>'[1]ALL NEW COMP'!W50</f>
        <v>3961.16951691552</v>
      </c>
      <c r="L50" s="190"/>
      <c r="M50" s="414" t="str">
        <f>'[1]ALL NEW COMP'!AB50</f>
        <v>WCU-4HP</v>
      </c>
      <c r="N50" s="412"/>
      <c r="O50" s="190">
        <f>'[1]ALL NEW COMP'!AK50</f>
        <v>4783.26277554202</v>
      </c>
      <c r="P50" s="415">
        <f>'[1]ALL NEW COMP'!AL50</f>
        <v>4686.79218730673</v>
      </c>
      <c r="Q50" s="190">
        <f>'[1]ALL NEW COMP'!AM50</f>
        <v>4299.34902369999</v>
      </c>
      <c r="R50" s="373">
        <f>'[1]ALL NEW COMP'!$AN50</f>
        <v>0</v>
      </c>
      <c r="S50" s="414">
        <f>'[1]ALL NEW COMP'!$AQ50</f>
        <v>0</v>
      </c>
      <c r="T50" s="212"/>
      <c r="U50" s="391"/>
      <c r="Z50" s="423"/>
      <c r="AA50" s="423"/>
      <c r="AB50" s="423"/>
      <c r="AC50" s="423"/>
      <c r="AD50" s="423"/>
      <c r="AE50" s="422"/>
    </row>
    <row r="51" ht="13.5" customHeight="1" spans="1:31">
      <c r="A51" s="316" t="str">
        <f>'[1]ALL NEW COMP'!A51</f>
        <v>ALL087</v>
      </c>
      <c r="B51" s="316" t="str">
        <f>'[1]ALL NEW COMP'!B51</f>
        <v>CR47KQM-TFD (3ph)</v>
      </c>
      <c r="C51" s="398"/>
      <c r="D51" s="71">
        <f>'[1]ALL NEW COMP'!D51</f>
        <v>4</v>
      </c>
      <c r="E51" s="71" t="str">
        <f>'[1]ALL NEW COMP'!E51</f>
        <v>1/2 , 3/4</v>
      </c>
      <c r="F51" s="71"/>
      <c r="G51" s="399" t="str">
        <f>'[1]ALL NEW COMP'!G51</f>
        <v>MT50/TAG4546</v>
      </c>
      <c r="H51" s="190">
        <f>'[1]ALL NEW COMP'!O51</f>
        <v>1548.02052785924</v>
      </c>
      <c r="I51" s="412"/>
      <c r="J51" s="413" t="str">
        <f>'[1]ALL NEW COMP'!T51</f>
        <v>CU - 64B QC</v>
      </c>
      <c r="K51" s="190">
        <f>'[1]ALL NEW COMP'!W51</f>
        <v>4589.23482032198</v>
      </c>
      <c r="L51" s="190"/>
      <c r="M51" s="414" t="str">
        <f>'[1]ALL NEW COMP'!AB51</f>
        <v>LCU-05</v>
      </c>
      <c r="N51" s="412"/>
      <c r="O51" s="190">
        <f>'[1]ALL NEW COMP'!AK51</f>
        <v>6242.01835710101</v>
      </c>
      <c r="P51" s="415">
        <f>'[1]ALL NEW COMP'!AL51</f>
        <v>6145.54776886572</v>
      </c>
      <c r="Q51" s="190">
        <f>'[1]ALL NEW COMP'!AM51</f>
        <v>5758.10460525899</v>
      </c>
      <c r="R51" s="373">
        <f>'[1]ALL NEW COMP'!$AN51</f>
        <v>0</v>
      </c>
      <c r="S51" s="414">
        <f>'[1]ALL NEW COMP'!$AQ51</f>
        <v>0</v>
      </c>
      <c r="T51" s="212"/>
      <c r="U51" s="391"/>
      <c r="Z51" s="423"/>
      <c r="AA51" s="423"/>
      <c r="AB51" s="423"/>
      <c r="AC51" s="423"/>
      <c r="AD51" s="423"/>
      <c r="AE51" s="422"/>
    </row>
    <row r="52" ht="13.5" customHeight="1" spans="1:31">
      <c r="A52" s="316" t="str">
        <f>'[1]ALL NEW COMP'!A52</f>
        <v>ALL088</v>
      </c>
      <c r="B52" s="316" t="str">
        <f>'[1]ALL NEW COMP'!B52</f>
        <v>CR62KQM-TFD (3ph)</v>
      </c>
      <c r="C52" s="218"/>
      <c r="D52" s="71">
        <f>'[1]ALL NEW COMP'!D52</f>
        <v>5</v>
      </c>
      <c r="E52" s="71" t="str">
        <f>'[1]ALL NEW COMP'!E52</f>
        <v>1/2 , 7/8</v>
      </c>
      <c r="F52" s="71"/>
      <c r="G52" s="399" t="str">
        <f>'[1]ALL NEW COMP'!G52</f>
        <v>MT64/TAG4561</v>
      </c>
      <c r="H52" s="190">
        <f>'[1]ALL NEW COMP'!O52</f>
        <v>1727.44755244755</v>
      </c>
      <c r="I52" s="416"/>
      <c r="J52" s="413" t="str">
        <f>'[1]ALL NEW COMP'!T52</f>
        <v>CU - 72 QC</v>
      </c>
      <c r="K52" s="190">
        <f>'[1]ALL NEW COMP'!W52</f>
        <v>5383.51877530665</v>
      </c>
      <c r="L52" s="190"/>
      <c r="M52" s="414" t="str">
        <f>'[1]ALL NEW COMP'!AB52</f>
        <v>LCU-06</v>
      </c>
      <c r="N52" s="416"/>
      <c r="O52" s="190">
        <f>'[1]ALL NEW COMP'!AK52</f>
        <v>6885.62136322417</v>
      </c>
      <c r="P52" s="415">
        <f>'[1]ALL NEW COMP'!AL52</f>
        <v>6789.15077498888</v>
      </c>
      <c r="Q52" s="190">
        <f>'[1]ALL NEW COMP'!AM52</f>
        <v>6401.70761138214</v>
      </c>
      <c r="R52" s="373">
        <f>'[1]ALL NEW COMP'!$AN52</f>
        <v>0</v>
      </c>
      <c r="S52" s="414">
        <f>'[1]ALL NEW COMP'!$AQ52</f>
        <v>0</v>
      </c>
      <c r="T52" s="212"/>
      <c r="U52" s="391"/>
      <c r="Z52" s="423"/>
      <c r="AA52" s="423"/>
      <c r="AB52" s="423"/>
      <c r="AC52" s="423"/>
      <c r="AD52" s="423"/>
      <c r="AE52" s="422"/>
    </row>
    <row r="53" customHeight="1" spans="1:31">
      <c r="A53" s="316" t="str">
        <f>'[1]ALL NEW COMP'!A53</f>
        <v>ALL089</v>
      </c>
      <c r="B53" s="316" t="str">
        <f>'[1]ALL NEW COMP'!B53</f>
        <v>CR72KQM-TFM (3ph)</v>
      </c>
      <c r="C53" s="45" t="s">
        <v>270</v>
      </c>
      <c r="D53" s="71">
        <f>'[1]ALL NEW COMP'!D53</f>
        <v>6</v>
      </c>
      <c r="E53" s="71" t="str">
        <f>'[1]ALL NEW COMP'!E53</f>
        <v>1/2 , 7/8</v>
      </c>
      <c r="F53" s="71"/>
      <c r="G53" s="399" t="str">
        <f>'[1]ALL NEW COMP'!G53</f>
        <v>MT72/TAG4573</v>
      </c>
      <c r="H53" s="190">
        <f>'[1]ALL NEW COMP'!O53</f>
        <v>2136.01398601399</v>
      </c>
      <c r="I53" s="417" t="s">
        <v>263</v>
      </c>
      <c r="J53" s="413" t="str">
        <f>'[1]ALL NEW COMP'!T53</f>
        <v>CU - 90 QC</v>
      </c>
      <c r="K53" s="190">
        <f>'[1]ALL NEW COMP'!W53</f>
        <v>6082.61187807597</v>
      </c>
      <c r="L53" s="190"/>
      <c r="M53" s="414" t="str">
        <f>'[1]ALL NEW COMP'!AB53</f>
        <v>LCU-08</v>
      </c>
      <c r="N53" s="417" t="s">
        <v>264</v>
      </c>
      <c r="O53" s="190">
        <f>'[1]ALL NEW COMP'!AK53</f>
        <v>7731.19804392742</v>
      </c>
      <c r="P53" s="415">
        <f>'[1]ALL NEW COMP'!AL53</f>
        <v>7634.72745569212</v>
      </c>
      <c r="Q53" s="190">
        <f>'[1]ALL NEW COMP'!AM53</f>
        <v>7247.28429208539</v>
      </c>
      <c r="R53" s="373">
        <f>'[1]ALL NEW COMP'!$AN53</f>
        <v>0</v>
      </c>
      <c r="S53" s="414">
        <f>'[1]ALL NEW COMP'!$AQ53</f>
        <v>0</v>
      </c>
      <c r="T53" s="212"/>
      <c r="U53" s="391"/>
      <c r="Z53" s="423"/>
      <c r="AA53" s="423"/>
      <c r="AB53" s="423"/>
      <c r="AC53" s="423"/>
      <c r="AD53" s="423"/>
      <c r="AE53" s="422"/>
    </row>
    <row r="54" spans="1:31">
      <c r="A54" s="316" t="str">
        <f>'[1]ALL NEW COMP'!A54</f>
        <v>ALL090</v>
      </c>
      <c r="B54" s="316" t="str">
        <f>'[1]ALL NEW COMP'!B54</f>
        <v>KCJ461CAL (1ph)</v>
      </c>
      <c r="C54" s="45"/>
      <c r="D54" s="71">
        <f>'[1]ALL NEW COMP'!D54</f>
        <v>1</v>
      </c>
      <c r="E54" s="71" t="str">
        <f>'[1]ALL NEW COMP'!E54</f>
        <v>3/8 , 1/2</v>
      </c>
      <c r="F54" s="71"/>
      <c r="G54" s="399" t="str">
        <f>'[1]ALL NEW COMP'!G54</f>
        <v>WJ5510/CAJ4510Z</v>
      </c>
      <c r="H54" s="190">
        <f>'[1]ALL NEW COMP'!O54</f>
        <v>1017.83216783217</v>
      </c>
      <c r="I54" s="412"/>
      <c r="J54" s="413" t="str">
        <f>'[1]ALL NEW COMP'!T54</f>
        <v>CU - 15 QC  </v>
      </c>
      <c r="K54" s="190">
        <f>'[1]ALL NEW COMP'!W54</f>
        <v>2953.4167072298</v>
      </c>
      <c r="L54" s="190"/>
      <c r="M54" s="414" t="str">
        <f>'[1]ALL NEW COMP'!AB54</f>
        <v>WCU-1.5HP</v>
      </c>
      <c r="N54" s="412"/>
      <c r="O54" s="190">
        <f>'[1]ALL NEW COMP'!AK54</f>
        <v>3410.3389163781</v>
      </c>
      <c r="P54" s="415">
        <f>'[1]ALL NEW COMP'!AL54</f>
        <v>3313.8683281428</v>
      </c>
      <c r="Q54" s="190">
        <f>'[1]ALL NEW COMP'!AM54</f>
        <v>2926.42516453607</v>
      </c>
      <c r="R54" s="373">
        <f>'[1]ALL NEW COMP'!$AN54</f>
        <v>0</v>
      </c>
      <c r="S54" s="414">
        <f>'[1]ALL NEW COMP'!$AQ54</f>
        <v>0</v>
      </c>
      <c r="T54" s="212"/>
      <c r="U54" s="391"/>
      <c r="Z54" s="423"/>
      <c r="AA54" s="423"/>
      <c r="AB54" s="423"/>
      <c r="AC54" s="423"/>
      <c r="AD54" s="423"/>
      <c r="AE54" s="422"/>
    </row>
    <row r="55" ht="12.75" customHeight="1" spans="1:31">
      <c r="A55" s="316" t="str">
        <f>'[1]ALL NEW COMP'!A55</f>
        <v>ALL091</v>
      </c>
      <c r="B55" s="316" t="str">
        <f>'[1]ALL NEW COMP'!B55</f>
        <v>KCJ484CAL (1ph)</v>
      </c>
      <c r="C55" s="45"/>
      <c r="D55" s="71">
        <f>'[1]ALL NEW COMP'!D55</f>
        <v>1.5</v>
      </c>
      <c r="E55" s="71" t="str">
        <f>'[1]ALL NEW COMP'!E55</f>
        <v>3/8 , 1/2</v>
      </c>
      <c r="F55" s="71"/>
      <c r="G55" s="399" t="str">
        <f>'[1]ALL NEW COMP'!G55</f>
        <v>WJ5515/CAJ4517Z</v>
      </c>
      <c r="H55" s="190">
        <f>'[1]ALL NEW COMP'!O55</f>
        <v>1118.18181818182</v>
      </c>
      <c r="I55" s="412"/>
      <c r="J55" s="413" t="str">
        <f>'[1]ALL NEW COMP'!T55</f>
        <v>CU - 22  QC</v>
      </c>
      <c r="K55" s="190">
        <f>'[1]ALL NEW COMP'!W55</f>
        <v>3177.79844363685</v>
      </c>
      <c r="L55" s="190"/>
      <c r="M55" s="414" t="str">
        <f>'[1]ALL NEW COMP'!AB55</f>
        <v>WCU-2HP</v>
      </c>
      <c r="N55" s="412"/>
      <c r="O55" s="190">
        <f>'[1]ALL NEW COMP'!AK55</f>
        <v>3776.14041445808</v>
      </c>
      <c r="P55" s="415">
        <f>'[1]ALL NEW COMP'!AL55</f>
        <v>3679.66982622278</v>
      </c>
      <c r="Q55" s="190">
        <f>'[1]ALL NEW COMP'!AM55</f>
        <v>3292.22666261605</v>
      </c>
      <c r="R55" s="373">
        <f>'[1]ALL NEW COMP'!$AN55</f>
        <v>0</v>
      </c>
      <c r="S55" s="414">
        <f>'[1]ALL NEW COMP'!$AQ55</f>
        <v>0</v>
      </c>
      <c r="T55" s="212"/>
      <c r="U55" s="391"/>
      <c r="Z55" s="423"/>
      <c r="AA55" s="423"/>
      <c r="AB55" s="423"/>
      <c r="AC55" s="423"/>
      <c r="AD55" s="423"/>
      <c r="AE55" s="422"/>
    </row>
    <row r="56" ht="12.75" customHeight="1" spans="1:31">
      <c r="A56" s="316" t="str">
        <f>'[1]ALL NEW COMP'!A56</f>
        <v>ALL092</v>
      </c>
      <c r="B56" s="316" t="str">
        <f>'[1]ALL NEW COMP'!B56</f>
        <v>KCM511CAL (1ph)</v>
      </c>
      <c r="C56" s="45"/>
      <c r="D56" s="71">
        <f>'[1]ALL NEW COMP'!D56</f>
        <v>1.75</v>
      </c>
      <c r="E56" s="71" t="str">
        <f>'[1]ALL NEW COMP'!E56</f>
        <v>3/8 , 1/2</v>
      </c>
      <c r="F56" s="71"/>
      <c r="G56" s="399" t="str">
        <f>'[1]ALL NEW COMP'!G56</f>
        <v>MTZ22/CAJ4519Z</v>
      </c>
      <c r="H56" s="190">
        <f>'[1]ALL NEW COMP'!O56</f>
        <v>1458.65384615385</v>
      </c>
      <c r="I56" s="412"/>
      <c r="J56" s="413" t="str">
        <f>'[1]ALL NEW COMP'!T56</f>
        <v>CU - 32  QC</v>
      </c>
      <c r="K56" s="190" t="str">
        <f>'[1]ALL NEW COMP'!W56</f>
        <v>~</v>
      </c>
      <c r="L56" s="190"/>
      <c r="M56" s="414" t="str">
        <f>'[1]ALL NEW COMP'!AB56</f>
        <v>WCU-2HP</v>
      </c>
      <c r="N56" s="412"/>
      <c r="O56" s="190">
        <f>'[1]ALL NEW COMP'!AK56</f>
        <v>4141.3237546473</v>
      </c>
      <c r="P56" s="415">
        <f>'[1]ALL NEW COMP'!AL56</f>
        <v>4044.85316641201</v>
      </c>
      <c r="Q56" s="190">
        <f>'[1]ALL NEW COMP'!AM56</f>
        <v>3657.41000280527</v>
      </c>
      <c r="R56" s="373">
        <f>'[1]ALL NEW COMP'!$AN56</f>
        <v>0</v>
      </c>
      <c r="S56" s="414">
        <f>'[1]ALL NEW COMP'!$AQ56</f>
        <v>0</v>
      </c>
      <c r="T56" s="212"/>
      <c r="U56" s="391"/>
      <c r="Z56" s="423"/>
      <c r="AA56" s="423"/>
      <c r="AB56" s="423"/>
      <c r="AC56" s="423"/>
      <c r="AD56" s="423"/>
      <c r="AE56" s="422"/>
    </row>
    <row r="57" ht="12.75" customHeight="1" spans="1:31">
      <c r="A57" s="316" t="str">
        <f>'[1]ALL NEW COMP'!A57</f>
        <v>ALL093</v>
      </c>
      <c r="B57" s="316" t="str">
        <f>'[1]ALL NEW COMP'!B57</f>
        <v>KCM511CAL (3ph)</v>
      </c>
      <c r="C57" s="45"/>
      <c r="D57" s="71">
        <f>'[1]ALL NEW COMP'!D57</f>
        <v>1.75</v>
      </c>
      <c r="E57" s="71" t="str">
        <f>'[1]ALL NEW COMP'!E57</f>
        <v>3/8 , 1/2</v>
      </c>
      <c r="F57" s="71"/>
      <c r="G57" s="399" t="str">
        <f>'[1]ALL NEW COMP'!G57</f>
        <v>MTZ22/TAJ4519Z</v>
      </c>
      <c r="H57" s="190" t="str">
        <f>'[1]ALL NEW COMP'!O57</f>
        <v>~</v>
      </c>
      <c r="I57" s="412"/>
      <c r="J57" s="413" t="str">
        <f>'[1]ALL NEW COMP'!T57</f>
        <v>CU - 32  QC</v>
      </c>
      <c r="K57" s="190" t="str">
        <f>'[1]ALL NEW COMP'!W57</f>
        <v>~</v>
      </c>
      <c r="L57" s="190"/>
      <c r="M57" s="414" t="str">
        <f>'[1]ALL NEW COMP'!AB57</f>
        <v>WCU-2HP</v>
      </c>
      <c r="N57" s="412"/>
      <c r="O57" s="190">
        <f>'[1]ALL NEW COMP'!AK57</f>
        <v>4015.88669171024</v>
      </c>
      <c r="P57" s="415">
        <f>'[1]ALL NEW COMP'!AL57</f>
        <v>3919.41610347494</v>
      </c>
      <c r="Q57" s="190">
        <f>'[1]ALL NEW COMP'!AM57</f>
        <v>3531.97293986821</v>
      </c>
      <c r="R57" s="373">
        <f>'[1]ALL NEW COMP'!$AN57</f>
        <v>0</v>
      </c>
      <c r="S57" s="414">
        <f>'[1]ALL NEW COMP'!$AQ57</f>
        <v>0</v>
      </c>
      <c r="T57" s="212"/>
      <c r="U57" s="391"/>
      <c r="Z57" s="423"/>
      <c r="AA57" s="423"/>
      <c r="AB57" s="423"/>
      <c r="AC57" s="423"/>
      <c r="AD57" s="423"/>
      <c r="AE57" s="422"/>
    </row>
    <row r="58" ht="12.75" customHeight="1" spans="1:31">
      <c r="A58" s="316" t="str">
        <f>'[1]ALL NEW COMP'!A58</f>
        <v>ALL094</v>
      </c>
      <c r="B58" s="316" t="str">
        <f>'[1]ALL NEW COMP'!B58</f>
        <v>KCM514CAL (1ph)</v>
      </c>
      <c r="C58" s="45"/>
      <c r="D58" s="71">
        <f>'[1]ALL NEW COMP'!D58</f>
        <v>2</v>
      </c>
      <c r="E58" s="71" t="str">
        <f>'[1]ALL NEW COMP'!E58</f>
        <v>3/8 , 5/8</v>
      </c>
      <c r="F58" s="71"/>
      <c r="G58" s="399" t="str">
        <f>'[1]ALL NEW COMP'!G58</f>
        <v>MTZ28/FH4524Z</v>
      </c>
      <c r="H58" s="190" t="str">
        <f>'[1]ALL NEW COMP'!O58</f>
        <v>~</v>
      </c>
      <c r="I58" s="412"/>
      <c r="J58" s="413" t="str">
        <f>'[1]ALL NEW COMP'!T58</f>
        <v>CU - 36  QC</v>
      </c>
      <c r="K58" s="190" t="str">
        <f>'[1]ALL NEW COMP'!W58</f>
        <v>~</v>
      </c>
      <c r="L58" s="190"/>
      <c r="M58" s="414" t="str">
        <f>'[1]ALL NEW COMP'!AB58</f>
        <v>WCU-2HP</v>
      </c>
      <c r="N58" s="412"/>
      <c r="O58" s="190">
        <f>'[1]ALL NEW COMP'!AK58</f>
        <v>4208.84473366828</v>
      </c>
      <c r="P58" s="415">
        <f>'[1]ALL NEW COMP'!AL58</f>
        <v>4112.37414543298</v>
      </c>
      <c r="Q58" s="190">
        <f>'[1]ALL NEW COMP'!AM58</f>
        <v>3724.93098182625</v>
      </c>
      <c r="R58" s="373">
        <f>'[1]ALL NEW COMP'!$AN58</f>
        <v>0</v>
      </c>
      <c r="S58" s="414">
        <f>'[1]ALL NEW COMP'!$AQ58</f>
        <v>0</v>
      </c>
      <c r="T58" s="212"/>
      <c r="U58" s="391"/>
      <c r="Z58" s="423"/>
      <c r="AA58" s="423"/>
      <c r="AB58" s="423"/>
      <c r="AC58" s="423"/>
      <c r="AD58" s="423"/>
      <c r="AE58" s="422"/>
    </row>
    <row r="59" ht="12.75" customHeight="1" spans="1:31">
      <c r="A59" s="316" t="str">
        <f>'[1]ALL NEW COMP'!A59</f>
        <v>ALL095</v>
      </c>
      <c r="B59" s="316" t="str">
        <f>'[1]ALL NEW COMP'!B59</f>
        <v>KCM514CAL (3ph)</v>
      </c>
      <c r="C59" s="45"/>
      <c r="D59" s="71">
        <f>'[1]ALL NEW COMP'!D59</f>
        <v>2</v>
      </c>
      <c r="E59" s="71" t="str">
        <f>'[1]ALL NEW COMP'!E59</f>
        <v>3/8 , 7/8</v>
      </c>
      <c r="F59" s="71"/>
      <c r="G59" s="399" t="str">
        <f>'[1]ALL NEW COMP'!G59</f>
        <v>MTZ28/TFH4524Z</v>
      </c>
      <c r="H59" s="190" t="str">
        <f>'[1]ALL NEW COMP'!O59</f>
        <v>~</v>
      </c>
      <c r="I59" s="412"/>
      <c r="J59" s="413" t="str">
        <f>'[1]ALL NEW COMP'!T59</f>
        <v>CU - 36  QC</v>
      </c>
      <c r="K59" s="190" t="str">
        <f>'[1]ALL NEW COMP'!W59</f>
        <v>~</v>
      </c>
      <c r="L59" s="190"/>
      <c r="M59" s="414" t="str">
        <f>'[1]ALL NEW COMP'!AB59</f>
        <v>WCU-2HP</v>
      </c>
      <c r="N59" s="412"/>
      <c r="O59" s="190">
        <f>'[1]ALL NEW COMP'!AK59</f>
        <v>4058.89368471723</v>
      </c>
      <c r="P59" s="415">
        <f>'[1]ALL NEW COMP'!AL59</f>
        <v>3962.42309648194</v>
      </c>
      <c r="Q59" s="190">
        <f>'[1]ALL NEW COMP'!AM59</f>
        <v>3574.9799328752</v>
      </c>
      <c r="R59" s="373">
        <f>'[1]ALL NEW COMP'!$AN59</f>
        <v>0</v>
      </c>
      <c r="S59" s="414">
        <f>'[1]ALL NEW COMP'!$AQ59</f>
        <v>0</v>
      </c>
      <c r="T59" s="212"/>
      <c r="U59" s="391"/>
      <c r="Z59" s="423"/>
      <c r="AA59" s="423"/>
      <c r="AB59" s="423"/>
      <c r="AC59" s="423"/>
      <c r="AD59" s="423"/>
      <c r="AE59" s="422"/>
    </row>
    <row r="60" ht="12.75" customHeight="1" spans="1:31">
      <c r="A60" s="316" t="str">
        <f>'[1]ALL NEW COMP'!A60</f>
        <v>ALL096</v>
      </c>
      <c r="B60" s="316" t="str">
        <f>'[1]ALL NEW COMP'!B60</f>
        <v>KCM519CAL (1ph)</v>
      </c>
      <c r="C60" s="45"/>
      <c r="D60" s="71">
        <f>'[1]ALL NEW COMP'!D60</f>
        <v>3</v>
      </c>
      <c r="E60" s="71" t="str">
        <f>'[1]ALL NEW COMP'!E60</f>
        <v>3/8 , 7/8</v>
      </c>
      <c r="F60" s="71"/>
      <c r="G60" s="399" t="str">
        <f>'[1]ALL NEW COMP'!G60</f>
        <v>MTZ36</v>
      </c>
      <c r="H60" s="190" t="str">
        <f>'[1]ALL NEW COMP'!O60</f>
        <v>~</v>
      </c>
      <c r="I60" s="412"/>
      <c r="J60" s="413" t="str">
        <f>'[1]ALL NEW COMP'!T60</f>
        <v>CU - 40  QC</v>
      </c>
      <c r="K60" s="190" t="str">
        <f>'[1]ALL NEW COMP'!W60</f>
        <v>~</v>
      </c>
      <c r="L60" s="190"/>
      <c r="M60" s="414" t="str">
        <f>'[1]ALL NEW COMP'!AB60</f>
        <v>WCU-3HP</v>
      </c>
      <c r="N60" s="412"/>
      <c r="O60" s="190">
        <f>'[1]ALL NEW COMP'!AK60</f>
        <v>4789.06530634455</v>
      </c>
      <c r="P60" s="415">
        <f>'[1]ALL NEW COMP'!AL60</f>
        <v>4692.59471810926</v>
      </c>
      <c r="Q60" s="190">
        <f>'[1]ALL NEW COMP'!AM60</f>
        <v>4305.15155450252</v>
      </c>
      <c r="R60" s="373">
        <f>'[1]ALL NEW COMP'!$AN60</f>
        <v>0</v>
      </c>
      <c r="S60" s="414">
        <f>'[1]ALL NEW COMP'!$AQ60</f>
        <v>0</v>
      </c>
      <c r="T60" s="212"/>
      <c r="U60" s="391"/>
      <c r="Z60" s="423"/>
      <c r="AA60" s="423"/>
      <c r="AB60" s="423"/>
      <c r="AC60" s="423"/>
      <c r="AD60" s="423"/>
      <c r="AE60" s="422"/>
    </row>
    <row r="61" ht="12.75" customHeight="1" spans="1:31">
      <c r="A61" s="316" t="str">
        <f>'[1]ALL NEW COMP'!A61</f>
        <v>ALL097</v>
      </c>
      <c r="B61" s="316" t="str">
        <f>'[1]ALL NEW COMP'!B61</f>
        <v>KCM519CAL (3ph)</v>
      </c>
      <c r="C61" s="45"/>
      <c r="D61" s="71">
        <f>'[1]ALL NEW COMP'!D61</f>
        <v>3</v>
      </c>
      <c r="E61" s="71" t="str">
        <f>'[1]ALL NEW COMP'!E61</f>
        <v>3/8 , 7/8</v>
      </c>
      <c r="F61" s="71"/>
      <c r="G61" s="399" t="str">
        <f>'[1]ALL NEW COMP'!G61</f>
        <v>MTZ36</v>
      </c>
      <c r="H61" s="190">
        <f>'[1]ALL NEW COMP'!O61</f>
        <v>1397.72727272727</v>
      </c>
      <c r="I61" s="416"/>
      <c r="J61" s="413" t="str">
        <f>'[1]ALL NEW COMP'!T61</f>
        <v>CU - 40  QC</v>
      </c>
      <c r="K61" s="190">
        <f>'[1]ALL NEW COMP'!W61</f>
        <v>3773.41662545743</v>
      </c>
      <c r="L61" s="190"/>
      <c r="M61" s="414" t="str">
        <f>'[1]ALL NEW COMP'!AB61</f>
        <v>WCU-3HP</v>
      </c>
      <c r="N61" s="416"/>
      <c r="O61" s="190">
        <f>'[1]ALL NEW COMP'!AK61</f>
        <v>4660.04432732357</v>
      </c>
      <c r="P61" s="415">
        <f>'[1]ALL NEW COMP'!AL61</f>
        <v>4563.57373908828</v>
      </c>
      <c r="Q61" s="190">
        <f>'[1]ALL NEW COMP'!AM61</f>
        <v>4176.13057548154</v>
      </c>
      <c r="R61" s="373">
        <f>'[1]ALL NEW COMP'!$AN61</f>
        <v>0</v>
      </c>
      <c r="S61" s="414">
        <f>'[1]ALL NEW COMP'!$AQ61</f>
        <v>0</v>
      </c>
      <c r="T61" s="212"/>
      <c r="U61" s="391"/>
      <c r="Z61" s="423"/>
      <c r="AA61" s="423"/>
      <c r="AB61" s="423"/>
      <c r="AC61" s="423"/>
      <c r="AD61" s="423"/>
      <c r="AE61" s="422"/>
    </row>
    <row r="62" ht="12.75" customHeight="1" spans="1:31">
      <c r="A62" s="316" t="str">
        <f>'[1]ALL NEW COMP'!A62</f>
        <v>ALL098</v>
      </c>
      <c r="B62" s="316" t="str">
        <f>'[1]ALL NEW COMP'!B62</f>
        <v>KCM522CAL (3ph)</v>
      </c>
      <c r="C62" s="45" t="s">
        <v>271</v>
      </c>
      <c r="D62" s="71">
        <f>'[1]ALL NEW COMP'!D62</f>
        <v>3.5</v>
      </c>
      <c r="E62" s="71" t="str">
        <f>'[1]ALL NEW COMP'!E62</f>
        <v>3/8 , 7/8</v>
      </c>
      <c r="F62" s="71"/>
      <c r="G62" s="399" t="str">
        <f>'[1]ALL NEW COMP'!G62</f>
        <v>MTZ40/TFH4540Z</v>
      </c>
      <c r="H62" s="190">
        <f>'[1]ALL NEW COMP'!O62</f>
        <v>1536.78321678322</v>
      </c>
      <c r="I62" s="417" t="s">
        <v>263</v>
      </c>
      <c r="J62" s="413" t="str">
        <f>'[1]ALL NEW COMP'!T62</f>
        <v>CU - 50  QC</v>
      </c>
      <c r="K62" s="190">
        <f>'[1]ALL NEW COMP'!W62</f>
        <v>4164.73595048195</v>
      </c>
      <c r="L62" s="190"/>
      <c r="M62" s="414" t="str">
        <f>'[1]ALL NEW COMP'!AB62</f>
        <v>WCU-4HP</v>
      </c>
      <c r="N62" s="417" t="s">
        <v>264</v>
      </c>
      <c r="O62" s="190">
        <f>'[1]ALL NEW COMP'!AK62</f>
        <v>4986.82920910845</v>
      </c>
      <c r="P62" s="415">
        <f>'[1]ALL NEW COMP'!AL62</f>
        <v>4890.35862087316</v>
      </c>
      <c r="Q62" s="190">
        <f>'[1]ALL NEW COMP'!AM62</f>
        <v>4502.91545726642</v>
      </c>
      <c r="R62" s="373">
        <f>'[1]ALL NEW COMP'!$AN62</f>
        <v>0</v>
      </c>
      <c r="S62" s="414">
        <f>'[1]ALL NEW COMP'!$AQ62</f>
        <v>0</v>
      </c>
      <c r="T62" s="212"/>
      <c r="U62" s="391"/>
      <c r="Z62" s="423"/>
      <c r="AA62" s="423"/>
      <c r="AB62" s="423"/>
      <c r="AC62" s="423"/>
      <c r="AD62" s="423"/>
      <c r="AE62" s="422"/>
    </row>
    <row r="63" ht="12.75" customHeight="1" spans="1:31">
      <c r="A63" s="316" t="str">
        <f>'[1]ALL NEW COMP'!A63</f>
        <v>ALL098.01</v>
      </c>
      <c r="B63" s="316" t="str">
        <f>'[1]ALL NEW COMP'!B63</f>
        <v>CS11K6ME-PFZ-135 (1ph)</v>
      </c>
      <c r="C63" s="45"/>
      <c r="D63" s="71">
        <f>'[1]ALL NEW COMP'!D63</f>
        <v>2</v>
      </c>
      <c r="E63" s="71" t="str">
        <f>'[1]ALL NEW COMP'!E63</f>
        <v> (V01,09)</v>
      </c>
      <c r="F63" s="71"/>
      <c r="G63" s="399" t="str">
        <f>'[1]ALL NEW COMP'!G63</f>
        <v>MTZ22/FH4524Z</v>
      </c>
      <c r="H63" s="190">
        <f>'[1]ALL NEW COMP'!O63</f>
        <v>1342.96055506993</v>
      </c>
      <c r="I63" s="412"/>
      <c r="J63" s="413" t="str">
        <f>'[1]ALL NEW COMP'!T63</f>
        <v>CU - 32  QC</v>
      </c>
      <c r="K63" s="190">
        <f>'[1]ALL NEW COMP'!W63</f>
        <v>3479.45151958873</v>
      </c>
      <c r="L63" s="190"/>
      <c r="M63" s="414" t="str">
        <f>'[1]ALL NEW COMP'!AB63</f>
        <v>WCU-2HP</v>
      </c>
      <c r="N63" s="412"/>
      <c r="O63" s="190">
        <f>'[1]ALL NEW COMP'!AK63</f>
        <v>3662.89861217384</v>
      </c>
      <c r="P63" s="415">
        <f>'[1]ALL NEW COMP'!AL63</f>
        <v>3566.42802393855</v>
      </c>
      <c r="Q63" s="190">
        <f>'[1]ALL NEW COMP'!AM63</f>
        <v>3664.09285910339</v>
      </c>
      <c r="R63" s="373">
        <f>'[1]ALL NEW COMP'!$AN63</f>
        <v>0</v>
      </c>
      <c r="S63" s="414">
        <f>'[1]ALL NEW COMP'!$AQ63</f>
        <v>0</v>
      </c>
      <c r="T63" s="212"/>
      <c r="U63" s="391"/>
      <c r="Z63" s="423"/>
      <c r="AA63" s="423"/>
      <c r="AB63" s="423"/>
      <c r="AC63" s="423"/>
      <c r="AD63" s="423"/>
      <c r="AE63" s="422"/>
    </row>
    <row r="64" ht="12.75" customHeight="1" spans="1:31">
      <c r="A64" s="316" t="str">
        <f>'[1]ALL NEW COMP'!A64</f>
        <v>ALL098.02</v>
      </c>
      <c r="B64" s="316" t="str">
        <f>'[1]ALL NEW COMP'!B64</f>
        <v>CS11K6ME-TFD-132 (3ph)</v>
      </c>
      <c r="C64" s="45"/>
      <c r="D64" s="71">
        <f>'[1]ALL NEW COMP'!D64</f>
        <v>2</v>
      </c>
      <c r="E64" s="71" t="str">
        <f>'[1]ALL NEW COMP'!E64</f>
        <v>(V01,09)</v>
      </c>
      <c r="F64" s="71"/>
      <c r="G64" s="399" t="str">
        <f>'[1]ALL NEW COMP'!G64</f>
        <v>MTZ22/TFH4524Z</v>
      </c>
      <c r="H64" s="190">
        <f>'[1]ALL NEW COMP'!O64</f>
        <v>1342.96055506993</v>
      </c>
      <c r="I64" s="412"/>
      <c r="J64" s="413" t="str">
        <f>'[1]ALL NEW COMP'!T64</f>
        <v>CU - 32  QC</v>
      </c>
      <c r="K64" s="190">
        <f>'[1]ALL NEW COMP'!W64</f>
        <v>3479.45151958873</v>
      </c>
      <c r="L64" s="190"/>
      <c r="M64" s="414" t="str">
        <f>'[1]ALL NEW COMP'!AB64</f>
        <v>WCU-2HP</v>
      </c>
      <c r="N64" s="412"/>
      <c r="O64" s="190">
        <f>'[1]ALL NEW COMP'!AK64</f>
        <v>3927.96562839855</v>
      </c>
      <c r="P64" s="415">
        <f>'[1]ALL NEW COMP'!AL64</f>
        <v>3831.49504016325</v>
      </c>
      <c r="Q64" s="190">
        <f>'[1]ALL NEW COMP'!AM64</f>
        <v>3664.09285910339</v>
      </c>
      <c r="R64" s="373">
        <f>'[1]ALL NEW COMP'!$AN64</f>
        <v>0</v>
      </c>
      <c r="S64" s="414">
        <f>'[1]ALL NEW COMP'!$AQ64</f>
        <v>0</v>
      </c>
      <c r="T64" s="212"/>
      <c r="U64" s="391"/>
      <c r="Z64" s="423"/>
      <c r="AA64" s="423"/>
      <c r="AB64" s="423"/>
      <c r="AC64" s="423"/>
      <c r="AD64" s="423"/>
      <c r="AE64" s="422"/>
    </row>
    <row r="65" ht="12.75" customHeight="1" spans="1:31">
      <c r="A65" s="316" t="str">
        <f>'[1]ALL NEW COMP'!A65</f>
        <v>ALL098.03</v>
      </c>
      <c r="B65" s="316" t="str">
        <f>'[1]ALL NEW COMP'!B65</f>
        <v>CS13K6ME-PFZ-135 (1ph)</v>
      </c>
      <c r="C65" s="45"/>
      <c r="D65" s="71">
        <f>'[1]ALL NEW COMP'!D65</f>
        <v>2.5</v>
      </c>
      <c r="E65" s="71" t="str">
        <f>'[1]ALL NEW COMP'!E65</f>
        <v> (V06,09)</v>
      </c>
      <c r="F65" s="71"/>
      <c r="G65" s="399" t="str">
        <f>'[1]ALL NEW COMP'!G65</f>
        <v>MTZ32/FH4531Z</v>
      </c>
      <c r="H65" s="190">
        <f>'[1]ALL NEW COMP'!O65</f>
        <v>1464.81370192308</v>
      </c>
      <c r="I65" s="412"/>
      <c r="J65" s="413" t="str">
        <f>'[1]ALL NEW COMP'!T65</f>
        <v>CU - 36  QC</v>
      </c>
      <c r="K65" s="190">
        <f>'[1]ALL NEW COMP'!W65</f>
        <v>3744.19241495995</v>
      </c>
      <c r="L65" s="190"/>
      <c r="M65" s="414" t="str">
        <f>'[1]ALL NEW COMP'!AB65</f>
        <v>WCU-2HP</v>
      </c>
      <c r="N65" s="412"/>
      <c r="O65" s="190">
        <f>'[1]ALL NEW COMP'!AK65</f>
        <v>3784.75175902699</v>
      </c>
      <c r="P65" s="415">
        <f>'[1]ALL NEW COMP'!AL65</f>
        <v>3688.2811707917</v>
      </c>
      <c r="Q65" s="190">
        <f>'[1]ALL NEW COMP'!AM65</f>
        <v>3785.94600595653</v>
      </c>
      <c r="R65" s="373">
        <f>'[1]ALL NEW COMP'!$AN65</f>
        <v>0</v>
      </c>
      <c r="S65" s="414">
        <f>'[1]ALL NEW COMP'!$AQ65</f>
        <v>0</v>
      </c>
      <c r="T65" s="212"/>
      <c r="U65" s="391"/>
      <c r="Z65" s="423"/>
      <c r="AA65" s="423"/>
      <c r="AB65" s="423"/>
      <c r="AC65" s="423"/>
      <c r="AD65" s="423"/>
      <c r="AE65" s="422"/>
    </row>
    <row r="66" ht="12.75" customHeight="1" spans="1:31">
      <c r="A66" s="316" t="str">
        <f>'[1]ALL NEW COMP'!A66</f>
        <v>ALL098.04</v>
      </c>
      <c r="B66" s="316" t="str">
        <f>'[1]ALL NEW COMP'!B66</f>
        <v>CS13K6ME-TFM-132 (3ph)</v>
      </c>
      <c r="C66" s="45"/>
      <c r="D66" s="71">
        <f>'[1]ALL NEW COMP'!D66</f>
        <v>2.5</v>
      </c>
      <c r="E66" s="71" t="str">
        <f>'[1]ALL NEW COMP'!E66</f>
        <v> (V06,09)</v>
      </c>
      <c r="F66" s="71"/>
      <c r="G66" s="399" t="str">
        <f>'[1]ALL NEW COMP'!G66</f>
        <v>MTZ32/TFH4531Z</v>
      </c>
      <c r="H66" s="190">
        <f>'[1]ALL NEW COMP'!O66</f>
        <v>1378.79971590909</v>
      </c>
      <c r="I66" s="412"/>
      <c r="J66" s="413" t="str">
        <f>'[1]ALL NEW COMP'!T66</f>
        <v>CU - 36  QC</v>
      </c>
      <c r="K66" s="190">
        <f>'[1]ALL NEW COMP'!W66</f>
        <v>3658.17842894596</v>
      </c>
      <c r="L66" s="190"/>
      <c r="M66" s="414" t="str">
        <f>'[1]ALL NEW COMP'!AB66</f>
        <v>WCU-2HP</v>
      </c>
      <c r="N66" s="412"/>
      <c r="O66" s="190">
        <f>'[1]ALL NEW COMP'!AK66</f>
        <v>3963.80478923771</v>
      </c>
      <c r="P66" s="415">
        <f>'[1]ALL NEW COMP'!AL66</f>
        <v>3867.33420100242</v>
      </c>
      <c r="Q66" s="190">
        <f>'[1]ALL NEW COMP'!AM66</f>
        <v>3699.93201994255</v>
      </c>
      <c r="R66" s="373">
        <f>'[1]ALL NEW COMP'!$AN66</f>
        <v>0</v>
      </c>
      <c r="S66" s="414">
        <f>'[1]ALL NEW COMP'!$AQ66</f>
        <v>0</v>
      </c>
      <c r="T66" s="212"/>
      <c r="U66" s="391"/>
      <c r="Z66" s="423"/>
      <c r="AA66" s="423"/>
      <c r="AB66" s="423"/>
      <c r="AC66" s="423"/>
      <c r="AD66" s="423"/>
      <c r="AE66" s="422"/>
    </row>
    <row r="67" ht="12.75" customHeight="1" spans="1:31">
      <c r="A67" s="316" t="str">
        <f>'[1]ALL NEW COMP'!A67</f>
        <v>ALL098.05</v>
      </c>
      <c r="B67" s="316" t="str">
        <f>'[1]ALL NEW COMP'!B67</f>
        <v>CS17K6ME-PFZ-135 (1ph)</v>
      </c>
      <c r="C67" s="45"/>
      <c r="D67" s="71">
        <f>'[1]ALL NEW COMP'!D67</f>
        <v>3</v>
      </c>
      <c r="E67" s="71" t="str">
        <f>'[1]ALL NEW COMP'!E67</f>
        <v>(V06,09)</v>
      </c>
      <c r="F67" s="71"/>
      <c r="G67" s="399" t="str">
        <f>'[1]ALL NEW COMP'!G67</f>
        <v>MTZ36</v>
      </c>
      <c r="H67" s="190">
        <f>'[1]ALL NEW COMP'!O67</f>
        <v>1550.82768793706</v>
      </c>
      <c r="I67" s="412"/>
      <c r="J67" s="413" t="str">
        <f>'[1]ALL NEW COMP'!T67</f>
        <v>CU - 40  QC</v>
      </c>
      <c r="K67" s="190">
        <f>'[1]ALL NEW COMP'!W67</f>
        <v>3926.51704066721</v>
      </c>
      <c r="L67" s="190"/>
      <c r="M67" s="414" t="str">
        <f>'[1]ALL NEW COMP'!AB67</f>
        <v>WCU-3HP</v>
      </c>
      <c r="N67" s="412"/>
      <c r="O67" s="190">
        <f>'[1]ALL NEW COMP'!AK67</f>
        <v>4450.41289114382</v>
      </c>
      <c r="P67" s="415">
        <f>'[1]ALL NEW COMP'!AL67</f>
        <v>4353.94230290852</v>
      </c>
      <c r="Q67" s="190">
        <f>'[1]ALL NEW COMP'!AM67</f>
        <v>4451.60713807336</v>
      </c>
      <c r="R67" s="373">
        <f>'[1]ALL NEW COMP'!$AN67</f>
        <v>0</v>
      </c>
      <c r="S67" s="414">
        <f>'[1]ALL NEW COMP'!$AQ67</f>
        <v>0</v>
      </c>
      <c r="T67" s="212"/>
      <c r="U67" s="391"/>
      <c r="Z67" s="423"/>
      <c r="AA67" s="423"/>
      <c r="AB67" s="423"/>
      <c r="AC67" s="423"/>
      <c r="AD67" s="423"/>
      <c r="AE67" s="422"/>
    </row>
    <row r="68" ht="12.75" customHeight="1" spans="1:31">
      <c r="A68" s="316" t="str">
        <f>'[1]ALL NEW COMP'!A68</f>
        <v>ALL098.06</v>
      </c>
      <c r="B68" s="316" t="str">
        <f>'[1]ALL NEW COMP'!B68</f>
        <v>CS17K6ME-TFM-132 (3ph)</v>
      </c>
      <c r="C68" s="45"/>
      <c r="D68" s="71">
        <f>'[1]ALL NEW COMP'!D68</f>
        <v>3</v>
      </c>
      <c r="E68" s="71" t="str">
        <f>'[1]ALL NEW COMP'!E68</f>
        <v>(V06,09)</v>
      </c>
      <c r="F68" s="71"/>
      <c r="G68" s="399" t="str">
        <f>'[1]ALL NEW COMP'!G68</f>
        <v>MTZ36</v>
      </c>
      <c r="H68" s="190">
        <f>'[1]ALL NEW COMP'!O68</f>
        <v>1414.63887674825</v>
      </c>
      <c r="I68" s="412"/>
      <c r="J68" s="413" t="str">
        <f>'[1]ALL NEW COMP'!T68</f>
        <v>CU - 40  QC</v>
      </c>
      <c r="K68" s="190">
        <f>'[1]ALL NEW COMP'!W68</f>
        <v>3790.3282294784</v>
      </c>
      <c r="L68" s="190"/>
      <c r="M68" s="414" t="str">
        <f>'[1]ALL NEW COMP'!AB68</f>
        <v>WCU-3HP</v>
      </c>
      <c r="N68" s="412"/>
      <c r="O68" s="190">
        <f>'[1]ALL NEW COMP'!AK68</f>
        <v>4579.29109617971</v>
      </c>
      <c r="P68" s="415">
        <f>'[1]ALL NEW COMP'!AL68</f>
        <v>4482.82050794442</v>
      </c>
      <c r="Q68" s="190">
        <f>'[1]ALL NEW COMP'!AM68</f>
        <v>4315.41832688455</v>
      </c>
      <c r="R68" s="373">
        <f>'[1]ALL NEW COMP'!$AN68</f>
        <v>0</v>
      </c>
      <c r="S68" s="414">
        <f>'[1]ALL NEW COMP'!$AQ68</f>
        <v>0</v>
      </c>
      <c r="T68" s="212"/>
      <c r="U68" s="391"/>
      <c r="Z68" s="423"/>
      <c r="AA68" s="423"/>
      <c r="AB68" s="423"/>
      <c r="AC68" s="423"/>
      <c r="AD68" s="423"/>
      <c r="AE68" s="422"/>
    </row>
    <row r="69" ht="12.75" customHeight="1" spans="1:31">
      <c r="A69" s="316" t="str">
        <f>'[1]ALL NEW COMP'!A69</f>
        <v>ALL098.061</v>
      </c>
      <c r="B69" s="316" t="str">
        <f>'[1]ALL NEW COMP'!B69</f>
        <v>CS20K6ME-PFZ-137 (1ph)</v>
      </c>
      <c r="C69" s="45"/>
      <c r="D69" s="71">
        <f>'[1]ALL NEW COMP'!D69</f>
        <v>3.5</v>
      </c>
      <c r="E69" s="71" t="str">
        <f>'[1]ALL NEW COMP'!E69</f>
        <v>(V06,09)</v>
      </c>
      <c r="F69" s="71"/>
      <c r="G69" s="399" t="str">
        <f>'[1]ALL NEW COMP'!G69</f>
        <v>MTZ40/FH4540Z</v>
      </c>
      <c r="H69" s="190">
        <f>'[1]ALL NEW COMP'!O69</f>
        <v>1937.890625</v>
      </c>
      <c r="I69" s="412"/>
      <c r="J69" s="413" t="str">
        <f>'[1]ALL NEW COMP'!T69</f>
        <v>CU - 50  QC</v>
      </c>
      <c r="K69" s="190">
        <f>'[1]ALL NEW COMP'!W69</f>
        <v>4565.84335869873</v>
      </c>
      <c r="L69" s="190"/>
      <c r="M69" s="414" t="str">
        <f>'[1]ALL NEW COMP'!AB69</f>
        <v>WCU-4HP</v>
      </c>
      <c r="N69" s="412"/>
      <c r="O69" s="190">
        <f>'[1]ALL NEW COMP'!AK69</f>
        <v>5290.2717821604</v>
      </c>
      <c r="P69" s="415">
        <f>'[1]ALL NEW COMP'!AL69</f>
        <v>5193.80119392511</v>
      </c>
      <c r="Q69" s="190">
        <f>'[1]ALL NEW COMP'!AM69</f>
        <v>5026.39901286524</v>
      </c>
      <c r="R69" s="373">
        <f>'[1]ALL NEW COMP'!$AN69</f>
        <v>0</v>
      </c>
      <c r="S69" s="414">
        <f>'[1]ALL NEW COMP'!$AQ69</f>
        <v>0</v>
      </c>
      <c r="T69" s="212"/>
      <c r="U69" s="391"/>
      <c r="Z69" s="423"/>
      <c r="AA69" s="423"/>
      <c r="AB69" s="423"/>
      <c r="AC69" s="423"/>
      <c r="AD69" s="423"/>
      <c r="AE69" s="422"/>
    </row>
    <row r="70" ht="12.75" customHeight="1" spans="1:31">
      <c r="A70" s="316" t="str">
        <f>'[1]ALL NEW COMP'!A70</f>
        <v>ALL098.07</v>
      </c>
      <c r="B70" s="316" t="str">
        <f>'[1]ALL NEW COMP'!B70</f>
        <v>CS20K6ME-TFD-132 (3ph)</v>
      </c>
      <c r="C70" s="45"/>
      <c r="D70" s="71">
        <f>'[1]ALL NEW COMP'!D70</f>
        <v>3.5</v>
      </c>
      <c r="E70" s="71" t="str">
        <f>'[1]ALL NEW COMP'!E70</f>
        <v>(V06,09)</v>
      </c>
      <c r="F70" s="71"/>
      <c r="G70" s="399" t="str">
        <f>'[1]ALL NEW COMP'!G70</f>
        <v>MTZ40/TFH4540Z</v>
      </c>
      <c r="H70" s="190">
        <f>'[1]ALL NEW COMP'!O70</f>
        <v>1730.19831730769</v>
      </c>
      <c r="I70" s="412"/>
      <c r="J70" s="413" t="str">
        <f>'[1]ALL NEW COMP'!T70</f>
        <v>CU - 50  QC</v>
      </c>
      <c r="K70" s="190">
        <f>'[1]ALL NEW COMP'!W70</f>
        <v>4358.15105100643</v>
      </c>
      <c r="L70" s="190"/>
      <c r="M70" s="414" t="str">
        <f>'[1]ALL NEW COMP'!AB70</f>
        <v>WCU-4HP</v>
      </c>
      <c r="N70" s="412"/>
      <c r="O70" s="190">
        <f>'[1]ALL NEW COMP'!AK70</f>
        <v>5180.24430963293</v>
      </c>
      <c r="P70" s="415">
        <f>'[1]ALL NEW COMP'!AL70</f>
        <v>5083.77372139763</v>
      </c>
      <c r="Q70" s="190">
        <f>'[1]ALL NEW COMP'!AM70</f>
        <v>4818.70670517293</v>
      </c>
      <c r="R70" s="373">
        <f>'[1]ALL NEW COMP'!$AN70</f>
        <v>0</v>
      </c>
      <c r="S70" s="414">
        <f>'[1]ALL NEW COMP'!$AQ70</f>
        <v>0</v>
      </c>
      <c r="T70" s="212"/>
      <c r="U70" s="391"/>
      <c r="Z70" s="423"/>
      <c r="AA70" s="423"/>
      <c r="AB70" s="423"/>
      <c r="AC70" s="423"/>
      <c r="AD70" s="423"/>
      <c r="AE70" s="422"/>
    </row>
    <row r="71" ht="12.75" customHeight="1" spans="1:31">
      <c r="A71" s="316" t="str">
        <f>'[1]ALL NEW COMP'!A71</f>
        <v>ALL098.08</v>
      </c>
      <c r="B71" s="316" t="str">
        <f>'[1]ALL NEW COMP'!B71</f>
        <v>CS24KQME-TFD-233 (3ph)</v>
      </c>
      <c r="C71" s="45"/>
      <c r="D71" s="71">
        <f>'[1]ALL NEW COMP'!D71</f>
        <v>3.7</v>
      </c>
      <c r="E71" s="71" t="str">
        <f>'[1]ALL NEW COMP'!E71</f>
        <v> (V06,05)</v>
      </c>
      <c r="F71" s="71"/>
      <c r="G71" s="399" t="str">
        <f>'[1]ALL NEW COMP'!G71</f>
        <v>MTZ44/TAG4546Z</v>
      </c>
      <c r="H71" s="190">
        <f>'[1]ALL NEW COMP'!O71</f>
        <v>1983.80954982517</v>
      </c>
      <c r="I71" s="412"/>
      <c r="J71" s="413" t="str">
        <f>'[1]ALL NEW COMP'!T71</f>
        <v>CU - 64 QC</v>
      </c>
      <c r="K71" s="190">
        <f>'[1]ALL NEW COMP'!W71</f>
        <v>5389.36771636526</v>
      </c>
      <c r="L71" s="190"/>
      <c r="M71" s="414" t="str">
        <f>'[1]ALL NEW COMP'!AB71</f>
        <v>WCU-4HP</v>
      </c>
      <c r="N71" s="412"/>
      <c r="O71" s="190">
        <f>'[1]ALL NEW COMP'!AK71</f>
        <v>5604.99179880168</v>
      </c>
      <c r="P71" s="415">
        <f>'[1]ALL NEW COMP'!AL71</f>
        <v>5508.52121056639</v>
      </c>
      <c r="Q71" s="190">
        <f>'[1]ALL NEW COMP'!AM71</f>
        <v>5243.45419434168</v>
      </c>
      <c r="R71" s="373">
        <f>'[1]ALL NEW COMP'!$AN71</f>
        <v>0</v>
      </c>
      <c r="S71" s="414">
        <f>'[1]ALL NEW COMP'!$AQ71</f>
        <v>0</v>
      </c>
      <c r="T71" s="212"/>
      <c r="U71" s="391"/>
      <c r="Z71" s="423"/>
      <c r="AA71" s="423"/>
      <c r="AB71" s="423"/>
      <c r="AC71" s="423"/>
      <c r="AD71" s="423"/>
      <c r="AE71" s="422"/>
    </row>
    <row r="72" ht="12.75" customHeight="1" spans="1:31">
      <c r="A72" s="316" t="str">
        <f>'[1]ALL NEW COMP'!A72</f>
        <v>ALL098.081</v>
      </c>
      <c r="B72" s="316" t="str">
        <f>'[1]ALL NEW COMP'!B72</f>
        <v>CS27KQME-TFD-233 (3ph)</v>
      </c>
      <c r="C72" s="45"/>
      <c r="D72" s="71">
        <f>'[1]ALL NEW COMP'!D72</f>
        <v>4</v>
      </c>
      <c r="E72" s="71" t="str">
        <f>'[1]ALL NEW COMP'!E72</f>
        <v> (V06,05)</v>
      </c>
      <c r="F72" s="71"/>
      <c r="G72" s="399" t="str">
        <f>'[1]ALL NEW COMP'!G72</f>
        <v>MTZ50,TAG2516Z</v>
      </c>
      <c r="H72" s="190">
        <f>'[1]ALL NEW COMP'!O72</f>
        <v>2026.81654283217</v>
      </c>
      <c r="I72" s="416"/>
      <c r="J72" s="413" t="str">
        <f>'[1]ALL NEW COMP'!T72</f>
        <v>CU - 64 QC</v>
      </c>
      <c r="K72" s="190">
        <f>'[1]ALL NEW COMP'!W72</f>
        <v>5432.37470937226</v>
      </c>
      <c r="L72" s="190"/>
      <c r="M72" s="414" t="str">
        <f>'[1]ALL NEW COMP'!AB72</f>
        <v>LCU-05</v>
      </c>
      <c r="N72" s="412"/>
      <c r="O72" s="190">
        <f>'[1]ALL NEW COMP'!AK72</f>
        <v>6792.26147335976</v>
      </c>
      <c r="P72" s="415">
        <f>'[1]ALL NEW COMP'!AL72</f>
        <v>6695.79088512446</v>
      </c>
      <c r="Q72" s="190">
        <f>'[1]ALL NEW COMP'!AM72</f>
        <v>6430.72386889976</v>
      </c>
      <c r="R72" s="373">
        <f>'[1]ALL NEW COMP'!$AN72</f>
        <v>0</v>
      </c>
      <c r="S72" s="414">
        <f>'[1]ALL NEW COMP'!$AQ72</f>
        <v>0</v>
      </c>
      <c r="T72" s="212"/>
      <c r="U72" s="391"/>
      <c r="Z72" s="423"/>
      <c r="AA72" s="423"/>
      <c r="AB72" s="423"/>
      <c r="AC72" s="423"/>
      <c r="AD72" s="423"/>
      <c r="AE72" s="422"/>
    </row>
    <row r="73" ht="12.75" customHeight="1" spans="1:31">
      <c r="A73" s="316" t="str">
        <f>'[1]ALL NEW COMP'!A73</f>
        <v>ALL098.09</v>
      </c>
      <c r="B73" s="400" t="str">
        <f>'[1]ALL NEW COMP'!B73</f>
        <v>CS33KQME-TFD-233 (3ph)</v>
      </c>
      <c r="C73" s="136" t="s">
        <v>272</v>
      </c>
      <c r="D73" s="71">
        <f>'[1]ALL NEW COMP'!D73</f>
        <v>5</v>
      </c>
      <c r="E73" s="71" t="str">
        <f>'[1]ALL NEW COMP'!E73</f>
        <v>(V06,05)</v>
      </c>
      <c r="F73" s="71"/>
      <c r="G73" s="399" t="str">
        <f>'[1]ALL NEW COMP'!G73</f>
        <v>MTZ64/TAG4561Z</v>
      </c>
      <c r="H73" s="190">
        <f>'[1]ALL NEW COMP'!O73</f>
        <v>2069.82353583916</v>
      </c>
      <c r="I73" s="424" t="s">
        <v>273</v>
      </c>
      <c r="J73" s="413" t="str">
        <f>'[1]ALL NEW COMP'!T73</f>
        <v>CU - 72 QC</v>
      </c>
      <c r="K73" s="190">
        <f>'[1]ALL NEW COMP'!W73</f>
        <v>5725.89475869825</v>
      </c>
      <c r="L73" s="190"/>
      <c r="M73" s="414" t="str">
        <f>'[1]ALL NEW COMP'!AB73</f>
        <v>LCU-06</v>
      </c>
      <c r="N73" s="425" t="s">
        <v>274</v>
      </c>
      <c r="O73" s="190">
        <f>'[1]ALL NEW COMP'!AK73</f>
        <v>7227.99734661577</v>
      </c>
      <c r="P73" s="415">
        <f>'[1]ALL NEW COMP'!AL73</f>
        <v>7131.52675838048</v>
      </c>
      <c r="Q73" s="190">
        <f>'[1]ALL NEW COMP'!AM73</f>
        <v>6866.45974215577</v>
      </c>
      <c r="R73" s="373">
        <f>'[1]ALL NEW COMP'!$AN73</f>
        <v>0</v>
      </c>
      <c r="S73" s="414">
        <f>'[1]ALL NEW COMP'!$AQ73</f>
        <v>0</v>
      </c>
      <c r="T73" s="212"/>
      <c r="U73" s="391"/>
      <c r="Z73" s="423"/>
      <c r="AA73" s="423"/>
      <c r="AB73" s="423"/>
      <c r="AC73" s="423"/>
      <c r="AD73" s="423"/>
      <c r="AE73" s="422"/>
    </row>
    <row r="74" ht="12.75" customHeight="1" spans="1:31">
      <c r="A74" s="316" t="str">
        <f>'[1]ALL NEW COMP'!A74</f>
        <v>ALL098.10</v>
      </c>
      <c r="B74" s="400" t="str">
        <f>'[1]ALL NEW COMP'!B74</f>
        <v>CF05K6ME-PFZ-135 (2hp 1ph)</v>
      </c>
      <c r="C74" s="137"/>
      <c r="D74" s="71">
        <f>'[1]ALL NEW COMP'!D74</f>
        <v>2</v>
      </c>
      <c r="E74" s="71" t="str">
        <f>'[1]ALL NEW COMP'!E74</f>
        <v> (V06,09)</v>
      </c>
      <c r="F74" s="71"/>
      <c r="G74" s="399" t="str">
        <f>'[1]ALL NEW COMP'!G74</f>
        <v>FH2480Z 8000BTU</v>
      </c>
      <c r="H74" s="190">
        <f>'[1]ALL NEW COMP'!O74</f>
        <v>1758.6948208042</v>
      </c>
      <c r="I74" s="425"/>
      <c r="J74" s="413" t="str">
        <f>'[1]ALL NEW COMP'!T74</f>
        <v>CU - 36  QC</v>
      </c>
      <c r="K74" s="190">
        <f>'[1]ALL NEW COMP'!W74</f>
        <v>4213.78252364644</v>
      </c>
      <c r="L74" s="190"/>
      <c r="M74" s="414" t="str">
        <f>'[1]ALL NEW COMP'!AB74</f>
        <v>WCU-3HP</v>
      </c>
      <c r="N74" s="425"/>
      <c r="O74" s="190">
        <f>'[1]ALL NEW COMP'!AK74</f>
        <v>5196.72086520587</v>
      </c>
      <c r="P74" s="415">
        <f>'[1]ALL NEW COMP'!AL74</f>
        <v>5100.25027697058</v>
      </c>
      <c r="Q74" s="190">
        <f>'[1]ALL NEW COMP'!AM74</f>
        <v>4835.18326074587</v>
      </c>
      <c r="R74" s="373">
        <f>'[1]ALL NEW COMP'!$AN74</f>
        <v>0</v>
      </c>
      <c r="S74" s="414">
        <f>'[1]ALL NEW COMP'!$AQ74</f>
        <v>0</v>
      </c>
      <c r="T74" s="212"/>
      <c r="U74" s="391"/>
      <c r="Z74" s="423"/>
      <c r="AA74" s="423"/>
      <c r="AB74" s="423"/>
      <c r="AC74" s="423"/>
      <c r="AD74" s="423"/>
      <c r="AE74" s="422"/>
    </row>
    <row r="75" ht="12.75" customHeight="1" spans="1:31">
      <c r="A75" s="316" t="str">
        <f>'[1]ALL NEW COMP'!A75</f>
        <v>ALL098.11</v>
      </c>
      <c r="B75" s="400" t="str">
        <f>'[1]ALL NEW COMP'!B75</f>
        <v>CF05K6ME-TFM-132 (2hp 3ph)</v>
      </c>
      <c r="C75" s="137"/>
      <c r="D75" s="71">
        <f>'[1]ALL NEW COMP'!D75</f>
        <v>2</v>
      </c>
      <c r="E75" s="71" t="str">
        <f>'[1]ALL NEW COMP'!E75</f>
        <v> (V06,09)</v>
      </c>
      <c r="F75" s="71"/>
      <c r="G75" s="399" t="str">
        <f>'[1]ALL NEW COMP'!G75</f>
        <v>TFH2480Z 8000BTU</v>
      </c>
      <c r="H75" s="190">
        <f>'[1]ALL NEW COMP'!O75</f>
        <v>1583.15461101399</v>
      </c>
      <c r="I75" s="425"/>
      <c r="J75" s="413" t="str">
        <f>'[1]ALL NEW COMP'!T75</f>
        <v>CU - 36  QC</v>
      </c>
      <c r="K75" s="190">
        <f>'[1]ALL NEW COMP'!W75</f>
        <v>4038.24231385623</v>
      </c>
      <c r="L75" s="190"/>
      <c r="M75" s="414" t="str">
        <f>'[1]ALL NEW COMP'!AB75</f>
        <v>WCU-3HP</v>
      </c>
      <c r="N75" s="425"/>
      <c r="O75" s="190">
        <f>'[1]ALL NEW COMP'!AK75</f>
        <v>5021.18065541566</v>
      </c>
      <c r="P75" s="415">
        <f>'[1]ALL NEW COMP'!AL75</f>
        <v>4924.71006718036</v>
      </c>
      <c r="Q75" s="190">
        <f>'[1]ALL NEW COMP'!AM75</f>
        <v>4659.64305095566</v>
      </c>
      <c r="R75" s="373">
        <f>'[1]ALL NEW COMP'!$AN75</f>
        <v>0</v>
      </c>
      <c r="S75" s="414">
        <f>'[1]ALL NEW COMP'!$AQ75</f>
        <v>0</v>
      </c>
      <c r="T75" s="212"/>
      <c r="U75" s="391"/>
      <c r="Z75" s="423"/>
      <c r="AA75" s="423"/>
      <c r="AB75" s="423"/>
      <c r="AC75" s="423"/>
      <c r="AD75" s="423"/>
      <c r="AE75" s="422"/>
    </row>
    <row r="76" spans="1:31">
      <c r="A76" s="316" t="str">
        <f>'[1]ALL NEW COMP'!A76</f>
        <v>ALL098.13</v>
      </c>
      <c r="B76" s="400" t="str">
        <f>'[1]ALL NEW COMP'!B76</f>
        <v>CF10K6ME-TFM-132 (3ph) 2.8hp</v>
      </c>
      <c r="C76" s="137"/>
      <c r="D76" s="71" t="str">
        <f>'[1]ALL NEW COMP'!D76</f>
        <v>2.8 (5AMP)</v>
      </c>
      <c r="E76" s="71" t="str">
        <f>'[1]ALL NEW COMP'!E76</f>
        <v> (V06,09)</v>
      </c>
      <c r="F76" s="71"/>
      <c r="G76" s="399" t="str">
        <f>'[1]ALL NEW COMP'!G76</f>
        <v>TFH2511Z</v>
      </c>
      <c r="H76" s="190">
        <f>'[1]ALL NEW COMP'!O76</f>
        <v>1674.83118444056</v>
      </c>
      <c r="I76" s="425"/>
      <c r="J76" s="413" t="str">
        <f>'[1]ALL NEW COMP'!T76</f>
        <v>CU - 40  QC</v>
      </c>
      <c r="K76" s="190">
        <f>'[1]ALL NEW COMP'!W76</f>
        <v>4226.22952697608</v>
      </c>
      <c r="L76" s="190"/>
      <c r="M76" s="414" t="str">
        <f>'[1]ALL NEW COMP'!AB76</f>
        <v>WCU-3HP</v>
      </c>
      <c r="N76" s="425"/>
      <c r="O76" s="190">
        <f>'[1]ALL NEW COMP'!AK76</f>
        <v>5112.85722884223</v>
      </c>
      <c r="P76" s="415">
        <f>'[1]ALL NEW COMP'!AL76</f>
        <v>5016.38664060693</v>
      </c>
      <c r="Q76" s="190">
        <f>'[1]ALL NEW COMP'!AM76</f>
        <v>4751.31962438223</v>
      </c>
      <c r="R76" s="373">
        <f>'[1]ALL NEW COMP'!$AN76</f>
        <v>0</v>
      </c>
      <c r="S76" s="414">
        <f>'[1]ALL NEW COMP'!$AQ76</f>
        <v>0</v>
      </c>
      <c r="T76" s="212"/>
      <c r="U76" s="391"/>
      <c r="Z76" s="423"/>
      <c r="AA76" s="423"/>
      <c r="AB76" s="423"/>
      <c r="AC76" s="423"/>
      <c r="AD76" s="423"/>
      <c r="AE76" s="422"/>
    </row>
    <row r="77" ht="14.25" customHeight="1" spans="1:31">
      <c r="A77" s="316" t="str">
        <f>'[1]ALL NEW COMP'!A77</f>
        <v>ALL098.14</v>
      </c>
      <c r="B77" s="400" t="str">
        <f>'[1]ALL NEW COMP'!B77</f>
        <v>CF12K7ME-TFD (3ph) 3.5hp</v>
      </c>
      <c r="C77" s="137"/>
      <c r="D77" s="71">
        <f>'[1]ALL NEW COMP'!D77</f>
        <v>3.5</v>
      </c>
      <c r="E77" s="71" t="str">
        <f>'[1]ALL NEW COMP'!E77</f>
        <v> (V06,09)</v>
      </c>
      <c r="F77" s="71"/>
      <c r="G77" s="399" t="str">
        <f>'[1]ALL NEW COMP'!G77</f>
        <v>TFH2513Z</v>
      </c>
      <c r="H77" s="190">
        <f>'[1]ALL NEW COMP'!O77</f>
        <v>1851.61570474482</v>
      </c>
      <c r="I77" s="425"/>
      <c r="J77" s="413" t="str">
        <f>'[1]ALL NEW COMP'!T77</f>
        <v>CU - 50  QC</v>
      </c>
      <c r="K77" s="190">
        <f>'[1]ALL NEW COMP'!W77</f>
        <v>4427.38626458803</v>
      </c>
      <c r="L77" s="190"/>
      <c r="M77" s="414" t="str">
        <f>'[1]ALL NEW COMP'!AB77</f>
        <v>WCU-4HP</v>
      </c>
      <c r="N77" s="425"/>
      <c r="O77" s="190">
        <f>'[1]ALL NEW COMP'!AK77</f>
        <v>5249.47952321454</v>
      </c>
      <c r="P77" s="415">
        <f>'[1]ALL NEW COMP'!AL77</f>
        <v>5153.00893497924</v>
      </c>
      <c r="Q77" s="190">
        <f>'[1]ALL NEW COMP'!AM77</f>
        <v>4887.94191875454</v>
      </c>
      <c r="R77" s="373">
        <f>'[1]ALL NEW COMP'!$AN77</f>
        <v>0</v>
      </c>
      <c r="S77" s="414">
        <f>'[1]ALL NEW COMP'!$AQ77</f>
        <v>0</v>
      </c>
      <c r="T77" s="212"/>
      <c r="U77" s="391"/>
      <c r="Z77" s="423"/>
      <c r="AA77" s="423"/>
      <c r="AB77" s="423"/>
      <c r="AC77" s="423"/>
      <c r="AD77" s="423"/>
      <c r="AE77" s="422"/>
    </row>
    <row r="78" ht="12.75" customHeight="1" spans="1:31">
      <c r="A78" s="316" t="str">
        <f>'[1]ALL NEW COMP'!A78</f>
        <v>ALL098.15</v>
      </c>
      <c r="B78" s="400" t="str">
        <f>'[1]ALL NEW COMP'!B78</f>
        <v>KCM475LAL-C3 (2HP 1ph)</v>
      </c>
      <c r="C78" s="137"/>
      <c r="D78" s="71">
        <f>'[1]ALL NEW COMP'!D78</f>
        <v>2</v>
      </c>
      <c r="E78" s="71" t="str">
        <f>'[1]ALL NEW COMP'!E78</f>
        <v>3/8 , 5/8</v>
      </c>
      <c r="F78" s="71"/>
      <c r="G78" s="399" t="str">
        <f>'[1]ALL NEW COMP'!G79</f>
        <v>TFH2480Z 8000BTU</v>
      </c>
      <c r="H78" s="190">
        <f>'[1]ALL NEW COMP'!O78</f>
        <v>1574.31457431457</v>
      </c>
      <c r="I78" s="425"/>
      <c r="J78" s="413" t="str">
        <f>'[1]ALL NEW COMP'!T78</f>
        <v>CU - 36  QC</v>
      </c>
      <c r="K78" s="190">
        <f>'[1]ALL NEW COMP'!W78</f>
        <v>3980.96182871637</v>
      </c>
      <c r="L78" s="190"/>
      <c r="M78" s="414" t="str">
        <f>'[1]ALL NEW COMP'!AB78</f>
        <v>WCU-3HP</v>
      </c>
      <c r="N78" s="425"/>
      <c r="O78" s="190">
        <f>'[1]ALL NEW COMP'!AK78</f>
        <v>4963.9001702758</v>
      </c>
      <c r="P78" s="415">
        <f>'[1]ALL NEW COMP'!AL78</f>
        <v>4867.42958204051</v>
      </c>
      <c r="Q78" s="190">
        <f>'[1]ALL NEW COMP'!AM78</f>
        <v>4602.3625658158</v>
      </c>
      <c r="R78" s="373">
        <f>'[1]ALL NEW COMP'!$AN78</f>
        <v>0</v>
      </c>
      <c r="S78" s="414">
        <f>'[1]ALL NEW COMP'!$AQ78</f>
        <v>0</v>
      </c>
      <c r="T78" s="212"/>
      <c r="U78" s="391"/>
      <c r="Z78" s="423"/>
      <c r="AA78" s="423"/>
      <c r="AB78" s="423"/>
      <c r="AC78" s="423"/>
      <c r="AD78" s="423"/>
      <c r="AE78" s="422"/>
    </row>
    <row r="79" spans="1:31">
      <c r="A79" s="316" t="str">
        <f>'[1]ALL NEW COMP'!A79</f>
        <v>ALL098.16</v>
      </c>
      <c r="B79" s="400" t="str">
        <f>'[1]ALL NEW COMP'!B79</f>
        <v>KCM475LAL-E5 (2HP 3ph)</v>
      </c>
      <c r="C79" s="137"/>
      <c r="D79" s="71">
        <f>'[1]ALL NEW COMP'!D79</f>
        <v>2</v>
      </c>
      <c r="E79" s="71" t="str">
        <f>'[1]ALL NEW COMP'!E79</f>
        <v>3/8 , 5/8</v>
      </c>
      <c r="F79" s="71"/>
      <c r="G79" s="399" t="str">
        <f>'[1]ALL NEW COMP'!G80</f>
        <v>TFH2511Z</v>
      </c>
      <c r="H79" s="190">
        <f>'[1]ALL NEW COMP'!O79</f>
        <v>1427.78592375367</v>
      </c>
      <c r="I79" s="425"/>
      <c r="J79" s="413" t="str">
        <f>'[1]ALL NEW COMP'!T79</f>
        <v>CU - 36  QC</v>
      </c>
      <c r="K79" s="190">
        <f>'[1]ALL NEW COMP'!W79</f>
        <v>3816.97581473036</v>
      </c>
      <c r="L79" s="190"/>
      <c r="M79" s="414" t="str">
        <f>'[1]ALL NEW COMP'!AB79</f>
        <v>WCU-3HP</v>
      </c>
      <c r="N79" s="425"/>
      <c r="O79" s="190">
        <f>'[1]ALL NEW COMP'!AK79</f>
        <v>4799.91415628979</v>
      </c>
      <c r="P79" s="415">
        <f>'[1]ALL NEW COMP'!AL79</f>
        <v>4703.44356805449</v>
      </c>
      <c r="Q79" s="190">
        <f>'[1]ALL NEW COMP'!AM79</f>
        <v>4438.37655182979</v>
      </c>
      <c r="R79" s="373">
        <f>'[1]ALL NEW COMP'!$AN79</f>
        <v>0</v>
      </c>
      <c r="S79" s="414">
        <f>'[1]ALL NEW COMP'!$AQ79</f>
        <v>0</v>
      </c>
      <c r="T79" s="212"/>
      <c r="U79" s="391"/>
      <c r="Z79" s="423"/>
      <c r="AA79" s="423"/>
      <c r="AB79" s="423"/>
      <c r="AC79" s="423"/>
      <c r="AD79" s="423"/>
      <c r="AE79" s="422"/>
    </row>
    <row r="80" spans="1:31">
      <c r="A80" s="316" t="str">
        <f>'[1]ALL NEW COMP'!A80</f>
        <v>ALL099.01</v>
      </c>
      <c r="B80" s="400" t="str">
        <f>'[1]ALL NEW COMP'!B80</f>
        <v>KCM512LAL (3HP 3ph)</v>
      </c>
      <c r="C80" s="137"/>
      <c r="D80" s="71">
        <f>'[1]ALL NEW COMP'!D80</f>
        <v>3</v>
      </c>
      <c r="E80" s="71" t="str">
        <f>'[1]ALL NEW COMP'!E80</f>
        <v>3/8 , 3/4</v>
      </c>
      <c r="F80" s="71"/>
      <c r="G80" s="399" t="str">
        <f>'[1]ALL NEW COMP'!G81</f>
        <v>TFH2513Z</v>
      </c>
      <c r="H80" s="190">
        <f>'[1]ALL NEW COMP'!O80</f>
        <v>1502.15517241379</v>
      </c>
      <c r="I80" s="425"/>
      <c r="J80" s="413" t="str">
        <f>'[1]ALL NEW COMP'!T80</f>
        <v>CU - 50  QC</v>
      </c>
      <c r="K80" s="190">
        <f>'[1]ALL NEW COMP'!W80</f>
        <v>4144.04633888872</v>
      </c>
      <c r="L80" s="190"/>
      <c r="M80" s="414" t="str">
        <f>'[1]ALL NEW COMP'!AB80</f>
        <v>WCU-3HP</v>
      </c>
      <c r="N80" s="425"/>
      <c r="O80" s="190">
        <f>'[1]ALL NEW COMP'!AK80</f>
        <v>4778.41065978629</v>
      </c>
      <c r="P80" s="415">
        <f>'[1]ALL NEW COMP'!AL80</f>
        <v>4681.94007155099</v>
      </c>
      <c r="Q80" s="190">
        <f>'[1]ALL NEW COMP'!AM80</f>
        <v>4416.87305532629</v>
      </c>
      <c r="R80" s="373">
        <f>'[1]ALL NEW COMP'!$AN80</f>
        <v>0</v>
      </c>
      <c r="S80" s="414">
        <f>'[1]ALL NEW COMP'!$AQ80</f>
        <v>0</v>
      </c>
      <c r="T80" s="212"/>
      <c r="U80" s="391"/>
      <c r="Z80" s="423"/>
      <c r="AA80" s="423"/>
      <c r="AB80" s="423"/>
      <c r="AC80" s="423"/>
      <c r="AD80" s="423"/>
      <c r="AE80" s="422"/>
    </row>
    <row r="81" customHeight="1" spans="1:31">
      <c r="A81" s="316" t="str">
        <f>'[1]ALL NEW COMP'!A81</f>
        <v>ALL099</v>
      </c>
      <c r="B81" s="400" t="str">
        <f>'[1]ALL NEW COMP'!B81</f>
        <v>KCM515LAL (3.5HP 3ph)</v>
      </c>
      <c r="C81" s="137"/>
      <c r="D81" s="71">
        <f>'[1]ALL NEW COMP'!D81</f>
        <v>3.5</v>
      </c>
      <c r="E81" s="71" t="str">
        <f>'[1]ALL NEW COMP'!E81</f>
        <v>3/8 , 3/4</v>
      </c>
      <c r="F81" s="71"/>
      <c r="G81" s="399" t="str">
        <f>'[1]ALL NEW COMP'!G82</f>
        <v>TAG2516Z</v>
      </c>
      <c r="H81" s="190">
        <f>'[1]ALL NEW COMP'!O81</f>
        <v>1677.27272727273</v>
      </c>
      <c r="I81" s="425"/>
      <c r="J81" s="413" t="str">
        <f>'[1]ALL NEW COMP'!T81</f>
        <v>CU - 64B QC</v>
      </c>
      <c r="K81" s="190">
        <f>'[1]ALL NEW COMP'!W81</f>
        <v>4536.46489613343</v>
      </c>
      <c r="L81" s="190"/>
      <c r="M81" s="414" t="str">
        <f>'[1]ALL NEW COMP'!AB81</f>
        <v>WCU-4HP</v>
      </c>
      <c r="N81" s="425"/>
      <c r="O81" s="190">
        <f>'[1]ALL NEW COMP'!AK81</f>
        <v>5044.98575136138</v>
      </c>
      <c r="P81" s="415">
        <f>'[1]ALL NEW COMP'!AL81</f>
        <v>4948.51516312609</v>
      </c>
      <c r="Q81" s="190">
        <f>'[1]ALL NEW COMP'!AM81</f>
        <v>4683.44814690138</v>
      </c>
      <c r="R81" s="373">
        <f>'[1]ALL NEW COMP'!$AN81</f>
        <v>0</v>
      </c>
      <c r="S81" s="414">
        <f>'[1]ALL NEW COMP'!$AQ81</f>
        <v>0</v>
      </c>
      <c r="T81" s="212"/>
      <c r="U81" s="391"/>
      <c r="Z81" s="423"/>
      <c r="AA81" s="423"/>
      <c r="AB81" s="423"/>
      <c r="AC81" s="423"/>
      <c r="AD81" s="423"/>
      <c r="AE81" s="422"/>
    </row>
    <row r="82" customHeight="1" spans="1:31">
      <c r="A82" s="316" t="str">
        <f>'[1]ALL NEW COMP'!A82</f>
        <v>ALL099.02</v>
      </c>
      <c r="B82" s="400" t="str">
        <f>'[1]ALL NEW COMP'!B82</f>
        <v>KCM517LAL (4HP)</v>
      </c>
      <c r="C82" s="137"/>
      <c r="D82" s="71">
        <f>'[1]ALL NEW COMP'!D82</f>
        <v>4</v>
      </c>
      <c r="E82" s="71" t="str">
        <f>'[1]ALL NEW COMP'!E82</f>
        <v>V06,V04(1/2,3/4) </v>
      </c>
      <c r="F82" s="71"/>
      <c r="G82" s="399"/>
      <c r="H82" s="190">
        <f>'[1]ALL NEW COMP'!O82</f>
        <v>1894.96563007305</v>
      </c>
      <c r="I82" s="426"/>
      <c r="J82" s="413" t="str">
        <f>'[1]ALL NEW COMP'!T82</f>
        <v>CU - 64 QC</v>
      </c>
      <c r="K82" s="190">
        <f>'[1]ALL NEW COMP'!W82</f>
        <v>5245.19382954964</v>
      </c>
      <c r="L82" s="190"/>
      <c r="M82" s="414" t="str">
        <f>'[1]ALL NEW COMP'!AB82</f>
        <v>LCU-05</v>
      </c>
      <c r="N82" s="426"/>
      <c r="O82" s="190">
        <f>'[1]ALL NEW COMP'!AK82</f>
        <v>6605.08059353713</v>
      </c>
      <c r="P82" s="415">
        <f>'[1]ALL NEW COMP'!AL82</f>
        <v>6508.61000530184</v>
      </c>
      <c r="Q82" s="190">
        <f>'[1]ALL NEW COMP'!AM82</f>
        <v>6243.54298907713</v>
      </c>
      <c r="R82" s="373" t="str">
        <f>'[1]ALL NEW COMP'!$AN82</f>
        <v>HTC-4</v>
      </c>
      <c r="S82" s="414">
        <f>'[1]ALL NEW COMP'!$AQ82</f>
        <v>4920.94974366007</v>
      </c>
      <c r="T82" s="212"/>
      <c r="U82" s="391"/>
      <c r="Z82" s="423"/>
      <c r="AA82" s="423"/>
      <c r="AB82" s="423"/>
      <c r="AC82" s="423"/>
      <c r="AD82" s="423"/>
      <c r="AE82" s="422"/>
    </row>
    <row r="83" customHeight="1" spans="1:31">
      <c r="A83" s="316" t="str">
        <f>'[1]ALL NEW COMP'!A83</f>
        <v>ALL099.03</v>
      </c>
      <c r="B83" s="316" t="str">
        <f>'[1]ALL NEW COMP'!B83</f>
        <v>KCM520LAL (5HP)</v>
      </c>
      <c r="C83" s="56" t="s">
        <v>275</v>
      </c>
      <c r="D83" s="71">
        <f>'[1]ALL NEW COMP'!D83</f>
        <v>5</v>
      </c>
      <c r="E83" s="71" t="str">
        <f>'[1]ALL NEW COMP'!E83</f>
        <v>V06,V04(1/2,3/4) </v>
      </c>
      <c r="F83" s="71"/>
      <c r="G83" s="399" t="str">
        <f>'[1]ALL NEW COMP'!G83</f>
        <v>TAG2522Z</v>
      </c>
      <c r="H83" s="190">
        <f>'[1]ALL NEW COMP'!O83</f>
        <v>2046.1815233705</v>
      </c>
      <c r="I83" s="417" t="s">
        <v>276</v>
      </c>
      <c r="J83" s="413" t="str">
        <f>'[1]ALL NEW COMP'!T83</f>
        <v>CU - 72 QC</v>
      </c>
      <c r="K83" s="190">
        <f>'[1]ALL NEW COMP'!W83</f>
        <v>5531.54604670779</v>
      </c>
      <c r="L83" s="190"/>
      <c r="M83" s="414" t="str">
        <f>'[1]ALL NEW COMP'!AB83</f>
        <v>LCU-06</v>
      </c>
      <c r="N83" s="417" t="s">
        <v>264</v>
      </c>
      <c r="O83" s="190">
        <f>'[1]ALL NEW COMP'!AK83</f>
        <v>7033.64863462532</v>
      </c>
      <c r="P83" s="415">
        <f>'[1]ALL NEW COMP'!AL83</f>
        <v>6937.17804639002</v>
      </c>
      <c r="Q83" s="190">
        <f>'[1]ALL NEW COMP'!AM83</f>
        <v>6672.11103016532</v>
      </c>
      <c r="R83" s="373" t="str">
        <f>'[1]ALL NEW COMP'!$AN83</f>
        <v>HTC-5</v>
      </c>
      <c r="S83" s="414">
        <f>'[1]ALL NEW COMP'!$AQ83</f>
        <v>5150.50222047418</v>
      </c>
      <c r="T83" s="207"/>
      <c r="U83" s="391"/>
      <c r="Z83" s="423"/>
      <c r="AA83" s="423"/>
      <c r="AB83" s="423"/>
      <c r="AC83" s="423"/>
      <c r="AD83" s="423"/>
      <c r="AE83" s="422"/>
    </row>
    <row r="84" spans="1:31">
      <c r="A84" s="316" t="str">
        <f>'[1]ALL NEW COMP'!A84</f>
        <v>ALL099.1</v>
      </c>
      <c r="B84" s="316" t="str">
        <f>'[1]ALL NEW COMP'!B84</f>
        <v>SM120S4VC equavelant SZ120</v>
      </c>
      <c r="C84" s="57"/>
      <c r="D84" s="71">
        <f>'[1]ALL NEW COMP'!D84</f>
        <v>10</v>
      </c>
      <c r="E84" s="71" t="str">
        <f>'[1]ALL NEW COMP'!E84</f>
        <v>7/8, 1 3/8</v>
      </c>
      <c r="F84" s="71"/>
      <c r="G84" s="399">
        <f>'[1]ALL NEW COMP'!G84</f>
        <v>0</v>
      </c>
      <c r="H84" s="190" t="str">
        <f>'[1]ALL NEW COMP'!O84</f>
        <v>~</v>
      </c>
      <c r="I84" s="412"/>
      <c r="J84" s="413" t="str">
        <f>'[1]ALL NEW COMP'!T84</f>
        <v>CU - 144 QC</v>
      </c>
      <c r="K84" s="190" t="str">
        <f>'[1]ALL NEW COMP'!W84</f>
        <v>~</v>
      </c>
      <c r="L84" s="190"/>
      <c r="M84" s="414" t="str">
        <f>'[1]ALL NEW COMP'!AB84</f>
        <v>TCU - 120 </v>
      </c>
      <c r="N84" s="412"/>
      <c r="O84" s="190">
        <f>'[1]ALL NEW COMP'!AK84</f>
        <v>14351.3998822202</v>
      </c>
      <c r="P84" s="415">
        <f>'[1]ALL NEW COMP'!AL84</f>
        <v>14254.9292939849</v>
      </c>
      <c r="Q84" s="190">
        <f>'[1]ALL NEW COMP'!AM84</f>
        <v>13989.8622777602</v>
      </c>
      <c r="R84" s="373">
        <f>'[1]ALL NEW COMP'!$AN84</f>
        <v>0</v>
      </c>
      <c r="S84" s="414">
        <f>'[1]ALL NEW COMP'!$AQ84</f>
        <v>0</v>
      </c>
      <c r="T84" s="212"/>
      <c r="U84" s="391"/>
      <c r="Z84" s="423"/>
      <c r="AA84" s="423"/>
      <c r="AB84" s="423"/>
      <c r="AC84" s="423"/>
      <c r="AD84" s="423"/>
      <c r="AE84" s="422"/>
    </row>
    <row r="85" spans="1:31">
      <c r="A85" s="316" t="str">
        <f>'[1]ALL NEW COMP'!A85</f>
        <v>ALL100</v>
      </c>
      <c r="B85" s="316" t="str">
        <f>'[1]ALL NEW COMP'!B85</f>
        <v>SM124A4ALB</v>
      </c>
      <c r="C85" s="57"/>
      <c r="D85" s="71">
        <f>'[1]ALL NEW COMP'!D85</f>
        <v>10</v>
      </c>
      <c r="E85" s="71" t="str">
        <f>'[1]ALL NEW COMP'!E85</f>
        <v>7/8, 1 3/8</v>
      </c>
      <c r="F85" s="71"/>
      <c r="G85" s="399">
        <f>'[1]ALL NEW COMP'!G85</f>
        <v>0</v>
      </c>
      <c r="H85" s="190">
        <f>'[1]ALL NEW COMP'!O85</f>
        <v>3727.27272727273</v>
      </c>
      <c r="I85" s="412"/>
      <c r="J85" s="413" t="str">
        <f>'[1]ALL NEW COMP'!T85</f>
        <v>CU - 144 QC</v>
      </c>
      <c r="K85" s="190">
        <f>'[1]ALL NEW COMP'!W85</f>
        <v>9708.50336757466</v>
      </c>
      <c r="L85" s="190"/>
      <c r="M85" s="414" t="str">
        <f>'[1]ALL NEW COMP'!AB85</f>
        <v>TCU - 120 </v>
      </c>
      <c r="N85" s="412"/>
      <c r="O85" s="190">
        <f>'[1]ALL NEW COMP'!AK85</f>
        <v>12115.0362458566</v>
      </c>
      <c r="P85" s="415">
        <f>'[1]ALL NEW COMP'!AL85</f>
        <v>12018.5656576213</v>
      </c>
      <c r="Q85" s="190">
        <f>'[1]ALL NEW COMP'!AM85</f>
        <v>11753.4986413966</v>
      </c>
      <c r="R85" s="373">
        <f>'[1]ALL NEW COMP'!$AN85</f>
        <v>0</v>
      </c>
      <c r="S85" s="414">
        <f>'[1]ALL NEW COMP'!$AQ85</f>
        <v>0</v>
      </c>
      <c r="T85" s="212"/>
      <c r="U85" s="391"/>
      <c r="Z85" s="423"/>
      <c r="AA85" s="423"/>
      <c r="AB85" s="423"/>
      <c r="AC85" s="423"/>
      <c r="AD85" s="423"/>
      <c r="AE85" s="422"/>
    </row>
    <row r="86" spans="1:31">
      <c r="A86" s="316" t="str">
        <f>'[1]ALL NEW COMP'!A86</f>
        <v>ALL101</v>
      </c>
      <c r="B86" s="316" t="str">
        <f>'[1]ALL NEW COMP'!B86</f>
        <v>SM147A4ALB</v>
      </c>
      <c r="C86" s="57"/>
      <c r="D86" s="71">
        <f>'[1]ALL NEW COMP'!D86</f>
        <v>12</v>
      </c>
      <c r="E86" s="71" t="str">
        <f>'[1]ALL NEW COMP'!E86</f>
        <v>7/8, 1 3/8</v>
      </c>
      <c r="F86" s="71"/>
      <c r="G86" s="399">
        <f>'[1]ALL NEW COMP'!G86</f>
        <v>0</v>
      </c>
      <c r="H86" s="190">
        <f>'[1]ALL NEW COMP'!O86</f>
        <v>4272.02797202797</v>
      </c>
      <c r="I86" s="412"/>
      <c r="J86" s="413" t="str">
        <f>'[1]ALL NEW COMP'!T86</f>
        <v>CU - 160 QC</v>
      </c>
      <c r="K86" s="190">
        <f>'[1]ALL NEW COMP'!W86</f>
        <v>10842.8798855714</v>
      </c>
      <c r="L86" s="190"/>
      <c r="M86" s="414" t="str">
        <f>'[1]ALL NEW COMP'!AB86</f>
        <v>TCU - 120 </v>
      </c>
      <c r="N86" s="412"/>
      <c r="O86" s="190">
        <f>'[1]ALL NEW COMP'!AK86</f>
        <v>12742.4302442632</v>
      </c>
      <c r="P86" s="415">
        <f>'[1]ALL NEW COMP'!AL86</f>
        <v>12645.9596560279</v>
      </c>
      <c r="Q86" s="190">
        <f>'[1]ALL NEW COMP'!AM86</f>
        <v>12380.8926398032</v>
      </c>
      <c r="R86" s="373">
        <f>'[1]ALL NEW COMP'!$AN86</f>
        <v>0</v>
      </c>
      <c r="S86" s="414">
        <f>'[1]ALL NEW COMP'!$AQ86</f>
        <v>0</v>
      </c>
      <c r="T86" s="212"/>
      <c r="U86" s="391"/>
      <c r="Z86" s="423"/>
      <c r="AA86" s="423"/>
      <c r="AB86" s="423"/>
      <c r="AC86" s="423"/>
      <c r="AD86" s="423"/>
      <c r="AE86" s="422"/>
    </row>
    <row r="87" customHeight="1" spans="1:31">
      <c r="A87" s="316" t="str">
        <f>'[1]ALL NEW COMP'!A87</f>
        <v>ALL102</v>
      </c>
      <c r="B87" s="316" t="str">
        <f>'[1]ALL NEW COMP'!B87</f>
        <v>SM161T4VC</v>
      </c>
      <c r="C87" s="57"/>
      <c r="D87" s="71">
        <f>'[1]ALL NEW COMP'!D87</f>
        <v>13</v>
      </c>
      <c r="E87" s="71" t="str">
        <f>'[1]ALL NEW COMP'!E87</f>
        <v>7/8, 1 3/8</v>
      </c>
      <c r="F87" s="71"/>
      <c r="G87" s="399">
        <f>'[1]ALL NEW COMP'!G87</f>
        <v>0</v>
      </c>
      <c r="H87" s="190">
        <f>'[1]ALL NEW COMP'!O87</f>
        <v>5512.06293706294</v>
      </c>
      <c r="I87" s="412"/>
      <c r="J87" s="413" t="str">
        <f>'[1]ALL NEW COMP'!T87</f>
        <v>CU - 160 QC</v>
      </c>
      <c r="K87" s="190">
        <f>'[1]ALL NEW COMP'!W87</f>
        <v>12122.793483085</v>
      </c>
      <c r="L87" s="190"/>
      <c r="M87" s="414" t="str">
        <f>'[1]ALL NEW COMP'!AB87</f>
        <v>TCU - 150 </v>
      </c>
      <c r="N87" s="412"/>
      <c r="O87" s="190">
        <f>'[1]ALL NEW COMP'!AK87</f>
        <v>14687.7122286642</v>
      </c>
      <c r="P87" s="415">
        <f>'[1]ALL NEW COMP'!AL87</f>
        <v>14591.2416404289</v>
      </c>
      <c r="Q87" s="190">
        <f>'[1]ALL NEW COMP'!AM87</f>
        <v>14326.1746242042</v>
      </c>
      <c r="R87" s="373">
        <f>'[1]ALL NEW COMP'!$AN87</f>
        <v>0</v>
      </c>
      <c r="S87" s="414">
        <f>'[1]ALL NEW COMP'!$AQ87</f>
        <v>0</v>
      </c>
      <c r="T87" s="212"/>
      <c r="U87" s="391"/>
      <c r="Z87" s="423"/>
      <c r="AA87" s="423"/>
      <c r="AB87" s="423"/>
      <c r="AC87" s="423"/>
      <c r="AD87" s="423"/>
      <c r="AE87" s="422"/>
    </row>
    <row r="88" spans="1:31">
      <c r="A88" s="316" t="str">
        <f>'[1]ALL NEW COMP'!A88</f>
        <v>ALL103</v>
      </c>
      <c r="B88" s="316" t="str">
        <f>'[1]ALL NEW COMP'!B88</f>
        <v>SM185S4CC</v>
      </c>
      <c r="C88" s="57"/>
      <c r="D88" s="71">
        <f>'[1]ALL NEW COMP'!D88</f>
        <v>15</v>
      </c>
      <c r="E88" s="71" t="str">
        <f>'[1]ALL NEW COMP'!E88</f>
        <v>1 1/8, 1 5/8</v>
      </c>
      <c r="F88" s="71"/>
      <c r="G88" s="399">
        <f>'[1]ALL NEW COMP'!G88</f>
        <v>0</v>
      </c>
      <c r="H88" s="190">
        <f>'[1]ALL NEW COMP'!O88</f>
        <v>6128.4965034965</v>
      </c>
      <c r="I88" s="412"/>
      <c r="J88" s="413" t="str">
        <f>'[1]ALL NEW COMP'!T88</f>
        <v>CU - 200 QC</v>
      </c>
      <c r="K88" s="190">
        <f>'[1]ALL NEW COMP'!W88</f>
        <v>14032.35293629</v>
      </c>
      <c r="L88" s="190"/>
      <c r="M88" s="414" t="str">
        <f>'[1]ALL NEW COMP'!AB88</f>
        <v>TCU - 150 </v>
      </c>
      <c r="N88" s="412"/>
      <c r="O88" s="190">
        <f>'[1]ALL NEW COMP'!AK88</f>
        <v>15457.9919489439</v>
      </c>
      <c r="P88" s="415">
        <f>'[1]ALL NEW COMP'!AL88</f>
        <v>15361.5213607086</v>
      </c>
      <c r="Q88" s="190">
        <f>'[1]ALL NEW COMP'!AM88</f>
        <v>15096.4543444839</v>
      </c>
      <c r="R88" s="373" t="str">
        <f>'[1]ALL NEW COMP'!$AN88</f>
        <v>HTC-20</v>
      </c>
      <c r="S88" s="414">
        <f>'[1]ALL NEW COMP'!$AQ88</f>
        <v>12344.8096206977</v>
      </c>
      <c r="T88" s="212"/>
      <c r="U88" s="391"/>
      <c r="Z88" s="423"/>
      <c r="AA88" s="423"/>
      <c r="AB88" s="423"/>
      <c r="AC88" s="423"/>
      <c r="AD88" s="423"/>
      <c r="AE88" s="422"/>
    </row>
    <row r="89" spans="1:31">
      <c r="A89" s="316" t="str">
        <f>'[1]ALL NEW COMP'!A89</f>
        <v>ALL104</v>
      </c>
      <c r="B89" s="316" t="str">
        <f>'[1]ALL NEW COMP'!B89</f>
        <v>SY240A4CBE</v>
      </c>
      <c r="C89" s="57"/>
      <c r="D89" s="71">
        <f>'[1]ALL NEW COMP'!D89</f>
        <v>20</v>
      </c>
      <c r="E89" s="71" t="str">
        <f>'[1]ALL NEW COMP'!E89</f>
        <v>1 1/8, 1 5/8</v>
      </c>
      <c r="F89" s="71"/>
      <c r="G89" s="399">
        <f>'[1]ALL NEW COMP'!G89</f>
        <v>0</v>
      </c>
      <c r="H89" s="190">
        <f>'[1]ALL NEW COMP'!O89</f>
        <v>11181.8181818182</v>
      </c>
      <c r="I89" s="412"/>
      <c r="J89" s="413" t="str">
        <f>'[1]ALL NEW COMP'!T89</f>
        <v>CU - 250 QC</v>
      </c>
      <c r="K89" s="190">
        <f>'[1]ALL NEW COMP'!W89</f>
        <v>21423.37443809</v>
      </c>
      <c r="L89" s="190"/>
      <c r="M89" s="414" t="str">
        <f>'[1]ALL NEW COMP'!AB89</f>
        <v>TCU - 220</v>
      </c>
      <c r="N89" s="412"/>
      <c r="O89" s="190">
        <f>'[1]ALL NEW COMP'!AK89</f>
        <v>23409.1707828124</v>
      </c>
      <c r="P89" s="415">
        <f>'[1]ALL NEW COMP'!AL89</f>
        <v>23312.7001945771</v>
      </c>
      <c r="Q89" s="190">
        <f>'[1]ALL NEW COMP'!AM89</f>
        <v>23047.6331783524</v>
      </c>
      <c r="R89" s="373" t="str">
        <f>'[1]ALL NEW COMP'!$AN89</f>
        <v>HTC-25</v>
      </c>
      <c r="S89" s="414">
        <f>'[1]ALL NEW COMP'!$AQ89</f>
        <v>18418.1289592752</v>
      </c>
      <c r="T89" s="212"/>
      <c r="U89" s="391"/>
      <c r="Z89" s="423"/>
      <c r="AA89" s="423"/>
      <c r="AB89" s="423"/>
      <c r="AC89" s="423"/>
      <c r="AD89" s="423"/>
      <c r="AE89" s="422"/>
    </row>
    <row r="90" spans="1:31">
      <c r="A90" s="316" t="str">
        <f>'[1]ALL NEW COMP'!A90</f>
        <v>ALL105</v>
      </c>
      <c r="B90" s="316" t="str">
        <f>'[1]ALL NEW COMP'!B90</f>
        <v>SY300A4CBE</v>
      </c>
      <c r="C90" s="58"/>
      <c r="D90" s="71">
        <f>'[1]ALL NEW COMP'!D90</f>
        <v>25</v>
      </c>
      <c r="E90" s="71" t="str">
        <f>'[1]ALL NEW COMP'!E90</f>
        <v>1 1/8, 1 5/8</v>
      </c>
      <c r="F90" s="71"/>
      <c r="G90" s="399">
        <f>'[1]ALL NEW COMP'!G90</f>
        <v>0</v>
      </c>
      <c r="H90" s="190">
        <f>'[1]ALL NEW COMP'!O90</f>
        <v>11536.7965367965</v>
      </c>
      <c r="I90" s="416"/>
      <c r="J90" s="413" t="str">
        <f>'[1]ALL NEW COMP'!T90</f>
        <v>CU - 300 QC</v>
      </c>
      <c r="K90" s="190">
        <f>'[1]ALL NEW COMP'!W90</f>
        <v>23364.2216004049</v>
      </c>
      <c r="L90" s="190"/>
      <c r="M90" s="414" t="str">
        <f>'[1]ALL NEW COMP'!AB90</f>
        <v>TCUV - 250</v>
      </c>
      <c r="N90" s="412"/>
      <c r="O90" s="190">
        <f>'[1]ALL NEW COMP'!AK90</f>
        <v>29624.4034381356</v>
      </c>
      <c r="P90" s="415">
        <f>'[1]ALL NEW COMP'!AL90</f>
        <v>29527.9328499003</v>
      </c>
      <c r="Q90" s="190">
        <f>'[1]ALL NEW COMP'!AM90</f>
        <v>29262.8658336756</v>
      </c>
      <c r="R90" s="373" t="str">
        <f>'[1]ALL NEW COMP'!$AN90</f>
        <v>HTC-30</v>
      </c>
      <c r="S90" s="414">
        <f>'[1]ALL NEW COMP'!$AQ90</f>
        <v>19990.0203765066</v>
      </c>
      <c r="T90" s="212"/>
      <c r="U90" s="391"/>
      <c r="Z90" s="423"/>
      <c r="AA90" s="423"/>
      <c r="AB90" s="423"/>
      <c r="AC90" s="423"/>
      <c r="AD90" s="423"/>
      <c r="AE90" s="422"/>
    </row>
    <row r="91" customHeight="1" spans="1:31">
      <c r="A91" s="316" t="str">
        <f>'[1]ALL NEW COMP'!A91</f>
        <v>ALL106</v>
      </c>
      <c r="B91" s="316" t="str">
        <f>'[1]ALL NEW COMP'!B91</f>
        <v>SY380A4CBE</v>
      </c>
      <c r="C91" s="56" t="s">
        <v>277</v>
      </c>
      <c r="D91" s="71">
        <f>'[1]ALL NEW COMP'!D91</f>
        <v>30</v>
      </c>
      <c r="E91" s="71" t="str">
        <f>'[1]ALL NEW COMP'!E91</f>
        <v>1 3/8 ,2 1/8</v>
      </c>
      <c r="F91" s="71"/>
      <c r="G91" s="399">
        <f>'[1]ALL NEW COMP'!G91</f>
        <v>0</v>
      </c>
      <c r="H91" s="190" t="str">
        <f>'[1]ALL NEW COMP'!O91</f>
        <v>~</v>
      </c>
      <c r="I91" s="417" t="s">
        <v>276</v>
      </c>
      <c r="J91" s="413" t="str">
        <f>'[1]ALL NEW COMP'!T91</f>
        <v>CU - 350 QC</v>
      </c>
      <c r="K91" s="190">
        <f>'[1]ALL NEW COMP'!W91</f>
        <v>27958.7890170537</v>
      </c>
      <c r="L91" s="190"/>
      <c r="M91" s="414" t="str">
        <f>'[1]ALL NEW COMP'!AB91</f>
        <v>TCUV - 350</v>
      </c>
      <c r="N91" s="412"/>
      <c r="O91" s="190">
        <f>'[1]ALL NEW COMP'!AK91</f>
        <v>34699.038293827</v>
      </c>
      <c r="P91" s="415">
        <f>'[1]ALL NEW COMP'!AL91</f>
        <v>34602.5677055918</v>
      </c>
      <c r="Q91" s="190">
        <f>'[1]ALL NEW COMP'!AM91</f>
        <v>34337.5006893671</v>
      </c>
      <c r="R91" s="373" t="str">
        <f>'[1]ALL NEW COMP'!$AN91</f>
        <v>HTC-35</v>
      </c>
      <c r="S91" s="414">
        <f>'[1]ALL NEW COMP'!$AQ91</f>
        <v>24336.9691311157</v>
      </c>
      <c r="T91" s="212"/>
      <c r="U91" s="391"/>
      <c r="Z91" s="423"/>
      <c r="AA91" s="423"/>
      <c r="AB91" s="423"/>
      <c r="AC91" s="423"/>
      <c r="AD91" s="423"/>
      <c r="AE91" s="422"/>
    </row>
    <row r="92" spans="1:31">
      <c r="A92" s="316" t="str">
        <f>'[1]ALL NEW COMP'!A92</f>
        <v>ALL106.1</v>
      </c>
      <c r="B92" s="316" t="str">
        <f>'[1]ALL NEW COMP'!B92</f>
        <v>SZ080A4VC</v>
      </c>
      <c r="C92" s="57"/>
      <c r="D92" s="71">
        <f>'[1]ALL NEW COMP'!D92</f>
        <v>7</v>
      </c>
      <c r="E92" s="71">
        <f>'[1]ALL NEW COMP'!E92</f>
        <v>0</v>
      </c>
      <c r="F92" s="71"/>
      <c r="G92" s="399">
        <f>'[1]ALL NEW COMP'!G92</f>
        <v>0</v>
      </c>
      <c r="H92" s="190" t="str">
        <f>'[1]ALL NEW COMP'!O92</f>
        <v>~</v>
      </c>
      <c r="I92" s="412"/>
      <c r="J92" s="413" t="str">
        <f>'[1]ALL NEW COMP'!T92</f>
        <v>CU - 100 QC</v>
      </c>
      <c r="K92" s="190" t="str">
        <f>'[1]ALL NEW COMP'!W92</f>
        <v>~</v>
      </c>
      <c r="L92" s="190"/>
      <c r="M92" s="414">
        <f>'[1]ALL NEW COMP'!AB92</f>
        <v>0</v>
      </c>
      <c r="N92" s="412"/>
      <c r="O92" s="190">
        <f>'[1]ALL NEW COMP'!AK92</f>
        <v>0</v>
      </c>
      <c r="P92" s="415">
        <f>'[1]ALL NEW COMP'!AL92</f>
        <v>0</v>
      </c>
      <c r="Q92" s="190">
        <f>'[1]ALL NEW COMP'!AM92</f>
        <v>0</v>
      </c>
      <c r="R92" s="373">
        <f>'[1]ALL NEW COMP'!$AN92</f>
        <v>0</v>
      </c>
      <c r="S92" s="414">
        <f>'[1]ALL NEW COMP'!$AQ92</f>
        <v>0</v>
      </c>
      <c r="T92" s="212"/>
      <c r="U92" s="391"/>
      <c r="Z92" s="423"/>
      <c r="AA92" s="423"/>
      <c r="AB92" s="423"/>
      <c r="AC92" s="423"/>
      <c r="AD92" s="423"/>
      <c r="AE92" s="422"/>
    </row>
    <row r="93" spans="1:31">
      <c r="A93" s="316" t="str">
        <f>'[1]ALL NEW COMP'!A93</f>
        <v>ALL106.2</v>
      </c>
      <c r="B93" s="316" t="str">
        <f>'[1]ALL NEW COMP'!B93</f>
        <v>SZ090S4VC</v>
      </c>
      <c r="C93" s="57"/>
      <c r="D93" s="71">
        <f>'[1]ALL NEW COMP'!D93</f>
        <v>8</v>
      </c>
      <c r="E93" s="71">
        <f>'[1]ALL NEW COMP'!E93</f>
        <v>0</v>
      </c>
      <c r="F93" s="71"/>
      <c r="G93" s="399">
        <f>'[1]ALL NEW COMP'!G93</f>
        <v>0</v>
      </c>
      <c r="H93" s="190" t="str">
        <f>'[1]ALL NEW COMP'!O93</f>
        <v>~</v>
      </c>
      <c r="I93" s="412"/>
      <c r="J93" s="413" t="str">
        <f>'[1]ALL NEW COMP'!T93</f>
        <v>CU - 125 QC</v>
      </c>
      <c r="K93" s="190" t="str">
        <f>'[1]ALL NEW COMP'!W93</f>
        <v>~</v>
      </c>
      <c r="L93" s="190"/>
      <c r="M93" s="414">
        <f>'[1]ALL NEW COMP'!AB93</f>
        <v>0</v>
      </c>
      <c r="N93" s="412"/>
      <c r="O93" s="190">
        <f>'[1]ALL NEW COMP'!AK93</f>
        <v>0</v>
      </c>
      <c r="P93" s="415">
        <f>'[1]ALL NEW COMP'!AL93</f>
        <v>0</v>
      </c>
      <c r="Q93" s="190">
        <f>'[1]ALL NEW COMP'!AM93</f>
        <v>0</v>
      </c>
      <c r="R93" s="373">
        <f>'[1]ALL NEW COMP'!$AN93</f>
        <v>0</v>
      </c>
      <c r="S93" s="414">
        <f>'[1]ALL NEW COMP'!$AQ93</f>
        <v>0</v>
      </c>
      <c r="T93" s="212"/>
      <c r="U93" s="391"/>
      <c r="Z93" s="423"/>
      <c r="AA93" s="423"/>
      <c r="AB93" s="423"/>
      <c r="AC93" s="423"/>
      <c r="AD93" s="423"/>
      <c r="AE93" s="422"/>
    </row>
    <row r="94" spans="1:31">
      <c r="A94" s="316" t="str">
        <f>'[1]ALL NEW COMP'!A94</f>
        <v>ALL107</v>
      </c>
      <c r="B94" s="316" t="str">
        <f>'[1]ALL NEW COMP'!B94</f>
        <v>SZ110S4VC</v>
      </c>
      <c r="C94" s="57"/>
      <c r="D94" s="71">
        <f>'[1]ALL NEW COMP'!D94</f>
        <v>9</v>
      </c>
      <c r="E94" s="71">
        <f>'[1]ALL NEW COMP'!E94</f>
        <v>0</v>
      </c>
      <c r="F94" s="71"/>
      <c r="G94" s="399">
        <f>'[1]ALL NEW COMP'!G94</f>
        <v>0</v>
      </c>
      <c r="H94" s="190" t="str">
        <f>'[1]ALL NEW COMP'!O94</f>
        <v>~</v>
      </c>
      <c r="I94" s="412"/>
      <c r="J94" s="413" t="str">
        <f>'[1]ALL NEW COMP'!T94</f>
        <v>CU - 125 QC</v>
      </c>
      <c r="K94" s="190" t="str">
        <f>'[1]ALL NEW COMP'!W94</f>
        <v>~</v>
      </c>
      <c r="L94" s="190"/>
      <c r="M94" s="414">
        <f>'[1]ALL NEW COMP'!AB94</f>
        <v>0</v>
      </c>
      <c r="N94" s="412"/>
      <c r="O94" s="190">
        <f>'[1]ALL NEW COMP'!AK94</f>
        <v>0</v>
      </c>
      <c r="P94" s="415">
        <f>'[1]ALL NEW COMP'!AL94</f>
        <v>0</v>
      </c>
      <c r="Q94" s="190">
        <f>'[1]ALL NEW COMP'!AM94</f>
        <v>0</v>
      </c>
      <c r="R94" s="373">
        <f>'[1]ALL NEW COMP'!$AN94</f>
        <v>0</v>
      </c>
      <c r="S94" s="414">
        <f>'[1]ALL NEW COMP'!$AQ94</f>
        <v>0</v>
      </c>
      <c r="T94" s="212"/>
      <c r="U94" s="391"/>
      <c r="Z94" s="423"/>
      <c r="AA94" s="423"/>
      <c r="AB94" s="423"/>
      <c r="AC94" s="423"/>
      <c r="AD94" s="423"/>
      <c r="AE94" s="422"/>
    </row>
    <row r="95" customHeight="1" spans="1:31">
      <c r="A95" s="316" t="str">
        <f>'[1]ALL NEW COMP'!A95</f>
        <v>ALL108</v>
      </c>
      <c r="B95" s="316" t="str">
        <f>'[1]ALL NEW COMP'!B95</f>
        <v>SZ120S4VC</v>
      </c>
      <c r="C95" s="57"/>
      <c r="D95" s="71">
        <f>'[1]ALL NEW COMP'!D95</f>
        <v>10</v>
      </c>
      <c r="E95" s="71">
        <f>'[1]ALL NEW COMP'!E95</f>
        <v>0</v>
      </c>
      <c r="F95" s="71"/>
      <c r="G95" s="399">
        <f>'[1]ALL NEW COMP'!G95</f>
        <v>0</v>
      </c>
      <c r="H95" s="190">
        <f>'[1]ALL NEW COMP'!O95</f>
        <v>4594.58041958042</v>
      </c>
      <c r="I95" s="412"/>
      <c r="J95" s="413" t="str">
        <f>'[1]ALL NEW COMP'!T95</f>
        <v>CU - 144 QC</v>
      </c>
      <c r="K95" s="190">
        <f>'[1]ALL NEW COMP'!W95</f>
        <v>10575.8110598824</v>
      </c>
      <c r="L95" s="190"/>
      <c r="M95" s="414">
        <f>'[1]ALL NEW COMP'!AB95</f>
        <v>0</v>
      </c>
      <c r="N95" s="412"/>
      <c r="O95" s="190">
        <f>'[1]ALL NEW COMP'!AK95</f>
        <v>0</v>
      </c>
      <c r="P95" s="415">
        <f>'[1]ALL NEW COMP'!AL95</f>
        <v>0</v>
      </c>
      <c r="Q95" s="190">
        <f>'[1]ALL NEW COMP'!AM95</f>
        <v>0</v>
      </c>
      <c r="R95" s="373">
        <f>'[1]ALL NEW COMP'!$AN95</f>
        <v>0</v>
      </c>
      <c r="S95" s="414">
        <f>'[1]ALL NEW COMP'!$AQ95</f>
        <v>0</v>
      </c>
      <c r="T95" s="212"/>
      <c r="U95" s="391"/>
      <c r="Z95" s="423"/>
      <c r="AA95" s="423"/>
      <c r="AB95" s="423"/>
      <c r="AC95" s="423"/>
      <c r="AD95" s="423"/>
      <c r="AE95" s="422"/>
    </row>
    <row r="96" spans="1:31">
      <c r="A96" s="316" t="str">
        <f>'[1]ALL NEW COMP'!A96</f>
        <v>ALL109</v>
      </c>
      <c r="B96" s="316" t="str">
        <f>'[1]ALL NEW COMP'!B96</f>
        <v>SZ125S4CC</v>
      </c>
      <c r="C96" s="57"/>
      <c r="D96" s="71">
        <f>'[1]ALL NEW COMP'!D96</f>
        <v>10</v>
      </c>
      <c r="E96" s="71">
        <f>'[1]ALL NEW COMP'!E96</f>
        <v>0</v>
      </c>
      <c r="F96" s="71"/>
      <c r="G96" s="399">
        <f>'[1]ALL NEW COMP'!G96</f>
        <v>0</v>
      </c>
      <c r="H96" s="190" t="str">
        <f>'[1]ALL NEW COMP'!O96</f>
        <v>~</v>
      </c>
      <c r="I96" s="412"/>
      <c r="J96" s="413" t="str">
        <f>'[1]ALL NEW COMP'!T96</f>
        <v>CU - 144 QC</v>
      </c>
      <c r="K96" s="190" t="str">
        <f>'[1]ALL NEW COMP'!W96</f>
        <v>~</v>
      </c>
      <c r="L96" s="190"/>
      <c r="M96" s="414">
        <f>'[1]ALL NEW COMP'!AB96</f>
        <v>0</v>
      </c>
      <c r="N96" s="412"/>
      <c r="O96" s="190">
        <f>'[1]ALL NEW COMP'!AK96</f>
        <v>0</v>
      </c>
      <c r="P96" s="415">
        <f>'[1]ALL NEW COMP'!AL96</f>
        <v>0</v>
      </c>
      <c r="Q96" s="190">
        <f>'[1]ALL NEW COMP'!AM96</f>
        <v>0</v>
      </c>
      <c r="R96" s="373">
        <f>'[1]ALL NEW COMP'!$AN96</f>
        <v>0</v>
      </c>
      <c r="S96" s="414">
        <f>'[1]ALL NEW COMP'!$AQ96</f>
        <v>0</v>
      </c>
      <c r="T96" s="212"/>
      <c r="U96" s="391"/>
      <c r="Z96" s="423"/>
      <c r="AA96" s="423"/>
      <c r="AB96" s="423"/>
      <c r="AC96" s="423"/>
      <c r="AD96" s="423"/>
      <c r="AE96" s="422"/>
    </row>
    <row r="97" spans="1:31">
      <c r="A97" s="316" t="str">
        <f>'[1]ALL NEW COMP'!A97</f>
        <v>ALL110</v>
      </c>
      <c r="B97" s="316" t="str">
        <f>'[1]ALL NEW COMP'!B97</f>
        <v>SZ148T4VC</v>
      </c>
      <c r="C97" s="57"/>
      <c r="D97" s="71">
        <f>'[1]ALL NEW COMP'!D97</f>
        <v>12</v>
      </c>
      <c r="E97" s="71">
        <f>'[1]ALL NEW COMP'!E97</f>
        <v>0</v>
      </c>
      <c r="F97" s="71"/>
      <c r="G97" s="399">
        <f>'[1]ALL NEW COMP'!G97</f>
        <v>0</v>
      </c>
      <c r="H97" s="190" t="str">
        <f>'[1]ALL NEW COMP'!O97</f>
        <v>~</v>
      </c>
      <c r="I97" s="412"/>
      <c r="J97" s="413" t="str">
        <f>'[1]ALL NEW COMP'!T97</f>
        <v>CU - 160 QC</v>
      </c>
      <c r="K97" s="190" t="str">
        <f>'[1]ALL NEW COMP'!W97</f>
        <v>~</v>
      </c>
      <c r="L97" s="190"/>
      <c r="M97" s="414">
        <f>'[1]ALL NEW COMP'!AB97</f>
        <v>0</v>
      </c>
      <c r="N97" s="412"/>
      <c r="O97" s="190">
        <f>'[1]ALL NEW COMP'!AK97</f>
        <v>0</v>
      </c>
      <c r="P97" s="415">
        <f>'[1]ALL NEW COMP'!AL97</f>
        <v>0</v>
      </c>
      <c r="Q97" s="190">
        <f>'[1]ALL NEW COMP'!AM97</f>
        <v>0</v>
      </c>
      <c r="R97" s="373">
        <f>'[1]ALL NEW COMP'!$AN97</f>
        <v>0</v>
      </c>
      <c r="S97" s="414">
        <f>'[1]ALL NEW COMP'!$AQ97</f>
        <v>0</v>
      </c>
      <c r="T97" s="212"/>
      <c r="U97" s="391"/>
      <c r="Z97" s="423"/>
      <c r="AA97" s="423"/>
      <c r="AB97" s="423"/>
      <c r="AC97" s="423"/>
      <c r="AD97" s="423"/>
      <c r="AE97" s="422"/>
    </row>
    <row r="98" spans="1:31">
      <c r="A98" s="316" t="str">
        <f>'[1]ALL NEW COMP'!A98</f>
        <v>ALL111</v>
      </c>
      <c r="B98" s="316" t="str">
        <f>'[1]ALL NEW COMP'!B98</f>
        <v>SZ161T4VC</v>
      </c>
      <c r="C98" s="57"/>
      <c r="D98" s="71">
        <f>'[1]ALL NEW COMP'!D98</f>
        <v>13</v>
      </c>
      <c r="E98" s="71">
        <f>'[1]ALL NEW COMP'!E98</f>
        <v>0</v>
      </c>
      <c r="F98" s="71"/>
      <c r="G98" s="399">
        <f>'[1]ALL NEW COMP'!G98</f>
        <v>0</v>
      </c>
      <c r="H98" s="190">
        <f>'[1]ALL NEW COMP'!O98</f>
        <v>6371.99197860962</v>
      </c>
      <c r="I98" s="412"/>
      <c r="J98" s="413" t="str">
        <f>'[1]ALL NEW COMP'!T98</f>
        <v>CU - 160 QC</v>
      </c>
      <c r="K98" s="190">
        <f>'[1]ALL NEW COMP'!W98</f>
        <v>13276.814462106</v>
      </c>
      <c r="L98" s="190"/>
      <c r="M98" s="414">
        <f>'[1]ALL NEW COMP'!AB98</f>
        <v>0</v>
      </c>
      <c r="N98" s="412"/>
      <c r="O98" s="190">
        <f>'[1]ALL NEW COMP'!AK98</f>
        <v>0</v>
      </c>
      <c r="P98" s="415">
        <f>'[1]ALL NEW COMP'!AL98</f>
        <v>0</v>
      </c>
      <c r="Q98" s="190">
        <f>'[1]ALL NEW COMP'!AM98</f>
        <v>0</v>
      </c>
      <c r="R98" s="373">
        <f>'[1]ALL NEW COMP'!$AN98</f>
        <v>0</v>
      </c>
      <c r="S98" s="414">
        <f>'[1]ALL NEW COMP'!$AQ98</f>
        <v>0</v>
      </c>
      <c r="T98" s="212"/>
      <c r="U98" s="391"/>
      <c r="Z98" s="423"/>
      <c r="AA98" s="423"/>
      <c r="AB98" s="423"/>
      <c r="AC98" s="423"/>
      <c r="AD98" s="423"/>
      <c r="AE98" s="422"/>
    </row>
    <row r="99" spans="1:31">
      <c r="A99" s="316" t="str">
        <f>'[1]ALL NEW COMP'!A99</f>
        <v>ALL112</v>
      </c>
      <c r="B99" s="316" t="str">
        <f>'[1]ALL NEW COMP'!B99</f>
        <v>SZ185S4CC</v>
      </c>
      <c r="C99" s="57"/>
      <c r="D99" s="71">
        <f>'[1]ALL NEW COMP'!D99</f>
        <v>15</v>
      </c>
      <c r="E99" s="71">
        <f>'[1]ALL NEW COMP'!E99</f>
        <v>0</v>
      </c>
      <c r="F99" s="71"/>
      <c r="G99" s="399">
        <f>'[1]ALL NEW COMP'!G99</f>
        <v>0</v>
      </c>
      <c r="H99" s="190">
        <f>'[1]ALL NEW COMP'!O99</f>
        <v>6467.91443850267</v>
      </c>
      <c r="I99" s="412"/>
      <c r="J99" s="413" t="str">
        <f>'[1]ALL NEW COMP'!T99</f>
        <v>CU - 200 QC</v>
      </c>
      <c r="K99" s="190">
        <f>'[1]ALL NEW COMP'!W99</f>
        <v>14516.443845381</v>
      </c>
      <c r="L99" s="190"/>
      <c r="M99" s="414">
        <f>'[1]ALL NEW COMP'!AB99</f>
        <v>0</v>
      </c>
      <c r="N99" s="412"/>
      <c r="O99" s="190">
        <f>'[1]ALL NEW COMP'!AK99</f>
        <v>0</v>
      </c>
      <c r="P99" s="415">
        <f>'[1]ALL NEW COMP'!AL99</f>
        <v>0</v>
      </c>
      <c r="Q99" s="190">
        <f>'[1]ALL NEW COMP'!AM99</f>
        <v>0</v>
      </c>
      <c r="R99" s="373">
        <f>'[1]ALL NEW COMP'!$AN99</f>
        <v>0</v>
      </c>
      <c r="S99" s="414">
        <f>'[1]ALL NEW COMP'!$AQ99</f>
        <v>0</v>
      </c>
      <c r="T99" s="212"/>
      <c r="U99" s="391"/>
      <c r="Z99" s="423"/>
      <c r="AA99" s="423"/>
      <c r="AB99" s="423"/>
      <c r="AC99" s="423"/>
      <c r="AD99" s="423"/>
      <c r="AE99" s="422"/>
    </row>
    <row r="100" spans="1:31">
      <c r="A100" s="316" t="str">
        <f>'[1]ALL NEW COMP'!A100</f>
        <v>ALL113</v>
      </c>
      <c r="B100" s="316" t="str">
        <f>'[1]ALL NEW COMP'!B100</f>
        <v>SZ185 (ROTALOCK)</v>
      </c>
      <c r="C100" s="57"/>
      <c r="D100" s="71" t="str">
        <f>'[1]ALL NEW COMP'!D100</f>
        <v>15 cw rotalock</v>
      </c>
      <c r="E100" s="71">
        <f>'[1]ALL NEW COMP'!E100</f>
        <v>0</v>
      </c>
      <c r="F100" s="71"/>
      <c r="G100" s="399">
        <f>'[1]ALL NEW COMP'!G100</f>
        <v>0</v>
      </c>
      <c r="H100" s="190" t="str">
        <f>'[1]ALL NEW COMP'!O100</f>
        <v>~</v>
      </c>
      <c r="I100" s="412"/>
      <c r="J100" s="413" t="str">
        <f>'[1]ALL NEW COMP'!T100</f>
        <v>CU - 200 QC</v>
      </c>
      <c r="K100" s="190" t="str">
        <f>'[1]ALL NEW COMP'!W100</f>
        <v>~</v>
      </c>
      <c r="L100" s="190"/>
      <c r="M100" s="414">
        <f>'[1]ALL NEW COMP'!AB100</f>
        <v>0</v>
      </c>
      <c r="N100" s="412"/>
      <c r="O100" s="190">
        <f>'[1]ALL NEW COMP'!AK100</f>
        <v>0</v>
      </c>
      <c r="P100" s="415">
        <f>'[1]ALL NEW COMP'!AL100</f>
        <v>0</v>
      </c>
      <c r="Q100" s="190">
        <f>'[1]ALL NEW COMP'!AM100</f>
        <v>0</v>
      </c>
      <c r="R100" s="373">
        <f>'[1]ALL NEW COMP'!$AN100</f>
        <v>0</v>
      </c>
      <c r="S100" s="414">
        <f>'[1]ALL NEW COMP'!$AQ100</f>
        <v>0</v>
      </c>
      <c r="T100" s="212"/>
      <c r="U100" s="391"/>
      <c r="Z100" s="423"/>
      <c r="AA100" s="423"/>
      <c r="AB100" s="423"/>
      <c r="AC100" s="423"/>
      <c r="AD100" s="423"/>
      <c r="AE100" s="422"/>
    </row>
    <row r="101" spans="1:31">
      <c r="A101" s="316" t="str">
        <f>'[1]ALL NEW COMP'!A101</f>
        <v>ALL113.1</v>
      </c>
      <c r="B101" s="316" t="str">
        <f>'[1]ALL NEW COMP'!B101</f>
        <v>SZ240A4CBE</v>
      </c>
      <c r="C101" s="57"/>
      <c r="D101" s="71">
        <f>'[1]ALL NEW COMP'!D101</f>
        <v>20</v>
      </c>
      <c r="E101" s="71">
        <f>'[1]ALL NEW COMP'!E101</f>
        <v>0</v>
      </c>
      <c r="F101" s="71"/>
      <c r="G101" s="399">
        <f>'[1]ALL NEW COMP'!G101</f>
        <v>0</v>
      </c>
      <c r="H101" s="190" t="str">
        <f>'[1]ALL NEW COMP'!O101</f>
        <v>~</v>
      </c>
      <c r="I101" s="412"/>
      <c r="J101" s="413" t="str">
        <f>'[1]ALL NEW COMP'!T101</f>
        <v>CU - 250 QC</v>
      </c>
      <c r="K101" s="190" t="str">
        <f>'[1]ALL NEW COMP'!W101</f>
        <v>~</v>
      </c>
      <c r="L101" s="190"/>
      <c r="M101" s="414">
        <f>'[1]ALL NEW COMP'!AB101</f>
        <v>0</v>
      </c>
      <c r="N101" s="412"/>
      <c r="O101" s="190">
        <f>'[1]ALL NEW COMP'!AK101</f>
        <v>0</v>
      </c>
      <c r="P101" s="415">
        <f>'[1]ALL NEW COMP'!AL101</f>
        <v>0</v>
      </c>
      <c r="Q101" s="190">
        <f>'[1]ALL NEW COMP'!AM101</f>
        <v>0</v>
      </c>
      <c r="R101" s="373">
        <f>'[1]ALL NEW COMP'!$AN101</f>
        <v>0</v>
      </c>
      <c r="S101" s="414">
        <f>'[1]ALL NEW COMP'!$AQ101</f>
        <v>0</v>
      </c>
      <c r="T101" s="212"/>
      <c r="U101" s="391"/>
      <c r="Z101" s="423"/>
      <c r="AA101" s="423"/>
      <c r="AB101" s="423"/>
      <c r="AC101" s="423"/>
      <c r="AD101" s="423"/>
      <c r="AE101" s="422"/>
    </row>
    <row r="102" spans="1:31">
      <c r="A102" s="316" t="str">
        <f>'[1]ALL NEW COMP'!A102</f>
        <v>ALL113.2</v>
      </c>
      <c r="B102" s="316" t="str">
        <f>'[1]ALL NEW COMP'!B102</f>
        <v>SZ300A4CBE</v>
      </c>
      <c r="C102" s="58"/>
      <c r="D102" s="71">
        <f>'[1]ALL NEW COMP'!D102</f>
        <v>25</v>
      </c>
      <c r="E102" s="71">
        <f>'[1]ALL NEW COMP'!E102</f>
        <v>0</v>
      </c>
      <c r="F102" s="71"/>
      <c r="G102" s="399">
        <f>'[1]ALL NEW COMP'!G102</f>
        <v>0</v>
      </c>
      <c r="H102" s="190" t="str">
        <f>'[1]ALL NEW COMP'!O102</f>
        <v>~</v>
      </c>
      <c r="I102" s="412"/>
      <c r="J102" s="413" t="str">
        <f>'[1]ALL NEW COMP'!T102</f>
        <v>CU - 300 QC</v>
      </c>
      <c r="K102" s="190" t="str">
        <f>'[1]ALL NEW COMP'!W102</f>
        <v>~</v>
      </c>
      <c r="L102" s="190"/>
      <c r="M102" s="414">
        <f>'[1]ALL NEW COMP'!AB102</f>
        <v>0</v>
      </c>
      <c r="N102" s="416"/>
      <c r="O102" s="190">
        <f>'[1]ALL NEW COMP'!AK102</f>
        <v>0</v>
      </c>
      <c r="P102" s="415">
        <f>'[1]ALL NEW COMP'!AL102</f>
        <v>0</v>
      </c>
      <c r="Q102" s="190">
        <f>'[1]ALL NEW COMP'!AM102</f>
        <v>0</v>
      </c>
      <c r="R102" s="373">
        <f>'[1]ALL NEW COMP'!$AN102</f>
        <v>0</v>
      </c>
      <c r="S102" s="414">
        <f>'[1]ALL NEW COMP'!$AQ102</f>
        <v>0</v>
      </c>
      <c r="T102" s="212"/>
      <c r="U102" s="391"/>
      <c r="Z102" s="423"/>
      <c r="AA102" s="423"/>
      <c r="AB102" s="423"/>
      <c r="AC102" s="423"/>
      <c r="AD102" s="423"/>
      <c r="AE102" s="422"/>
    </row>
    <row r="103" customHeight="1" spans="1:31">
      <c r="A103" s="316" t="str">
        <f>'[1]ALL NEW COMP'!A103</f>
        <v>ALL113.3</v>
      </c>
      <c r="B103" s="316" t="str">
        <f>'[1]ALL NEW COMP'!B103</f>
        <v>SZ380A4CBI</v>
      </c>
      <c r="C103" s="56" t="s">
        <v>278</v>
      </c>
      <c r="D103" s="71">
        <f>'[1]ALL NEW COMP'!D103</f>
        <v>30</v>
      </c>
      <c r="E103" s="71">
        <f>'[1]ALL NEW COMP'!E103</f>
        <v>0</v>
      </c>
      <c r="F103" s="71"/>
      <c r="G103" s="399">
        <f>'[1]ALL NEW COMP'!G103</f>
        <v>0</v>
      </c>
      <c r="H103" s="190" t="str">
        <f>'[1]ALL NEW COMP'!O103</f>
        <v>~</v>
      </c>
      <c r="I103" s="412"/>
      <c r="J103" s="413" t="str">
        <f>'[1]ALL NEW COMP'!T103</f>
        <v>CU - 350 QC</v>
      </c>
      <c r="K103" s="190" t="str">
        <f>'[1]ALL NEW COMP'!W103</f>
        <v>~</v>
      </c>
      <c r="L103" s="190"/>
      <c r="M103" s="414">
        <f>'[1]ALL NEW COMP'!AB103</f>
        <v>0</v>
      </c>
      <c r="N103" s="417" t="s">
        <v>264</v>
      </c>
      <c r="O103" s="190">
        <f>'[1]ALL NEW COMP'!AK103</f>
        <v>0</v>
      </c>
      <c r="P103" s="415">
        <f>'[1]ALL NEW COMP'!AL103</f>
        <v>0</v>
      </c>
      <c r="Q103" s="190">
        <f>'[1]ALL NEW COMP'!AM103</f>
        <v>0</v>
      </c>
      <c r="R103" s="373">
        <f>'[1]ALL NEW COMP'!$AN103</f>
        <v>0</v>
      </c>
      <c r="S103" s="414">
        <f>'[1]ALL NEW COMP'!$AQ103</f>
        <v>0</v>
      </c>
      <c r="T103" s="212"/>
      <c r="U103" s="391"/>
      <c r="Z103" s="423"/>
      <c r="AA103" s="423"/>
      <c r="AB103" s="423"/>
      <c r="AC103" s="423"/>
      <c r="AD103" s="423"/>
      <c r="AE103" s="422"/>
    </row>
    <row r="104" spans="1:31">
      <c r="A104" s="316" t="str">
        <f>'[1]ALL NEW COMP'!A104</f>
        <v>ALL116</v>
      </c>
      <c r="B104" s="316" t="str">
        <f>'[1]ALL NEW COMP'!B104</f>
        <v>SH090A4ALC</v>
      </c>
      <c r="C104" s="57"/>
      <c r="D104" s="71">
        <f>'[1]ALL NEW COMP'!D104</f>
        <v>7.5</v>
      </c>
      <c r="E104" s="71">
        <f>'[1]ALL NEW COMP'!E104</f>
        <v>0</v>
      </c>
      <c r="F104" s="71"/>
      <c r="G104" s="399">
        <f>'[1]ALL NEW COMP'!G104</f>
        <v>0</v>
      </c>
      <c r="H104" s="190" t="str">
        <f>'[1]ALL NEW COMP'!O104</f>
        <v>~</v>
      </c>
      <c r="I104" s="412"/>
      <c r="J104" s="413">
        <f>'[1]ALL NEW COMP'!T104</f>
        <v>0</v>
      </c>
      <c r="K104" s="190" t="str">
        <f>'[1]ALL NEW COMP'!W104</f>
        <v>~</v>
      </c>
      <c r="L104" s="190"/>
      <c r="M104" s="414">
        <f>'[1]ALL NEW COMP'!AB104</f>
        <v>0</v>
      </c>
      <c r="N104" s="412"/>
      <c r="O104" s="190">
        <f>'[1]ALL NEW COMP'!AK104</f>
        <v>0</v>
      </c>
      <c r="P104" s="415">
        <f>'[1]ALL NEW COMP'!AL104</f>
        <v>0</v>
      </c>
      <c r="Q104" s="190">
        <f>'[1]ALL NEW COMP'!AM104</f>
        <v>0</v>
      </c>
      <c r="R104" s="373">
        <f>'[1]ALL NEW COMP'!$AN104</f>
        <v>0</v>
      </c>
      <c r="S104" s="414">
        <f>'[1]ALL NEW COMP'!$AQ104</f>
        <v>0</v>
      </c>
      <c r="T104" s="212"/>
      <c r="U104" s="391"/>
      <c r="Z104" s="423"/>
      <c r="AA104" s="423"/>
      <c r="AB104" s="423"/>
      <c r="AC104" s="423"/>
      <c r="AD104" s="423"/>
      <c r="AE104" s="422"/>
    </row>
    <row r="105" customHeight="1" spans="1:31">
      <c r="A105" s="316" t="str">
        <f>'[1]ALL NEW COMP'!A105</f>
        <v>ALL116.1</v>
      </c>
      <c r="B105" s="316" t="str">
        <f>'[1]ALL NEW COMP'!B105</f>
        <v>SH105A4ALC</v>
      </c>
      <c r="C105" s="57"/>
      <c r="D105" s="71">
        <f>'[1]ALL NEW COMP'!D105</f>
        <v>9</v>
      </c>
      <c r="E105" s="71">
        <f>'[1]ALL NEW COMP'!E105</f>
        <v>0</v>
      </c>
      <c r="F105" s="71"/>
      <c r="G105" s="399">
        <f>'[1]ALL NEW COMP'!G105</f>
        <v>0</v>
      </c>
      <c r="H105" s="190" t="str">
        <f>'[1]ALL NEW COMP'!O105</f>
        <v>~</v>
      </c>
      <c r="I105" s="412"/>
      <c r="J105" s="413">
        <f>'[1]ALL NEW COMP'!T105</f>
        <v>0</v>
      </c>
      <c r="K105" s="190" t="str">
        <f>'[1]ALL NEW COMP'!W105</f>
        <v>~</v>
      </c>
      <c r="L105" s="190"/>
      <c r="M105" s="414">
        <f>'[1]ALL NEW COMP'!AB105</f>
        <v>0</v>
      </c>
      <c r="N105" s="412"/>
      <c r="O105" s="190">
        <f>'[1]ALL NEW COMP'!AK105</f>
        <v>0</v>
      </c>
      <c r="P105" s="415">
        <f>'[1]ALL NEW COMP'!AL105</f>
        <v>0</v>
      </c>
      <c r="Q105" s="190">
        <f>'[1]ALL NEW COMP'!AM105</f>
        <v>0</v>
      </c>
      <c r="R105" s="373">
        <f>'[1]ALL NEW COMP'!$AN105</f>
        <v>0</v>
      </c>
      <c r="S105" s="414">
        <f>'[1]ALL NEW COMP'!$AQ105</f>
        <v>0</v>
      </c>
      <c r="T105" s="212"/>
      <c r="U105" s="391"/>
      <c r="Z105" s="423"/>
      <c r="AA105" s="423"/>
      <c r="AB105" s="423"/>
      <c r="AC105" s="423"/>
      <c r="AD105" s="423"/>
      <c r="AE105" s="422"/>
    </row>
    <row r="106" customHeight="1" spans="1:31">
      <c r="A106" s="316" t="str">
        <f>'[1]ALL NEW COMP'!A106</f>
        <v>ALL116.2</v>
      </c>
      <c r="B106" s="316" t="str">
        <f>'[1]ALL NEW COMP'!B106</f>
        <v>SH120A4ALC</v>
      </c>
      <c r="C106" s="57"/>
      <c r="D106" s="71">
        <f>'[1]ALL NEW COMP'!D106</f>
        <v>10</v>
      </c>
      <c r="E106" s="71">
        <f>'[1]ALL NEW COMP'!E106</f>
        <v>0</v>
      </c>
      <c r="F106" s="71"/>
      <c r="G106" s="399">
        <f>'[1]ALL NEW COMP'!G106</f>
        <v>0</v>
      </c>
      <c r="H106" s="190" t="str">
        <f>'[1]ALL NEW COMP'!O106</f>
        <v>~</v>
      </c>
      <c r="I106" s="412"/>
      <c r="J106" s="413">
        <f>'[1]ALL NEW COMP'!T106</f>
        <v>0</v>
      </c>
      <c r="K106" s="190" t="str">
        <f>'[1]ALL NEW COMP'!W106</f>
        <v>~</v>
      </c>
      <c r="L106" s="190"/>
      <c r="M106" s="414">
        <f>'[1]ALL NEW COMP'!AB106</f>
        <v>0</v>
      </c>
      <c r="N106" s="412"/>
      <c r="O106" s="190">
        <f>'[1]ALL NEW COMP'!AK106</f>
        <v>0</v>
      </c>
      <c r="P106" s="415">
        <f>'[1]ALL NEW COMP'!AL106</f>
        <v>0</v>
      </c>
      <c r="Q106" s="190">
        <f>'[1]ALL NEW COMP'!AM106</f>
        <v>0</v>
      </c>
      <c r="R106" s="373">
        <f>'[1]ALL NEW COMP'!$AN106</f>
        <v>0</v>
      </c>
      <c r="S106" s="414">
        <f>'[1]ALL NEW COMP'!$AQ106</f>
        <v>0</v>
      </c>
      <c r="T106" s="212"/>
      <c r="U106" s="391"/>
      <c r="Z106" s="423"/>
      <c r="AA106" s="423"/>
      <c r="AB106" s="423"/>
      <c r="AC106" s="423"/>
      <c r="AD106" s="423"/>
      <c r="AE106" s="422"/>
    </row>
    <row r="107" customHeight="1" spans="1:31">
      <c r="A107" s="316" t="str">
        <f>'[1]ALL NEW COMP'!A107</f>
        <v>ALL116.3</v>
      </c>
      <c r="B107" s="316" t="str">
        <f>'[1]ALL NEW COMP'!B107</f>
        <v>SH140A4ALC</v>
      </c>
      <c r="C107" s="57"/>
      <c r="D107" s="71">
        <f>'[1]ALL NEW COMP'!D107</f>
        <v>12</v>
      </c>
      <c r="E107" s="71">
        <f>'[1]ALL NEW COMP'!E107</f>
        <v>0</v>
      </c>
      <c r="F107" s="71"/>
      <c r="G107" s="399">
        <f>'[1]ALL NEW COMP'!G107</f>
        <v>0</v>
      </c>
      <c r="H107" s="190" t="str">
        <f>'[1]ALL NEW COMP'!O107</f>
        <v>~</v>
      </c>
      <c r="I107" s="412"/>
      <c r="J107" s="413">
        <f>'[1]ALL NEW COMP'!T107</f>
        <v>0</v>
      </c>
      <c r="K107" s="190" t="str">
        <f>'[1]ALL NEW COMP'!W107</f>
        <v>~</v>
      </c>
      <c r="L107" s="190"/>
      <c r="M107" s="414">
        <f>'[1]ALL NEW COMP'!AB107</f>
        <v>0</v>
      </c>
      <c r="N107" s="412"/>
      <c r="O107" s="190">
        <f>'[1]ALL NEW COMP'!AK107</f>
        <v>0</v>
      </c>
      <c r="P107" s="415">
        <f>'[1]ALL NEW COMP'!AL107</f>
        <v>0</v>
      </c>
      <c r="Q107" s="190">
        <f>'[1]ALL NEW COMP'!AM107</f>
        <v>0</v>
      </c>
      <c r="R107" s="373">
        <f>'[1]ALL NEW COMP'!$AN107</f>
        <v>0</v>
      </c>
      <c r="S107" s="414">
        <f>'[1]ALL NEW COMP'!$AQ107</f>
        <v>0</v>
      </c>
      <c r="T107" s="212"/>
      <c r="U107" s="391"/>
      <c r="Z107" s="423"/>
      <c r="AA107" s="423"/>
      <c r="AB107" s="423"/>
      <c r="AC107" s="423"/>
      <c r="AD107" s="423"/>
      <c r="AE107" s="422"/>
    </row>
    <row r="108" spans="1:31">
      <c r="A108" s="316" t="str">
        <f>'[1]ALL NEW COMP'!A108</f>
        <v>ALL117</v>
      </c>
      <c r="B108" s="316" t="str">
        <f>'[1]ALL NEW COMP'!B108</f>
        <v>SH161A4ALC</v>
      </c>
      <c r="C108" s="57"/>
      <c r="D108" s="71">
        <f>'[1]ALL NEW COMP'!D108</f>
        <v>13</v>
      </c>
      <c r="E108" s="71">
        <f>'[1]ALL NEW COMP'!E108</f>
        <v>0</v>
      </c>
      <c r="F108" s="71"/>
      <c r="G108" s="399">
        <f>'[1]ALL NEW COMP'!G108</f>
        <v>0</v>
      </c>
      <c r="H108" s="190" t="str">
        <f>'[1]ALL NEW COMP'!O108</f>
        <v>~</v>
      </c>
      <c r="I108" s="412"/>
      <c r="J108" s="413">
        <f>'[1]ALL NEW COMP'!T108</f>
        <v>0</v>
      </c>
      <c r="K108" s="190" t="str">
        <f>'[1]ALL NEW COMP'!W108</f>
        <v>~</v>
      </c>
      <c r="L108" s="190"/>
      <c r="M108" s="414">
        <f>'[1]ALL NEW COMP'!AB108</f>
        <v>0</v>
      </c>
      <c r="N108" s="412"/>
      <c r="O108" s="190">
        <f>'[1]ALL NEW COMP'!AK108</f>
        <v>0</v>
      </c>
      <c r="P108" s="415">
        <f>'[1]ALL NEW COMP'!AL108</f>
        <v>0</v>
      </c>
      <c r="Q108" s="190">
        <f>'[1]ALL NEW COMP'!AM108</f>
        <v>0</v>
      </c>
      <c r="R108" s="373">
        <f>'[1]ALL NEW COMP'!$AN108</f>
        <v>0</v>
      </c>
      <c r="S108" s="414">
        <f>'[1]ALL NEW COMP'!$AQ108</f>
        <v>0</v>
      </c>
      <c r="T108" s="212"/>
      <c r="U108" s="391"/>
      <c r="Z108" s="423"/>
      <c r="AA108" s="423"/>
      <c r="AB108" s="423"/>
      <c r="AC108" s="423"/>
      <c r="AD108" s="423"/>
      <c r="AE108" s="422"/>
    </row>
    <row r="109" spans="1:31">
      <c r="A109" s="316" t="str">
        <f>'[1]ALL NEW COMP'!A109</f>
        <v>ALL117.1</v>
      </c>
      <c r="B109" s="316" t="str">
        <f>'[1]ALL NEW COMP'!B109</f>
        <v>SH180B4ABE</v>
      </c>
      <c r="C109" s="57"/>
      <c r="D109" s="71">
        <f>'[1]ALL NEW COMP'!D109</f>
        <v>15</v>
      </c>
      <c r="E109" s="71">
        <f>'[1]ALL NEW COMP'!E109</f>
        <v>0</v>
      </c>
      <c r="F109" s="71"/>
      <c r="G109" s="399">
        <f>'[1]ALL NEW COMP'!G109</f>
        <v>0</v>
      </c>
      <c r="H109" s="190" t="str">
        <f>'[1]ALL NEW COMP'!O109</f>
        <v>~</v>
      </c>
      <c r="I109" s="412"/>
      <c r="J109" s="413">
        <f>'[1]ALL NEW COMP'!T109</f>
        <v>0</v>
      </c>
      <c r="K109" s="190" t="str">
        <f>'[1]ALL NEW COMP'!W109</f>
        <v>~</v>
      </c>
      <c r="L109" s="190"/>
      <c r="M109" s="414">
        <f>'[1]ALL NEW COMP'!AB109</f>
        <v>0</v>
      </c>
      <c r="N109" s="412"/>
      <c r="O109" s="190">
        <f>'[1]ALL NEW COMP'!AK109</f>
        <v>0</v>
      </c>
      <c r="P109" s="415">
        <f>'[1]ALL NEW COMP'!AL109</f>
        <v>0</v>
      </c>
      <c r="Q109" s="190">
        <f>'[1]ALL NEW COMP'!AM109</f>
        <v>0</v>
      </c>
      <c r="R109" s="373">
        <f>'[1]ALL NEW COMP'!$AN109</f>
        <v>0</v>
      </c>
      <c r="S109" s="414">
        <f>'[1]ALL NEW COMP'!$AQ109</f>
        <v>0</v>
      </c>
      <c r="T109" s="212"/>
      <c r="U109" s="391"/>
      <c r="Z109" s="423"/>
      <c r="AA109" s="423"/>
      <c r="AB109" s="423"/>
      <c r="AC109" s="423"/>
      <c r="AD109" s="423"/>
      <c r="AE109" s="422"/>
    </row>
    <row r="110" spans="1:31">
      <c r="A110" s="316" t="str">
        <f>'[1]ALL NEW COMP'!A110</f>
        <v>ALL118</v>
      </c>
      <c r="B110" s="316" t="str">
        <f>'[1]ALL NEW COMP'!B110</f>
        <v>SH184A4ALC</v>
      </c>
      <c r="C110" s="57"/>
      <c r="D110" s="71">
        <f>'[1]ALL NEW COMP'!D110</f>
        <v>15</v>
      </c>
      <c r="E110" s="71">
        <f>'[1]ALL NEW COMP'!E110</f>
        <v>0</v>
      </c>
      <c r="F110" s="71"/>
      <c r="G110" s="399">
        <f>'[1]ALL NEW COMP'!G110</f>
        <v>0</v>
      </c>
      <c r="H110" s="190" t="str">
        <f>'[1]ALL NEW COMP'!O110</f>
        <v>~</v>
      </c>
      <c r="I110" s="412"/>
      <c r="J110" s="413">
        <f>'[1]ALL NEW COMP'!T110</f>
        <v>0</v>
      </c>
      <c r="K110" s="190" t="str">
        <f>'[1]ALL NEW COMP'!W110</f>
        <v>~</v>
      </c>
      <c r="L110" s="190"/>
      <c r="M110" s="414">
        <f>'[1]ALL NEW COMP'!AB110</f>
        <v>0</v>
      </c>
      <c r="N110" s="412"/>
      <c r="O110" s="190">
        <f>'[1]ALL NEW COMP'!AK110</f>
        <v>0</v>
      </c>
      <c r="P110" s="415">
        <f>'[1]ALL NEW COMP'!AL110</f>
        <v>0</v>
      </c>
      <c r="Q110" s="190">
        <f>'[1]ALL NEW COMP'!AM110</f>
        <v>0</v>
      </c>
      <c r="R110" s="373">
        <f>'[1]ALL NEW COMP'!$AN110</f>
        <v>0</v>
      </c>
      <c r="S110" s="414">
        <f>'[1]ALL NEW COMP'!$AQ110</f>
        <v>0</v>
      </c>
      <c r="T110" s="212"/>
      <c r="U110" s="391"/>
      <c r="Z110" s="423"/>
      <c r="AA110" s="423"/>
      <c r="AB110" s="423"/>
      <c r="AC110" s="423"/>
      <c r="AD110" s="423"/>
      <c r="AE110" s="422"/>
    </row>
    <row r="111" spans="1:31">
      <c r="A111" s="316" t="str">
        <f>'[1]ALL NEW COMP'!A111</f>
        <v>ALL119</v>
      </c>
      <c r="B111" s="316" t="str">
        <f>'[1]ALL NEW COMP'!B111</f>
        <v>SH240A4ABE</v>
      </c>
      <c r="C111" s="57"/>
      <c r="D111" s="71">
        <f>'[1]ALL NEW COMP'!D111</f>
        <v>20</v>
      </c>
      <c r="E111" s="71">
        <f>'[1]ALL NEW COMP'!E111</f>
        <v>0</v>
      </c>
      <c r="F111" s="71"/>
      <c r="G111" s="399">
        <f>'[1]ALL NEW COMP'!G111</f>
        <v>0</v>
      </c>
      <c r="H111" s="190" t="str">
        <f>'[1]ALL NEW COMP'!O111</f>
        <v>~</v>
      </c>
      <c r="I111" s="412"/>
      <c r="J111" s="413">
        <f>'[1]ALL NEW COMP'!T111</f>
        <v>0</v>
      </c>
      <c r="K111" s="190" t="str">
        <f>'[1]ALL NEW COMP'!W111</f>
        <v>~</v>
      </c>
      <c r="L111" s="190"/>
      <c r="M111" s="414">
        <f>'[1]ALL NEW COMP'!AB111</f>
        <v>0</v>
      </c>
      <c r="N111" s="412"/>
      <c r="O111" s="190">
        <f>'[1]ALL NEW COMP'!AK111</f>
        <v>0</v>
      </c>
      <c r="P111" s="415">
        <f>'[1]ALL NEW COMP'!AL111</f>
        <v>0</v>
      </c>
      <c r="Q111" s="190">
        <f>'[1]ALL NEW COMP'!AM111</f>
        <v>0</v>
      </c>
      <c r="R111" s="373">
        <f>'[1]ALL NEW COMP'!$AN111</f>
        <v>0</v>
      </c>
      <c r="S111" s="414">
        <f>'[1]ALL NEW COMP'!$AQ111</f>
        <v>0</v>
      </c>
      <c r="T111" s="212"/>
      <c r="U111" s="391"/>
      <c r="Z111" s="423"/>
      <c r="AA111" s="423"/>
      <c r="AB111" s="423"/>
      <c r="AC111" s="423"/>
      <c r="AD111" s="423"/>
      <c r="AE111" s="422"/>
    </row>
    <row r="112" spans="1:31">
      <c r="A112" s="316" t="str">
        <f>'[1]ALL NEW COMP'!A112</f>
        <v>ALL120</v>
      </c>
      <c r="B112" s="316" t="str">
        <f>'[1]ALL NEW COMP'!B112</f>
        <v>CH290A4AB</v>
      </c>
      <c r="C112" s="57"/>
      <c r="D112" s="71">
        <f>'[1]ALL NEW COMP'!D112</f>
        <v>25</v>
      </c>
      <c r="E112" s="71" t="str">
        <f>'[1]ALL NEW COMP'!E112</f>
        <v>2UNIT</v>
      </c>
      <c r="F112" s="71"/>
      <c r="G112" s="399" t="str">
        <f>'[1]ALL NEW COMP'!G112</f>
        <v>YORK</v>
      </c>
      <c r="H112" s="190">
        <f>'[1]ALL NEW COMP'!O112</f>
        <v>10995.4545454545</v>
      </c>
      <c r="I112" s="412"/>
      <c r="J112" s="413">
        <f>'[1]ALL NEW COMP'!T112</f>
        <v>0</v>
      </c>
      <c r="K112" s="190" t="str">
        <f>'[1]ALL NEW COMP'!W112</f>
        <v>~</v>
      </c>
      <c r="L112" s="190"/>
      <c r="M112" s="414">
        <f>'[1]ALL NEW COMP'!AB112</f>
        <v>0</v>
      </c>
      <c r="N112" s="412"/>
      <c r="O112" s="190">
        <f>'[1]ALL NEW COMP'!AK112</f>
        <v>0</v>
      </c>
      <c r="P112" s="415">
        <f>'[1]ALL NEW COMP'!AL112</f>
        <v>0</v>
      </c>
      <c r="Q112" s="190">
        <f>'[1]ALL NEW COMP'!AM112</f>
        <v>0</v>
      </c>
      <c r="R112" s="373">
        <f>'[1]ALL NEW COMP'!$AN112</f>
        <v>0</v>
      </c>
      <c r="S112" s="414">
        <f>'[1]ALL NEW COMP'!$AQ112</f>
        <v>0</v>
      </c>
      <c r="T112" s="212"/>
      <c r="U112" s="391"/>
      <c r="Z112" s="423"/>
      <c r="AA112" s="423"/>
      <c r="AB112" s="423"/>
      <c r="AC112" s="423"/>
      <c r="AD112" s="423"/>
      <c r="AE112" s="422"/>
    </row>
    <row r="113" customHeight="1" spans="1:31">
      <c r="A113" s="316">
        <f>'[1]ALL NEW COMP'!A113</f>
        <v>0</v>
      </c>
      <c r="B113" s="316" t="str">
        <f>'[1]ALL NEW COMP'!B113</f>
        <v>SH295A4BBA</v>
      </c>
      <c r="C113" s="58"/>
      <c r="D113" s="71">
        <f>'[1]ALL NEW COMP'!D113</f>
        <v>25</v>
      </c>
      <c r="E113" s="71">
        <f>'[1]ALL NEW COMP'!E113</f>
        <v>0</v>
      </c>
      <c r="F113" s="71"/>
      <c r="G113" s="399">
        <f>'[1]ALL NEW COMP'!G113</f>
        <v>0</v>
      </c>
      <c r="H113" s="190" t="str">
        <f>'[1]ALL NEW COMP'!O113</f>
        <v>~</v>
      </c>
      <c r="I113" s="416"/>
      <c r="J113" s="413">
        <f>'[1]ALL NEW COMP'!T113</f>
        <v>0</v>
      </c>
      <c r="K113" s="190" t="str">
        <f>'[1]ALL NEW COMP'!W113</f>
        <v>~</v>
      </c>
      <c r="L113" s="190"/>
      <c r="M113" s="414">
        <f>'[1]ALL NEW COMP'!AB113</f>
        <v>0</v>
      </c>
      <c r="N113" s="416"/>
      <c r="O113" s="190">
        <f>'[1]ALL NEW COMP'!AK113</f>
        <v>0</v>
      </c>
      <c r="P113" s="415">
        <f>'[1]ALL NEW COMP'!AL113</f>
        <v>0</v>
      </c>
      <c r="Q113" s="190">
        <f>'[1]ALL NEW COMP'!AM113</f>
        <v>0</v>
      </c>
      <c r="R113" s="373">
        <f>'[1]ALL NEW COMP'!$AN113</f>
        <v>0</v>
      </c>
      <c r="S113" s="414">
        <f>'[1]ALL NEW COMP'!$AQ113</f>
        <v>0</v>
      </c>
      <c r="T113" s="212"/>
      <c r="Z113" s="423"/>
      <c r="AA113" s="423"/>
      <c r="AB113" s="423"/>
      <c r="AC113" s="423"/>
      <c r="AD113" s="423"/>
      <c r="AE113" s="422"/>
    </row>
    <row r="114" customHeight="1" spans="1:31">
      <c r="A114" s="316">
        <f>'[1]ALL NEW COMP'!A114</f>
        <v>0</v>
      </c>
      <c r="B114" s="316" t="str">
        <f>'[1]ALL NEW COMP'!B114</f>
        <v>SH380A4ABB</v>
      </c>
      <c r="C114" s="56" t="s">
        <v>279</v>
      </c>
      <c r="D114" s="71">
        <f>'[1]ALL NEW COMP'!D114</f>
        <v>30</v>
      </c>
      <c r="E114" s="71">
        <f>'[1]ALL NEW COMP'!E114</f>
        <v>0</v>
      </c>
      <c r="F114" s="71"/>
      <c r="G114" s="399">
        <f>'[1]ALL NEW COMP'!G114</f>
        <v>0</v>
      </c>
      <c r="H114" s="190" t="str">
        <f>'[1]ALL NEW COMP'!O114</f>
        <v>~</v>
      </c>
      <c r="I114" s="427"/>
      <c r="J114" s="413">
        <f>'[1]ALL NEW COMP'!T114</f>
        <v>0</v>
      </c>
      <c r="K114" s="190" t="str">
        <f>'[1]ALL NEW COMP'!W114</f>
        <v>~</v>
      </c>
      <c r="L114" s="190"/>
      <c r="M114" s="414">
        <f>'[1]ALL NEW COMP'!AB114</f>
        <v>0</v>
      </c>
      <c r="N114" s="428" t="s">
        <v>264</v>
      </c>
      <c r="O114" s="190">
        <f>'[1]ALL NEW COMP'!AK114</f>
        <v>0</v>
      </c>
      <c r="P114" s="415">
        <f>'[1]ALL NEW COMP'!AL114</f>
        <v>0</v>
      </c>
      <c r="Q114" s="190">
        <f>'[1]ALL NEW COMP'!AM114</f>
        <v>0</v>
      </c>
      <c r="R114" s="373">
        <f>'[1]ALL NEW COMP'!$AN114</f>
        <v>0</v>
      </c>
      <c r="S114" s="414">
        <f>'[1]ALL NEW COMP'!$AQ114</f>
        <v>0</v>
      </c>
      <c r="T114" s="212"/>
      <c r="Z114" s="423"/>
      <c r="AA114" s="423"/>
      <c r="AB114" s="423"/>
      <c r="AC114" s="423"/>
      <c r="AD114" s="423"/>
      <c r="AE114" s="422"/>
    </row>
    <row r="115" customHeight="1" spans="1:31">
      <c r="A115" s="316" t="str">
        <f>'[1]ALL NEW COMP'!A115</f>
        <v>ALL121.2</v>
      </c>
      <c r="B115" s="316" t="str">
        <f>'[1]ALL NEW COMP'!B115</f>
        <v>MLZ021T4LP9A</v>
      </c>
      <c r="C115" s="57"/>
      <c r="D115" s="71">
        <f>'[1]ALL NEW COMP'!D115</f>
        <v>3</v>
      </c>
      <c r="E115" s="71">
        <f>'[1]ALL NEW COMP'!E115</f>
        <v>0</v>
      </c>
      <c r="F115" s="71"/>
      <c r="G115" s="399">
        <f>'[1]ALL NEW COMP'!G115</f>
        <v>0</v>
      </c>
      <c r="H115" s="190">
        <f>'[1]ALL NEW COMP'!O115</f>
        <v>1626.4527972028</v>
      </c>
      <c r="I115" s="427"/>
      <c r="J115" s="413" t="str">
        <f>'[1]ALL NEW COMP'!T115</f>
        <v>CU - 40  QC</v>
      </c>
      <c r="K115" s="190">
        <f>'[1]ALL NEW COMP'!W115</f>
        <v>4367.3832275915</v>
      </c>
      <c r="L115" s="190"/>
      <c r="M115" s="414" t="str">
        <f>'[1]ALL NEW COMP'!AB115</f>
        <v>BCU - 50  </v>
      </c>
      <c r="N115" s="427"/>
      <c r="O115" s="190">
        <f>'[1]ALL NEW COMP'!AK115</f>
        <v>5017.92362177158</v>
      </c>
      <c r="P115" s="415">
        <f>'[1]ALL NEW COMP'!AL115</f>
        <v>4921.45303353629</v>
      </c>
      <c r="Q115" s="190">
        <f>'[1]ALL NEW COMP'!AM115</f>
        <v>4656.38601731158</v>
      </c>
      <c r="R115" s="373">
        <f>'[1]ALL NEW COMP'!$AN115</f>
        <v>0</v>
      </c>
      <c r="S115" s="414">
        <f>'[1]ALL NEW COMP'!$AQ115</f>
        <v>0</v>
      </c>
      <c r="T115" s="212"/>
      <c r="Z115" s="423"/>
      <c r="AA115" s="423"/>
      <c r="AB115" s="423"/>
      <c r="AC115" s="423"/>
      <c r="AD115" s="423"/>
      <c r="AE115" s="422"/>
    </row>
    <row r="116" customHeight="1" spans="1:31">
      <c r="A116" s="316" t="str">
        <f>'[1]ALL NEW COMP'!A116</f>
        <v>ALL121.3</v>
      </c>
      <c r="B116" s="316" t="str">
        <f>'[1]ALL NEW COMP'!B116</f>
        <v>MLZ030T4LC9A</v>
      </c>
      <c r="C116" s="57"/>
      <c r="D116" s="71">
        <f>'[1]ALL NEW COMP'!D116</f>
        <v>4</v>
      </c>
      <c r="E116" s="71">
        <f>'[1]ALL NEW COMP'!E116</f>
        <v>0</v>
      </c>
      <c r="F116" s="71"/>
      <c r="G116" s="399">
        <f>'[1]ALL NEW COMP'!G116</f>
        <v>0</v>
      </c>
      <c r="H116" s="190">
        <f>'[1]ALL NEW COMP'!O116</f>
        <v>2043.97902097902</v>
      </c>
      <c r="I116" s="427"/>
      <c r="J116" s="413" t="str">
        <f>'[1]ALL NEW COMP'!T116</f>
        <v>CU - 64 QC</v>
      </c>
      <c r="K116" s="190">
        <f>'[1]ALL NEW COMP'!W116</f>
        <v>5836.16259242083</v>
      </c>
      <c r="L116" s="190"/>
      <c r="M116" s="414" t="str">
        <f>'[1]ALL NEW COMP'!AB116</f>
        <v>BCU - 55</v>
      </c>
      <c r="N116" s="427"/>
      <c r="O116" s="190">
        <f>'[1]ALL NEW COMP'!AK116</f>
        <v>5778.66361811012</v>
      </c>
      <c r="P116" s="415">
        <f>'[1]ALL NEW COMP'!AL116</f>
        <v>5682.19302987483</v>
      </c>
      <c r="Q116" s="190">
        <f>'[1]ALL NEW COMP'!AM116</f>
        <v>5417.12601365012</v>
      </c>
      <c r="R116" s="373">
        <f>'[1]ALL NEW COMP'!$AN116</f>
        <v>0</v>
      </c>
      <c r="S116" s="414">
        <f>'[1]ALL NEW COMP'!$AQ116</f>
        <v>0</v>
      </c>
      <c r="T116" s="212"/>
      <c r="Z116" s="423"/>
      <c r="AA116" s="423"/>
      <c r="AB116" s="423"/>
      <c r="AC116" s="423"/>
      <c r="AD116" s="423"/>
      <c r="AE116" s="422"/>
    </row>
    <row r="117" spans="1:31">
      <c r="A117" s="316" t="str">
        <f>'[1]ALL NEW COMP'!A117</f>
        <v>ALL121.4</v>
      </c>
      <c r="B117" s="316" t="str">
        <f>'[1]ALL NEW COMP'!B117</f>
        <v>MLZ038T4LC9A</v>
      </c>
      <c r="C117" s="57"/>
      <c r="D117" s="71">
        <f>'[1]ALL NEW COMP'!D117</f>
        <v>5</v>
      </c>
      <c r="E117" s="71">
        <f>'[1]ALL NEW COMP'!E117</f>
        <v>0</v>
      </c>
      <c r="F117" s="71"/>
      <c r="G117" s="399">
        <f>'[1]ALL NEW COMP'!G117</f>
        <v>0</v>
      </c>
      <c r="H117" s="190">
        <f>'[1]ALL NEW COMP'!O117</f>
        <v>2179.41026645768</v>
      </c>
      <c r="I117" s="427"/>
      <c r="J117" s="413" t="str">
        <f>'[1]ALL NEW COMP'!T117</f>
        <v>CU - 72 QC</v>
      </c>
      <c r="K117" s="190">
        <f>'[1]ALL NEW COMP'!W117</f>
        <v>5931.2260329391</v>
      </c>
      <c r="L117" s="190"/>
      <c r="M117" s="414" t="str">
        <f>'[1]ALL NEW COMP'!AB117</f>
        <v>BCU - 64  </v>
      </c>
      <c r="N117" s="427"/>
      <c r="O117" s="190">
        <f>'[1]ALL NEW COMP'!AK117</f>
        <v>6233.07235468255</v>
      </c>
      <c r="P117" s="415">
        <f>'[1]ALL NEW COMP'!AL117</f>
        <v>6136.60176644725</v>
      </c>
      <c r="Q117" s="190">
        <f>'[1]ALL NEW COMP'!AM117</f>
        <v>5871.53475022255</v>
      </c>
      <c r="R117" s="373">
        <f>'[1]ALL NEW COMP'!$AN117</f>
        <v>0</v>
      </c>
      <c r="S117" s="414">
        <f>'[1]ALL NEW COMP'!$AQ117</f>
        <v>0</v>
      </c>
      <c r="T117" s="212"/>
      <c r="Z117" s="423"/>
      <c r="AA117" s="423"/>
      <c r="AB117" s="423"/>
      <c r="AC117" s="423"/>
      <c r="AD117" s="423"/>
      <c r="AE117" s="422"/>
    </row>
    <row r="118" spans="1:31">
      <c r="A118" s="316" t="str">
        <f>'[1]ALL NEW COMP'!A118</f>
        <v>ALL121.5</v>
      </c>
      <c r="B118" s="316" t="str">
        <f>'[1]ALL NEW COMP'!B118</f>
        <v>MLZ045T4LC9A</v>
      </c>
      <c r="C118" s="57"/>
      <c r="D118" s="71">
        <f>'[1]ALL NEW COMP'!D118</f>
        <v>6</v>
      </c>
      <c r="E118" s="71">
        <f>'[1]ALL NEW COMP'!E118</f>
        <v>0</v>
      </c>
      <c r="F118" s="71"/>
      <c r="G118" s="399">
        <f>'[1]ALL NEW COMP'!G118</f>
        <v>0</v>
      </c>
      <c r="H118" s="190">
        <f>'[1]ALL NEW COMP'!O118</f>
        <v>2427.45804195804</v>
      </c>
      <c r="I118" s="427"/>
      <c r="J118" s="413" t="str">
        <f>'[1]ALL NEW COMP'!T118</f>
        <v>CU - 90 QC</v>
      </c>
      <c r="K118" s="190">
        <f>'[1]ALL NEW COMP'!W118</f>
        <v>6767.76847853429</v>
      </c>
      <c r="L118" s="190"/>
      <c r="M118" s="414" t="str">
        <f>'[1]ALL NEW COMP'!AB118</f>
        <v>BCU - 72</v>
      </c>
      <c r="N118" s="427"/>
      <c r="O118" s="190">
        <f>'[1]ALL NEW COMP'!AK118</f>
        <v>7076.33032561458</v>
      </c>
      <c r="P118" s="415">
        <f>'[1]ALL NEW COMP'!AL118</f>
        <v>6979.85973737929</v>
      </c>
      <c r="Q118" s="190">
        <f>'[1]ALL NEW COMP'!AM118</f>
        <v>6714.79272115458</v>
      </c>
      <c r="R118" s="373">
        <f>'[1]ALL NEW COMP'!$AN118</f>
        <v>0</v>
      </c>
      <c r="S118" s="414">
        <f>'[1]ALL NEW COMP'!$AQ118</f>
        <v>0</v>
      </c>
      <c r="T118" s="212"/>
      <c r="Z118" s="423"/>
      <c r="AA118" s="423"/>
      <c r="AB118" s="423"/>
      <c r="AC118" s="423"/>
      <c r="AD118" s="423"/>
      <c r="AE118" s="422"/>
    </row>
    <row r="119" spans="1:31">
      <c r="A119" s="316" t="str">
        <f>'[1]ALL NEW COMP'!A119</f>
        <v>ALL121.6</v>
      </c>
      <c r="B119" s="316" t="str">
        <f>'[1]ALL NEW COMP'!B119</f>
        <v>MLZ048T4LC9A</v>
      </c>
      <c r="C119" s="57"/>
      <c r="D119" s="71">
        <f>'[1]ALL NEW COMP'!D119</f>
        <v>7</v>
      </c>
      <c r="E119" s="71">
        <f>'[1]ALL NEW COMP'!E119</f>
        <v>0</v>
      </c>
      <c r="F119" s="71"/>
      <c r="G119" s="399">
        <f>'[1]ALL NEW COMP'!G119</f>
        <v>0</v>
      </c>
      <c r="H119" s="190">
        <f>'[1]ALL NEW COMP'!O119</f>
        <v>3278.78146853147</v>
      </c>
      <c r="I119" s="427"/>
      <c r="J119" s="413" t="str">
        <f>'[1]ALL NEW COMP'!T119</f>
        <v>CU - 100 QC</v>
      </c>
      <c r="K119" s="190">
        <f>'[1]ALL NEW COMP'!W119</f>
        <v>7846.29086648389</v>
      </c>
      <c r="L119" s="190"/>
      <c r="M119" s="414" t="str">
        <f>'[1]ALL NEW COMP'!AB119</f>
        <v>BCU - 100</v>
      </c>
      <c r="N119" s="428" t="s">
        <v>280</v>
      </c>
      <c r="O119" s="190">
        <f>'[1]ALL NEW COMP'!AK119</f>
        <v>8150.2160000667</v>
      </c>
      <c r="P119" s="415">
        <f>'[1]ALL NEW COMP'!AL119</f>
        <v>8053.74541183141</v>
      </c>
      <c r="Q119" s="190">
        <f>'[1]ALL NEW COMP'!AM119</f>
        <v>7788.6783956067</v>
      </c>
      <c r="R119" s="373">
        <f>'[1]ALL NEW COMP'!$AN119</f>
        <v>0</v>
      </c>
      <c r="S119" s="414">
        <f>'[1]ALL NEW COMP'!$AQ119</f>
        <v>0</v>
      </c>
      <c r="T119" s="212"/>
      <c r="Z119" s="423"/>
      <c r="AA119" s="423"/>
      <c r="AB119" s="423"/>
      <c r="AC119" s="423"/>
      <c r="AD119" s="423"/>
      <c r="AE119" s="422"/>
    </row>
    <row r="120" spans="1:31">
      <c r="A120" s="316" t="str">
        <f>'[1]ALL NEW COMP'!A120</f>
        <v>ALL121.7</v>
      </c>
      <c r="B120" s="316" t="str">
        <f>'[1]ALL NEW COMP'!B120</f>
        <v>MLZ058T4LC9A</v>
      </c>
      <c r="C120" s="57"/>
      <c r="D120" s="71">
        <f>'[1]ALL NEW COMP'!D120</f>
        <v>8</v>
      </c>
      <c r="E120" s="71">
        <f>'[1]ALL NEW COMP'!E120</f>
        <v>0</v>
      </c>
      <c r="F120" s="71"/>
      <c r="G120" s="399">
        <f>'[1]ALL NEW COMP'!G120</f>
        <v>0</v>
      </c>
      <c r="H120" s="190">
        <f>'[1]ALL NEW COMP'!O120</f>
        <v>3923.02622377622</v>
      </c>
      <c r="I120" s="427"/>
      <c r="J120" s="413" t="str">
        <f>'[1]ALL NEW COMP'!T120</f>
        <v>CU - 125 QC</v>
      </c>
      <c r="K120" s="190">
        <f>'[1]ALL NEW COMP'!W120</f>
        <v>9840.88290203603</v>
      </c>
      <c r="L120" s="190"/>
      <c r="M120" s="414" t="str">
        <f>'[1]ALL NEW COMP'!AB120</f>
        <v>LCU-08</v>
      </c>
      <c r="N120" s="427"/>
      <c r="O120" s="190">
        <f>'[1]ALL NEW COMP'!AK120</f>
        <v>10463.3586593595</v>
      </c>
      <c r="P120" s="415">
        <f>'[1]ALL NEW COMP'!AL120</f>
        <v>10366.8880711242</v>
      </c>
      <c r="Q120" s="190">
        <f>'[1]ALL NEW COMP'!AM120</f>
        <v>10101.8210548995</v>
      </c>
      <c r="R120" s="373">
        <f>'[1]ALL NEW COMP'!$AN120</f>
        <v>0</v>
      </c>
      <c r="S120" s="414">
        <f>'[1]ALL NEW COMP'!$AQ120</f>
        <v>0</v>
      </c>
      <c r="T120" s="212"/>
      <c r="Z120" s="423"/>
      <c r="AA120" s="423"/>
      <c r="AB120" s="423"/>
      <c r="AC120" s="423"/>
      <c r="AD120" s="423"/>
      <c r="AE120" s="422"/>
    </row>
    <row r="121" spans="1:31">
      <c r="A121" s="316" t="str">
        <f>'[1]ALL NEW COMP'!A121</f>
        <v>ALL121.8</v>
      </c>
      <c r="B121" s="316" t="str">
        <f>'[1]ALL NEW COMP'!B121</f>
        <v>MLZ066T4LC9A</v>
      </c>
      <c r="C121" s="57"/>
      <c r="D121" s="71">
        <f>'[1]ALL NEW COMP'!D121</f>
        <v>9</v>
      </c>
      <c r="E121" s="71">
        <f>'[1]ALL NEW COMP'!E121</f>
        <v>0</v>
      </c>
      <c r="F121" s="71"/>
      <c r="G121" s="399">
        <f>'[1]ALL NEW COMP'!G121</f>
        <v>0</v>
      </c>
      <c r="H121" s="190">
        <f>'[1]ALL NEW COMP'!O121</f>
        <v>4022.73076923077</v>
      </c>
      <c r="I121" s="427"/>
      <c r="J121" s="413" t="str">
        <f>'[1]ALL NEW COMP'!T121</f>
        <v>CU - 144 QC</v>
      </c>
      <c r="K121" s="190">
        <f>'[1]ALL NEW COMP'!W121</f>
        <v>10742.1055641321</v>
      </c>
      <c r="L121" s="190"/>
      <c r="M121" s="414" t="str">
        <f>'[1]ALL NEW COMP'!AB121</f>
        <v>LCU-10</v>
      </c>
      <c r="N121" s="427"/>
      <c r="O121" s="190">
        <f>'[1]ALL NEW COMP'!AK121</f>
        <v>11433.4876827472</v>
      </c>
      <c r="P121" s="415">
        <f>'[1]ALL NEW COMP'!AL121</f>
        <v>11337.0170945119</v>
      </c>
      <c r="Q121" s="190">
        <f>'[1]ALL NEW COMP'!AM121</f>
        <v>11071.9500782872</v>
      </c>
      <c r="R121" s="373">
        <f>'[1]ALL NEW COMP'!$AN121</f>
        <v>0</v>
      </c>
      <c r="S121" s="414">
        <f>'[1]ALL NEW COMP'!$AQ121</f>
        <v>0</v>
      </c>
      <c r="T121" s="212"/>
      <c r="Z121" s="423"/>
      <c r="AA121" s="423"/>
      <c r="AB121" s="423"/>
      <c r="AC121" s="423"/>
      <c r="AD121" s="423"/>
      <c r="AE121" s="422"/>
    </row>
    <row r="122" spans="1:31">
      <c r="A122" s="316" t="str">
        <f>'[1]ALL NEW COMP'!A122</f>
        <v>ALL121.9</v>
      </c>
      <c r="B122" s="316" t="str">
        <f>'[1]ALL NEW COMP'!B122</f>
        <v>MLZ076T4LC9A</v>
      </c>
      <c r="C122" s="57"/>
      <c r="D122" s="71">
        <f>'[1]ALL NEW COMP'!D122</f>
        <v>10</v>
      </c>
      <c r="E122" s="71">
        <f>'[1]ALL NEW COMP'!E122</f>
        <v>0</v>
      </c>
      <c r="F122" s="71"/>
      <c r="G122" s="399">
        <f>'[1]ALL NEW COMP'!G122</f>
        <v>0</v>
      </c>
      <c r="H122" s="190">
        <f>'[1]ALL NEW COMP'!O122</f>
        <v>4466.2821969697</v>
      </c>
      <c r="I122" s="427"/>
      <c r="J122" s="413" t="str">
        <f>'[1]ALL NEW COMP'!T122</f>
        <v>CU - 144 QC</v>
      </c>
      <c r="K122" s="190">
        <f>'[1]ALL NEW COMP'!W122</f>
        <v>10842.0968228734</v>
      </c>
      <c r="L122" s="190"/>
      <c r="M122" s="414" t="str">
        <f>'[1]ALL NEW COMP'!AB122</f>
        <v>LCU-12</v>
      </c>
      <c r="N122" s="427"/>
      <c r="O122" s="190">
        <f>'[1]ALL NEW COMP'!AK122</f>
        <v>12427.8679818619</v>
      </c>
      <c r="P122" s="415">
        <f>'[1]ALL NEW COMP'!AL122</f>
        <v>12331.3973936267</v>
      </c>
      <c r="Q122" s="190">
        <f>'[1]ALL NEW COMP'!AM122</f>
        <v>12066.3303774019</v>
      </c>
      <c r="R122" s="373">
        <f>'[1]ALL NEW COMP'!$AN122</f>
        <v>0</v>
      </c>
      <c r="S122" s="414">
        <f>'[1]ALL NEW COMP'!$AQ122</f>
        <v>0</v>
      </c>
      <c r="T122" s="211"/>
      <c r="Z122" s="423"/>
      <c r="AA122" s="423"/>
      <c r="AB122" s="423"/>
      <c r="AC122" s="423"/>
      <c r="AD122" s="423"/>
      <c r="AE122" s="422"/>
    </row>
    <row r="123" customHeight="1" spans="1:31">
      <c r="A123" s="316" t="str">
        <f>'[1]ALL NEW COMP'!A123</f>
        <v>ALL121.10</v>
      </c>
      <c r="B123" s="400" t="str">
        <f>'[1]ALL NEW COMP'!B123</f>
        <v>MLZ090T4LC9</v>
      </c>
      <c r="C123" s="208" t="s">
        <v>281</v>
      </c>
      <c r="D123" s="71">
        <f>'[1]ALL NEW COMP'!D123</f>
        <v>13</v>
      </c>
      <c r="E123" s="71">
        <f>'[1]ALL NEW COMP'!E123</f>
        <v>0</v>
      </c>
      <c r="F123" s="71"/>
      <c r="G123" s="399">
        <f>'[1]ALL NEW COMP'!G123</f>
        <v>0</v>
      </c>
      <c r="H123" s="190">
        <f>'[1]ALL NEW COMP'!O123</f>
        <v>4833.89001623376</v>
      </c>
      <c r="I123" s="428" t="s">
        <v>282</v>
      </c>
      <c r="J123" s="413" t="str">
        <f>'[1]ALL NEW COMP'!T123</f>
        <v>CU - 160 QC</v>
      </c>
      <c r="K123" s="190">
        <f>'[1]ALL NEW COMP'!W123</f>
        <v>11513.4568684537</v>
      </c>
      <c r="L123" s="190"/>
      <c r="M123" s="414" t="str">
        <f>'[1]ALL NEW COMP'!AB123</f>
        <v>LCU-15</v>
      </c>
      <c r="N123" s="429" t="s">
        <v>283</v>
      </c>
      <c r="O123" s="190">
        <f>'[1]ALL NEW COMP'!AK123</f>
        <v>13008.0534551791</v>
      </c>
      <c r="P123" s="415">
        <f>'[1]ALL NEW COMP'!AL123</f>
        <v>12911.5828669438</v>
      </c>
      <c r="Q123" s="190">
        <f>'[1]ALL NEW COMP'!AM123</f>
        <v>12646.5158507191</v>
      </c>
      <c r="R123" s="373">
        <f>'[1]ALL NEW COMP'!$AN123</f>
        <v>0</v>
      </c>
      <c r="S123" s="414">
        <f>'[1]ALL NEW COMP'!$AQ123</f>
        <v>0</v>
      </c>
      <c r="T123" s="431"/>
      <c r="Z123" s="423"/>
      <c r="AA123" s="423"/>
      <c r="AB123" s="423"/>
      <c r="AC123" s="423"/>
      <c r="AD123" s="423"/>
      <c r="AE123" s="422"/>
    </row>
    <row r="124" customHeight="1" spans="1:31">
      <c r="A124" s="316" t="str">
        <f>'[1]ALL NEW COMP'!A124</f>
        <v>ALL123</v>
      </c>
      <c r="B124" s="400" t="str">
        <f>'[1]ALL NEW COMP'!B124</f>
        <v>ZB15KQE-TFD559</v>
      </c>
      <c r="C124" s="351"/>
      <c r="D124" s="71">
        <f>'[1]ALL NEW COMP'!D124</f>
        <v>2</v>
      </c>
      <c r="E124" s="71" t="str">
        <f>'[1]ALL NEW COMP'!E124</f>
        <v>V06,V04(1/2,3/4) </v>
      </c>
      <c r="F124" s="71"/>
      <c r="G124" s="399">
        <f>'[1]ALL NEW COMP'!G124</f>
        <v>0</v>
      </c>
      <c r="H124" s="190">
        <f>'[1]ALL NEW COMP'!O124</f>
        <v>1783.11024912587</v>
      </c>
      <c r="I124" s="427"/>
      <c r="J124" s="413" t="str">
        <f>'[1]ALL NEW COMP'!T124</f>
        <v>CU - 32  QC</v>
      </c>
      <c r="K124" s="190">
        <f>'[1]ALL NEW COMP'!W124</f>
        <v>4284.84229130323</v>
      </c>
      <c r="L124" s="190"/>
      <c r="M124" s="414" t="str">
        <f>'[1]ALL NEW COMP'!AB124</f>
        <v>BCU - 36  </v>
      </c>
      <c r="N124" s="429"/>
      <c r="O124" s="190">
        <f>'[1]ALL NEW COMP'!AK124</f>
        <v>4850.01112887154</v>
      </c>
      <c r="P124" s="415">
        <f>'[1]ALL NEW COMP'!AL124</f>
        <v>4753.54054063625</v>
      </c>
      <c r="Q124" s="190">
        <f>'[1]ALL NEW COMP'!AM124</f>
        <v>4488.47352441155</v>
      </c>
      <c r="R124" s="373" t="str">
        <f>'[1]ALL NEW COMP'!$AN124</f>
        <v>2.5hp</v>
      </c>
      <c r="S124" s="414">
        <f>'[1]ALL NEW COMP'!$AQ124</f>
        <v>4034.61757046969</v>
      </c>
      <c r="T124" s="431"/>
      <c r="Z124" s="423"/>
      <c r="AA124" s="423"/>
      <c r="AB124" s="423"/>
      <c r="AC124" s="423"/>
      <c r="AD124" s="423"/>
      <c r="AE124" s="422"/>
    </row>
    <row r="125" customHeight="1" spans="1:31">
      <c r="A125" s="316" t="str">
        <f>'[1]ALL NEW COMP'!A125</f>
        <v>ALL124</v>
      </c>
      <c r="B125" s="400" t="str">
        <f>'[1]ALL NEW COMP'!B125</f>
        <v>ZB19KQE-TFD559</v>
      </c>
      <c r="C125" s="351"/>
      <c r="D125" s="71">
        <f>'[1]ALL NEW COMP'!D125</f>
        <v>2.5</v>
      </c>
      <c r="E125" s="71" t="str">
        <f>'[1]ALL NEW COMP'!E125</f>
        <v>V06,V04(1/2,3/4) </v>
      </c>
      <c r="F125" s="71"/>
      <c r="G125" s="399">
        <f>'[1]ALL NEW COMP'!G125</f>
        <v>0</v>
      </c>
      <c r="H125" s="190">
        <f>'[1]ALL NEW COMP'!O125</f>
        <v>1804.61374562937</v>
      </c>
      <c r="I125" s="427"/>
      <c r="J125" s="413" t="str">
        <f>'[1]ALL NEW COMP'!T125</f>
        <v>CU - 36  QC</v>
      </c>
      <c r="K125" s="190">
        <f>'[1]ALL NEW COMP'!W125</f>
        <v>4449.23353632478</v>
      </c>
      <c r="L125" s="190"/>
      <c r="M125" s="414" t="str">
        <f>'[1]ALL NEW COMP'!AB125</f>
        <v>BCU - 40  </v>
      </c>
      <c r="N125" s="429"/>
      <c r="O125" s="190">
        <f>'[1]ALL NEW COMP'!AK125</f>
        <v>5002.50178167865</v>
      </c>
      <c r="P125" s="415">
        <f>'[1]ALL NEW COMP'!AL125</f>
        <v>4906.03119344335</v>
      </c>
      <c r="Q125" s="190">
        <f>'[1]ALL NEW COMP'!AM125</f>
        <v>4640.96417721865</v>
      </c>
      <c r="R125" s="373">
        <f>'[1]ALL NEW COMP'!$AN125</f>
        <v>0</v>
      </c>
      <c r="S125" s="414">
        <f>'[1]ALL NEW COMP'!$AQ125</f>
        <v>0</v>
      </c>
      <c r="T125" s="431"/>
      <c r="Z125" s="423"/>
      <c r="AA125" s="423"/>
      <c r="AB125" s="423"/>
      <c r="AC125" s="423"/>
      <c r="AD125" s="423"/>
      <c r="AE125" s="422"/>
    </row>
    <row r="126" customHeight="1" spans="1:31">
      <c r="A126" s="316" t="str">
        <f>'[1]ALL NEW COMP'!A126</f>
        <v>ALL125</v>
      </c>
      <c r="B126" s="400" t="str">
        <f>'[1]ALL NEW COMP'!B126</f>
        <v>ZB21KQE-TFD559</v>
      </c>
      <c r="C126" s="351"/>
      <c r="D126" s="71">
        <f>'[1]ALL NEW COMP'!D126</f>
        <v>3</v>
      </c>
      <c r="E126" s="71" t="str">
        <f>'[1]ALL NEW COMP'!E126</f>
        <v>V06,V04(1/2,3/4) </v>
      </c>
      <c r="F126" s="71"/>
      <c r="G126" s="399">
        <f>'[1]ALL NEW COMP'!G126</f>
        <v>0</v>
      </c>
      <c r="H126" s="190">
        <f>'[1]ALL NEW COMP'!O126</f>
        <v>1847.62073863636</v>
      </c>
      <c r="I126" s="427"/>
      <c r="J126" s="413" t="str">
        <f>'[1]ALL NEW COMP'!T126</f>
        <v>CU - 40  QC</v>
      </c>
      <c r="K126" s="190">
        <f>'[1]ALL NEW COMP'!W126</f>
        <v>4588.55116902507</v>
      </c>
      <c r="L126" s="190"/>
      <c r="M126" s="414" t="str">
        <f>'[1]ALL NEW COMP'!AB126</f>
        <v>BCU - 50  </v>
      </c>
      <c r="N126" s="429"/>
      <c r="O126" s="190">
        <f>'[1]ALL NEW COMP'!AK126</f>
        <v>5239.09156320515</v>
      </c>
      <c r="P126" s="415">
        <f>'[1]ALL NEW COMP'!AL126</f>
        <v>5142.62097496985</v>
      </c>
      <c r="Q126" s="190">
        <f>'[1]ALL NEW COMP'!AM126</f>
        <v>4877.55395874515</v>
      </c>
      <c r="R126" s="373" t="str">
        <f>'[1]ALL NEW COMP'!$AN126</f>
        <v>HTC-3</v>
      </c>
      <c r="S126" s="414">
        <f>'[1]ALL NEW COMP'!$AQ126</f>
        <v>4786.87791172737</v>
      </c>
      <c r="T126" s="431"/>
      <c r="Z126" s="423"/>
      <c r="AA126" s="423"/>
      <c r="AB126" s="423"/>
      <c r="AC126" s="423"/>
      <c r="AD126" s="423"/>
      <c r="AE126" s="422"/>
    </row>
    <row r="127" customHeight="1" spans="1:31">
      <c r="A127" s="316" t="str">
        <f>'[1]ALL NEW COMP'!A127</f>
        <v>ALL127</v>
      </c>
      <c r="B127" s="400" t="str">
        <f>'[1]ALL NEW COMP'!B127</f>
        <v>ZB29KQE-TFD559</v>
      </c>
      <c r="C127" s="351"/>
      <c r="D127" s="71">
        <f>'[1]ALL NEW COMP'!D127</f>
        <v>4</v>
      </c>
      <c r="E127" s="71" t="str">
        <f>'[1]ALL NEW COMP'!E127</f>
        <v>V06,V05(1/2,7/8) </v>
      </c>
      <c r="F127" s="71"/>
      <c r="G127" s="399">
        <f>'[1]ALL NEW COMP'!G127</f>
        <v>0</v>
      </c>
      <c r="H127" s="190">
        <f>'[1]ALL NEW COMP'!O127</f>
        <v>2206.01234702797</v>
      </c>
      <c r="I127" s="427"/>
      <c r="J127" s="413" t="str">
        <f>'[1]ALL NEW COMP'!T127</f>
        <v>CU - 64 QC</v>
      </c>
      <c r="K127" s="190">
        <f>'[1]ALL NEW COMP'!W127</f>
        <v>5998.19591846978</v>
      </c>
      <c r="L127" s="430" t="str">
        <f>'[1]ALL NEW COMP'!$Z127</f>
        <v>QC29M1-TFA-XX</v>
      </c>
      <c r="M127" s="414" t="str">
        <f>'[1]ALL NEW COMP'!AB127</f>
        <v>BCU - 55</v>
      </c>
      <c r="N127" s="429"/>
      <c r="O127" s="190">
        <f>'[1]ALL NEW COMP'!AK127</f>
        <v>5940.69694415907</v>
      </c>
      <c r="P127" s="415">
        <f>'[1]ALL NEW COMP'!AL127</f>
        <v>5844.22635592378</v>
      </c>
      <c r="Q127" s="190">
        <f>'[1]ALL NEW COMP'!AM127</f>
        <v>5579.15933969908</v>
      </c>
      <c r="R127" s="373">
        <f>'[1]ALL NEW COMP'!$AN127</f>
        <v>0</v>
      </c>
      <c r="S127" s="414">
        <f>'[1]ALL NEW COMP'!$AQ127</f>
        <v>0</v>
      </c>
      <c r="T127" s="431"/>
      <c r="Z127" s="423"/>
      <c r="AA127" s="423"/>
      <c r="AB127" s="423"/>
      <c r="AC127" s="423"/>
      <c r="AD127" s="423"/>
      <c r="AE127" s="422"/>
    </row>
    <row r="128" customHeight="1" spans="1:31">
      <c r="A128" s="316" t="str">
        <f>'[1]ALL NEW COMP'!A128</f>
        <v>ALL128</v>
      </c>
      <c r="B128" s="400" t="str">
        <f>'[1]ALL NEW COMP'!B128</f>
        <v>ZB38KQE-TFD559</v>
      </c>
      <c r="C128" s="351"/>
      <c r="D128" s="71">
        <f>'[1]ALL NEW COMP'!D128</f>
        <v>5</v>
      </c>
      <c r="E128" s="71" t="str">
        <f>'[1]ALL NEW COMP'!E128</f>
        <v>V06,V05(1/2,7/8) </v>
      </c>
      <c r="F128" s="71"/>
      <c r="G128" s="399">
        <f>'[1]ALL NEW COMP'!G128</f>
        <v>0</v>
      </c>
      <c r="H128" s="190">
        <f>'[1]ALL NEW COMP'!O128</f>
        <v>2313.52982954545</v>
      </c>
      <c r="I128" s="427"/>
      <c r="J128" s="413" t="str">
        <f>'[1]ALL NEW COMP'!T128</f>
        <v>CU - 72 QC</v>
      </c>
      <c r="K128" s="190">
        <f>'[1]ALL NEW COMP'!W128</f>
        <v>6300.05131703003</v>
      </c>
      <c r="L128" s="430" t="str">
        <f>'[1]ALL NEW COMP'!$Z128</f>
        <v>QC38M1-TFA-XX</v>
      </c>
      <c r="M128" s="414" t="str">
        <f>'[1]ALL NEW COMP'!AB128</f>
        <v>BCU - 64  </v>
      </c>
      <c r="N128" s="429"/>
      <c r="O128" s="190">
        <f>'[1]ALL NEW COMP'!AK128</f>
        <v>6601.89763877347</v>
      </c>
      <c r="P128" s="415">
        <f>'[1]ALL NEW COMP'!AL128</f>
        <v>6505.42705053818</v>
      </c>
      <c r="Q128" s="190">
        <f>'[1]ALL NEW COMP'!AM128</f>
        <v>6240.36003431347</v>
      </c>
      <c r="R128" s="373">
        <f>'[1]ALL NEW COMP'!$AN128</f>
        <v>0</v>
      </c>
      <c r="S128" s="414">
        <f>'[1]ALL NEW COMP'!$AQ128</f>
        <v>0</v>
      </c>
      <c r="T128" s="431"/>
      <c r="Z128" s="423"/>
      <c r="AA128" s="423"/>
      <c r="AB128" s="423"/>
      <c r="AC128" s="423"/>
      <c r="AD128" s="423"/>
      <c r="AE128" s="422"/>
    </row>
    <row r="129" spans="1:31">
      <c r="A129" s="316" t="str">
        <f>'[1]ALL NEW COMP'!A129</f>
        <v>ALL129</v>
      </c>
      <c r="B129" s="400" t="str">
        <f>'[1]ALL NEW COMP'!B129</f>
        <v>ZB45KQE-TFD559</v>
      </c>
      <c r="C129" s="351"/>
      <c r="D129" s="71">
        <f>'[1]ALL NEW COMP'!D129</f>
        <v>6</v>
      </c>
      <c r="E129" s="71" t="str">
        <f>'[1]ALL NEW COMP'!E129</f>
        <v>V06,V05(1/2,7/8) </v>
      </c>
      <c r="F129" s="71"/>
      <c r="G129" s="399">
        <f>'[1]ALL NEW COMP'!G129</f>
        <v>0</v>
      </c>
      <c r="H129" s="190">
        <f>'[1]ALL NEW COMP'!O129</f>
        <v>2607.41094842657</v>
      </c>
      <c r="I129" s="427"/>
      <c r="J129" s="413" t="str">
        <f>'[1]ALL NEW COMP'!T129</f>
        <v>CU - 90 QC</v>
      </c>
      <c r="K129" s="190">
        <f>'[1]ALL NEW COMP'!W129</f>
        <v>6947.72138500281</v>
      </c>
      <c r="L129" s="430" t="str">
        <f>'[1]ALL NEW COMP'!$Z129</f>
        <v>QC45M1-TFA-XX</v>
      </c>
      <c r="M129" s="414" t="str">
        <f>'[1]ALL NEW COMP'!AB129</f>
        <v>BCU - 72</v>
      </c>
      <c r="N129" s="429"/>
      <c r="O129" s="190">
        <f>'[1]ALL NEW COMP'!AK129</f>
        <v>7256.2832320831</v>
      </c>
      <c r="P129" s="415">
        <f>'[1]ALL NEW COMP'!AL129</f>
        <v>7159.81264384781</v>
      </c>
      <c r="Q129" s="190">
        <f>'[1]ALL NEW COMP'!AM129</f>
        <v>6894.7456276231</v>
      </c>
      <c r="R129" s="373">
        <f>'[1]ALL NEW COMP'!$AN129</f>
        <v>0</v>
      </c>
      <c r="S129" s="414">
        <f>'[1]ALL NEW COMP'!$AQ129</f>
        <v>0</v>
      </c>
      <c r="T129" s="431"/>
      <c r="Z129" s="423"/>
      <c r="AA129" s="423"/>
      <c r="AB129" s="423"/>
      <c r="AC129" s="423"/>
      <c r="AD129" s="423"/>
      <c r="AE129" s="422"/>
    </row>
    <row r="130" customHeight="1" spans="1:31">
      <c r="A130" s="316" t="str">
        <f>'[1]ALL NEW COMP'!A130</f>
        <v>ALL130</v>
      </c>
      <c r="B130" s="400" t="str">
        <f>'[1]ALL NEW COMP'!B130</f>
        <v>ZB48KQE-TFD559</v>
      </c>
      <c r="C130" s="351"/>
      <c r="D130" s="71">
        <f>'[1]ALL NEW COMP'!D130</f>
        <v>7</v>
      </c>
      <c r="E130" s="71" t="str">
        <f>'[1]ALL NEW COMP'!E130</f>
        <v>V08,V05(5/8,7/8) </v>
      </c>
      <c r="F130" s="71"/>
      <c r="G130" s="399">
        <f>'[1]ALL NEW COMP'!G130</f>
        <v>0</v>
      </c>
      <c r="H130" s="190">
        <f>'[1]ALL NEW COMP'!O130</f>
        <v>3419.61145104895</v>
      </c>
      <c r="I130" s="427"/>
      <c r="J130" s="413" t="str">
        <f>'[1]ALL NEW COMP'!T130</f>
        <v>CU - 100 QC</v>
      </c>
      <c r="K130" s="190">
        <f>'[1]ALL NEW COMP'!W130</f>
        <v>7987.12084900138</v>
      </c>
      <c r="L130" s="430" t="str">
        <f>'[1]ALL NEW COMP'!$Z130</f>
        <v>QC48M1-TFA-XX</v>
      </c>
      <c r="M130" s="414" t="str">
        <f>'[1]ALL NEW COMP'!AB130</f>
        <v>BCU - 100</v>
      </c>
      <c r="N130" s="428" t="s">
        <v>280</v>
      </c>
      <c r="O130" s="190">
        <f>'[1]ALL NEW COMP'!AK130</f>
        <v>8291.0459825842</v>
      </c>
      <c r="P130" s="415">
        <f>'[1]ALL NEW COMP'!AL130</f>
        <v>8194.5753943489</v>
      </c>
      <c r="Q130" s="190">
        <f>'[1]ALL NEW COMP'!AM130</f>
        <v>7929.5083781242</v>
      </c>
      <c r="R130" s="373">
        <f>'[1]ALL NEW COMP'!$AN130</f>
        <v>0</v>
      </c>
      <c r="S130" s="414">
        <f>'[1]ALL NEW COMP'!$AQ130</f>
        <v>0</v>
      </c>
      <c r="T130" s="431"/>
      <c r="Z130" s="423"/>
      <c r="AA130" s="423"/>
      <c r="AB130" s="423"/>
      <c r="AC130" s="423"/>
      <c r="AD130" s="423"/>
      <c r="AE130" s="422"/>
    </row>
    <row r="131" customHeight="1" spans="1:31">
      <c r="A131" s="316" t="str">
        <f>'[1]ALL NEW COMP'!A131</f>
        <v>ALL131</v>
      </c>
      <c r="B131" s="400" t="str">
        <f>'[1]ALL NEW COMP'!B131</f>
        <v>ZB58KQE-TFD559</v>
      </c>
      <c r="C131" s="351"/>
      <c r="D131" s="71">
        <f>'[1]ALL NEW COMP'!D131</f>
        <v>8</v>
      </c>
      <c r="E131" s="71" t="str">
        <f>'[1]ALL NEW COMP'!E131</f>
        <v>218 (7/8,11/8)</v>
      </c>
      <c r="F131" s="71"/>
      <c r="G131" s="399">
        <f>'[1]ALL NEW COMP'!G131</f>
        <v>0</v>
      </c>
      <c r="H131" s="190">
        <f>'[1]ALL NEW COMP'!O131</f>
        <v>4159.13013548951</v>
      </c>
      <c r="I131" s="427"/>
      <c r="J131" s="413" t="str">
        <f>'[1]ALL NEW COMP'!T131</f>
        <v>CU - 125 QC</v>
      </c>
      <c r="K131" s="190">
        <f>'[1]ALL NEW COMP'!W131</f>
        <v>10076.9868137493</v>
      </c>
      <c r="L131" s="430" t="str">
        <f>'[1]ALL NEW COMP'!$Z131</f>
        <v>QC58M1-TFA-XX</v>
      </c>
      <c r="M131" s="414" t="str">
        <f>'[1]ALL NEW COMP'!AB131</f>
        <v>LCU-10</v>
      </c>
      <c r="N131" s="427"/>
      <c r="O131" s="190">
        <f>'[1]ALL NEW COMP'!AK131</f>
        <v>11379.5930247277</v>
      </c>
      <c r="P131" s="415">
        <f>'[1]ALL NEW COMP'!AL131</f>
        <v>11283.1224364924</v>
      </c>
      <c r="Q131" s="190">
        <f>'[1]ALL NEW COMP'!AM131</f>
        <v>11018.0554202677</v>
      </c>
      <c r="R131" s="373">
        <f>'[1]ALL NEW COMP'!$AN131</f>
        <v>0</v>
      </c>
      <c r="S131" s="414">
        <f>'[1]ALL NEW COMP'!$AQ131</f>
        <v>0</v>
      </c>
      <c r="T131" s="431"/>
      <c r="U131" s="391"/>
      <c r="Z131" s="423"/>
      <c r="AA131" s="423"/>
      <c r="AB131" s="423"/>
      <c r="AC131" s="423"/>
      <c r="AD131" s="423"/>
      <c r="AE131" s="422"/>
    </row>
    <row r="132" customHeight="1" spans="1:31">
      <c r="A132" s="316" t="str">
        <f>'[1]ALL NEW COMP'!A132</f>
        <v>ALL132</v>
      </c>
      <c r="B132" s="400" t="str">
        <f>'[1]ALL NEW COMP'!B132</f>
        <v>ZB66KQE-TFD559</v>
      </c>
      <c r="C132" s="351"/>
      <c r="D132" s="71">
        <f>'[1]ALL NEW COMP'!D132</f>
        <v>9</v>
      </c>
      <c r="E132" s="71" t="str">
        <f>'[1]ALL NEW COMP'!E132</f>
        <v>272 (7/8,13/8)</v>
      </c>
      <c r="F132" s="71"/>
      <c r="G132" s="399">
        <f>'[1]ALL NEW COMP'!G132</f>
        <v>0</v>
      </c>
      <c r="H132" s="190">
        <f>'[1]ALL NEW COMP'!O132</f>
        <v>4323.09877622378</v>
      </c>
      <c r="I132" s="427"/>
      <c r="J132" s="413" t="str">
        <f>'[1]ALL NEW COMP'!T132</f>
        <v>CU - 144 QC</v>
      </c>
      <c r="K132" s="190">
        <f>'[1]ALL NEW COMP'!W132</f>
        <v>11042.4735711251</v>
      </c>
      <c r="L132" s="430" t="str">
        <f>'[1]ALL NEW COMP'!$Z132</f>
        <v>QC66M1-TFA-XX</v>
      </c>
      <c r="M132" s="414" t="str">
        <f>'[1]ALL NEW COMP'!AB132</f>
        <v>LCU-10</v>
      </c>
      <c r="N132" s="427"/>
      <c r="O132" s="190">
        <f>'[1]ALL NEW COMP'!AK132</f>
        <v>11733.8556897402</v>
      </c>
      <c r="P132" s="415">
        <f>'[1]ALL NEW COMP'!AL132</f>
        <v>11637.3851015049</v>
      </c>
      <c r="Q132" s="190">
        <f>'[1]ALL NEW COMP'!AM132</f>
        <v>11372.3180852802</v>
      </c>
      <c r="R132" s="373">
        <f>'[1]ALL NEW COMP'!$AN132</f>
        <v>0</v>
      </c>
      <c r="S132" s="414">
        <f>'[1]ALL NEW COMP'!$AQ132</f>
        <v>0</v>
      </c>
      <c r="T132" s="431"/>
      <c r="U132" s="391"/>
      <c r="Z132" s="423"/>
      <c r="AA132" s="423"/>
      <c r="AB132" s="423"/>
      <c r="AC132" s="423"/>
      <c r="AD132" s="423"/>
      <c r="AE132" s="422"/>
    </row>
    <row r="133" customHeight="1" spans="1:31">
      <c r="A133" s="316" t="str">
        <f>'[1]ALL NEW COMP'!A133</f>
        <v>ALL133</v>
      </c>
      <c r="B133" s="400" t="str">
        <f>'[1]ALL NEW COMP'!B133</f>
        <v>ZB76KQE-TFD559</v>
      </c>
      <c r="C133" s="351"/>
      <c r="D133" s="71">
        <f>'[1]ALL NEW COMP'!D133</f>
        <v>10</v>
      </c>
      <c r="E133" s="71" t="str">
        <f>'[1]ALL NEW COMP'!E133</f>
        <v>272 (7/8,13/8)</v>
      </c>
      <c r="F133" s="71"/>
      <c r="G133" s="399">
        <f>'[1]ALL NEW COMP'!G133</f>
        <v>0</v>
      </c>
      <c r="H133" s="190">
        <f>'[1]ALL NEW COMP'!O133</f>
        <v>4208.41346153846</v>
      </c>
      <c r="I133" s="427"/>
      <c r="J133" s="413" t="str">
        <f>'[1]ALL NEW COMP'!T133</f>
        <v>CU - 144 QC</v>
      </c>
      <c r="K133" s="190">
        <f>'[1]ALL NEW COMP'!W133</f>
        <v>10927.7882564398</v>
      </c>
      <c r="L133" s="430" t="str">
        <f>'[1]ALL NEW COMP'!$Z133</f>
        <v>QC76M1-TFA-XX</v>
      </c>
      <c r="M133" s="414" t="str">
        <f>'[1]ALL NEW COMP'!AB133</f>
        <v>LCU-12</v>
      </c>
      <c r="N133" s="427"/>
      <c r="O133" s="190">
        <f>'[1]ALL NEW COMP'!AK133</f>
        <v>12513.5594154284</v>
      </c>
      <c r="P133" s="415">
        <f>'[1]ALL NEW COMP'!AL133</f>
        <v>12417.0888271931</v>
      </c>
      <c r="Q133" s="190">
        <f>'[1]ALL NEW COMP'!AM133</f>
        <v>12152.0218109684</v>
      </c>
      <c r="R133" s="373" t="str">
        <f>'[1]ALL NEW COMP'!$AN133</f>
        <v>HTC-12</v>
      </c>
      <c r="S133" s="414">
        <f>'[1]ALL NEW COMP'!$AQ133</f>
        <v>10122.9990876555</v>
      </c>
      <c r="T133" s="431"/>
      <c r="U133" s="391"/>
      <c r="Z133" s="423"/>
      <c r="AA133" s="423"/>
      <c r="AB133" s="423"/>
      <c r="AC133" s="423"/>
      <c r="AD133" s="423"/>
      <c r="AE133" s="422"/>
    </row>
    <row r="134" customHeight="1" spans="1:31">
      <c r="A134" s="316" t="str">
        <f>'[1]ALL NEW COMP'!A134</f>
        <v>ALL133.01</v>
      </c>
      <c r="B134" s="400" t="str">
        <f>'[1]ALL NEW COMP'!B134</f>
        <v>ZB88KQE-TFD559</v>
      </c>
      <c r="C134" s="351"/>
      <c r="D134" s="71">
        <f>'[1]ALL NEW COMP'!D134</f>
        <v>12</v>
      </c>
      <c r="E134" s="71" t="str">
        <f>'[1]ALL NEW COMP'!E134</f>
        <v>273 (7/8,13/8)</v>
      </c>
      <c r="F134" s="71"/>
      <c r="G134" s="399">
        <f>'[1]ALL NEW COMP'!G134</f>
        <v>0</v>
      </c>
      <c r="H134" s="190">
        <f>'[1]ALL NEW COMP'!O134</f>
        <v>4909.72504058442</v>
      </c>
      <c r="I134" s="427"/>
      <c r="J134" s="413" t="str">
        <f>'[1]ALL NEW COMP'!T134</f>
        <v>CU - 160 QC</v>
      </c>
      <c r="K134" s="190">
        <f>'[1]ALL NEW COMP'!W134</f>
        <v>11538.9130261849</v>
      </c>
      <c r="L134" s="430" t="str">
        <f>'[1]ALL NEW COMP'!$Z134</f>
        <v>QC88M1-TFA-XX</v>
      </c>
      <c r="M134" s="414" t="str">
        <f>'[1]ALL NEW COMP'!AB134</f>
        <v>LCU-15</v>
      </c>
      <c r="N134" s="427"/>
      <c r="O134" s="190">
        <f>'[1]ALL NEW COMP'!AK134</f>
        <v>13033.5096129102</v>
      </c>
      <c r="P134" s="415">
        <f>'[1]ALL NEW COMP'!AL134</f>
        <v>12937.0390246749</v>
      </c>
      <c r="Q134" s="190">
        <f>'[1]ALL NEW COMP'!AM134</f>
        <v>12671.9720084502</v>
      </c>
      <c r="R134" s="373">
        <f>'[1]ALL NEW COMP'!$AN134</f>
        <v>0</v>
      </c>
      <c r="S134" s="414">
        <f>'[1]ALL NEW COMP'!$AQ134</f>
        <v>0</v>
      </c>
      <c r="T134" s="431"/>
      <c r="U134" s="391"/>
      <c r="Z134" s="423"/>
      <c r="AA134" s="423"/>
      <c r="AB134" s="423"/>
      <c r="AC134" s="423"/>
      <c r="AD134" s="423"/>
      <c r="AE134" s="422"/>
    </row>
    <row r="135" customHeight="1" spans="1:31">
      <c r="A135" s="316" t="str">
        <f>'[1]ALL NEW COMP'!A135</f>
        <v>ALL134</v>
      </c>
      <c r="B135" s="400" t="str">
        <f>'[1]ALL NEW COMP'!B135</f>
        <v>ZB95KQE-TFD559</v>
      </c>
      <c r="C135" s="351"/>
      <c r="D135" s="71">
        <f>'[1]ALL NEW COMP'!D135</f>
        <v>13</v>
      </c>
      <c r="E135" s="71" t="str">
        <f>'[1]ALL NEW COMP'!E135</f>
        <v>273 (7/8,13/8)</v>
      </c>
      <c r="F135" s="71"/>
      <c r="G135" s="399">
        <f>'[1]ALL NEW COMP'!G135</f>
        <v>0</v>
      </c>
      <c r="H135" s="190">
        <f>'[1]ALL NEW COMP'!O135</f>
        <v>5197.5743006993</v>
      </c>
      <c r="I135" s="427"/>
      <c r="J135" s="413" t="str">
        <f>'[1]ALL NEW COMP'!T135</f>
        <v>CU - 160 QC</v>
      </c>
      <c r="K135" s="190">
        <f>'[1]ALL NEW COMP'!W135</f>
        <v>12546.4490013208</v>
      </c>
      <c r="L135" s="430" t="str">
        <f>'[1]ALL NEW COMP'!$Z135</f>
        <v>QC95M1-TFA-XX</v>
      </c>
      <c r="M135" s="414" t="str">
        <f>'[1]ALL NEW COMP'!AB135</f>
        <v>LCU-15</v>
      </c>
      <c r="N135" s="427"/>
      <c r="O135" s="190">
        <f>'[1]ALL NEW COMP'!AK135</f>
        <v>14041.0455880462</v>
      </c>
      <c r="P135" s="415">
        <f>'[1]ALL NEW COMP'!AL135</f>
        <v>13944.5749998109</v>
      </c>
      <c r="Q135" s="190">
        <f>'[1]ALL NEW COMP'!AM135</f>
        <v>13679.5079835862</v>
      </c>
      <c r="R135" s="373">
        <f>'[1]ALL NEW COMP'!$AN135</f>
        <v>0</v>
      </c>
      <c r="S135" s="414">
        <f>'[1]ALL NEW COMP'!$AQ135</f>
        <v>0</v>
      </c>
      <c r="T135" s="431"/>
      <c r="U135" s="391"/>
      <c r="Z135" s="423"/>
      <c r="AA135" s="423"/>
      <c r="AB135" s="423"/>
      <c r="AC135" s="423"/>
      <c r="AD135" s="423"/>
      <c r="AE135" s="422"/>
    </row>
    <row r="136" customHeight="1" spans="1:31">
      <c r="A136" s="316" t="str">
        <f>'[1]ALL NEW COMP'!A136</f>
        <v>ALL135</v>
      </c>
      <c r="B136" s="400" t="str">
        <f>'[1]ALL NEW COMP'!B136</f>
        <v>ZB114KQE-TFD559</v>
      </c>
      <c r="C136" s="351"/>
      <c r="D136" s="71">
        <f>'[1]ALL NEW COMP'!D136</f>
        <v>15</v>
      </c>
      <c r="E136" s="71" t="str">
        <f>'[1]ALL NEW COMP'!E136</f>
        <v>273 (7/8,13/8)</v>
      </c>
      <c r="F136" s="71"/>
      <c r="G136" s="399">
        <f>'[1]ALL NEW COMP'!G136</f>
        <v>0</v>
      </c>
      <c r="H136" s="190">
        <f>'[1]ALL NEW COMP'!O136</f>
        <v>6335.82604895105</v>
      </c>
      <c r="I136" s="427"/>
      <c r="J136" s="413" t="str">
        <f>'[1]ALL NEW COMP'!T136</f>
        <v>CU - 200 QC</v>
      </c>
      <c r="K136" s="190">
        <f>'[1]ALL NEW COMP'!W136</f>
        <v>14977.826636344</v>
      </c>
      <c r="L136" s="430" t="str">
        <f>'[1]ALL NEW COMP'!$Z136</f>
        <v>QC114M1-TFA-XX</v>
      </c>
      <c r="M136" s="414" t="str">
        <f>'[1]ALL NEW COMP'!AB136</f>
        <v>LCU-20</v>
      </c>
      <c r="N136" s="427"/>
      <c r="O136" s="190">
        <f>'[1]ALL NEW COMP'!AK136</f>
        <v>15737.1180250901</v>
      </c>
      <c r="P136" s="415">
        <f>'[1]ALL NEW COMP'!AL136</f>
        <v>15640.6474368548</v>
      </c>
      <c r="Q136" s="190">
        <f>'[1]ALL NEW COMP'!AM136</f>
        <v>15375.5804206301</v>
      </c>
      <c r="R136" s="373">
        <f>'[1]ALL NEW COMP'!$AN136</f>
        <v>0</v>
      </c>
      <c r="S136" s="414">
        <f>'[1]ALL NEW COMP'!$AQ136</f>
        <v>0</v>
      </c>
      <c r="T136" s="431"/>
      <c r="U136" s="391"/>
      <c r="Z136" s="423"/>
      <c r="AA136" s="423"/>
      <c r="AB136" s="423"/>
      <c r="AC136" s="423"/>
      <c r="AD136" s="423"/>
      <c r="AE136" s="422"/>
    </row>
    <row r="137" customHeight="1" spans="1:31">
      <c r="A137" s="316" t="str">
        <f>'[1]ALL NEW COMP'!A137</f>
        <v>ALL135.01</v>
      </c>
      <c r="B137" s="400" t="str">
        <f>'[1]ALL NEW COMP'!B137</f>
        <v>ZB130KQE-TFD551</v>
      </c>
      <c r="C137" s="351"/>
      <c r="D137" s="71">
        <f>'[1]ALL NEW COMP'!D137</f>
        <v>20</v>
      </c>
      <c r="E137" s="71" t="str">
        <f>'[1]ALL NEW COMP'!E137</f>
        <v>274 (1 1/8,15/8)</v>
      </c>
      <c r="F137" s="71"/>
      <c r="G137" s="399">
        <f>'[1]ALL NEW COMP'!G137</f>
        <v>0</v>
      </c>
      <c r="H137" s="190">
        <f>'[1]ALL NEW COMP'!O137</f>
        <v>6629.06564685315</v>
      </c>
      <c r="I137" s="427"/>
      <c r="J137" s="413" t="str">
        <f>'[1]ALL NEW COMP'!T137</f>
        <v>CU - 250 QC</v>
      </c>
      <c r="K137" s="190">
        <f>'[1]ALL NEW COMP'!W137</f>
        <v>17724.2269879223</v>
      </c>
      <c r="L137" s="430" t="str">
        <f>'[1]ALL NEW COMP'!$Z137</f>
        <v>QC130M1-TFA-XX</v>
      </c>
      <c r="M137" s="414" t="str">
        <f>'[1]ALL NEW COMP'!AB137</f>
        <v>TCUV - 250</v>
      </c>
      <c r="N137" s="427"/>
      <c r="O137" s="190">
        <f>'[1]ALL NEW COMP'!AK137</f>
        <v>25356.0538645652</v>
      </c>
      <c r="P137" s="415">
        <f>'[1]ALL NEW COMP'!AL137</f>
        <v>25259.5832763299</v>
      </c>
      <c r="Q137" s="190">
        <f>'[1]ALL NEW COMP'!AM137</f>
        <v>24994.5162601052</v>
      </c>
      <c r="R137" s="373">
        <f>'[1]ALL NEW COMP'!$AN137</f>
        <v>0</v>
      </c>
      <c r="S137" s="414">
        <f>'[1]ALL NEW COMP'!$AQ137</f>
        <v>0</v>
      </c>
      <c r="T137" s="431"/>
      <c r="U137" s="391"/>
      <c r="Z137" s="423"/>
      <c r="AA137" s="423"/>
      <c r="AB137" s="423"/>
      <c r="AC137" s="423"/>
      <c r="AD137" s="423"/>
      <c r="AE137" s="422"/>
    </row>
    <row r="138" customHeight="1" spans="1:31">
      <c r="A138" s="316" t="str">
        <f>'[1]ALL NEW COMP'!A138</f>
        <v>ALL135.02</v>
      </c>
      <c r="B138" s="400" t="str">
        <f>'[1]ALL NEW COMP'!B138</f>
        <v>ZB150KQE-TFD552</v>
      </c>
      <c r="C138" s="351"/>
      <c r="D138" s="71">
        <f>'[1]ALL NEW COMP'!D138</f>
        <v>22</v>
      </c>
      <c r="E138" s="71">
        <f>'[1]ALL NEW COMP'!E138</f>
        <v>0</v>
      </c>
      <c r="F138" s="71"/>
      <c r="G138" s="399">
        <f>'[1]ALL NEW COMP'!G138</f>
        <v>0</v>
      </c>
      <c r="H138" s="190" t="str">
        <f>'[1]ALL NEW COMP'!O138</f>
        <v>~</v>
      </c>
      <c r="I138" s="427"/>
      <c r="J138" s="413" t="str">
        <f>'[1]ALL NEW COMP'!T138</f>
        <v>CU - 250B QC </v>
      </c>
      <c r="K138" s="190" t="str">
        <f>'[1]ALL NEW COMP'!W138</f>
        <v>~</v>
      </c>
      <c r="L138" s="430" t="str">
        <f>'[1]ALL NEW COMP'!$Z138</f>
        <v>QC130M2-TFA-XX</v>
      </c>
      <c r="M138" s="414" t="str">
        <f>'[1]ALL NEW COMP'!AB138</f>
        <v>TCUV - 250</v>
      </c>
      <c r="N138" s="427"/>
      <c r="O138" s="190" t="str">
        <f>'[1]ALL NEW COMP'!AK138</f>
        <v>~</v>
      </c>
      <c r="P138" s="415" t="str">
        <f>'[1]ALL NEW COMP'!AL138</f>
        <v>~</v>
      </c>
      <c r="Q138" s="190" t="str">
        <f>'[1]ALL NEW COMP'!AM138</f>
        <v>~</v>
      </c>
      <c r="R138" s="373">
        <f>'[1]ALL NEW COMP'!$AN138</f>
        <v>0</v>
      </c>
      <c r="S138" s="414">
        <f>'[1]ALL NEW COMP'!$AQ138</f>
        <v>0</v>
      </c>
      <c r="T138" s="431"/>
      <c r="U138" s="391"/>
      <c r="Z138" s="423"/>
      <c r="AA138" s="423"/>
      <c r="AB138" s="423"/>
      <c r="AC138" s="423"/>
      <c r="AD138" s="423"/>
      <c r="AE138" s="422"/>
    </row>
    <row r="139" spans="1:31">
      <c r="A139" s="316" t="str">
        <f>'[1]ALL NEW COMP'!A139</f>
        <v>ALL135.03</v>
      </c>
      <c r="B139" s="400" t="str">
        <f>'[1]ALL NEW COMP'!B139</f>
        <v>ZB190KQE-TWD-523 </v>
      </c>
      <c r="C139" s="210"/>
      <c r="D139" s="71">
        <f>'[1]ALL NEW COMP'!D139</f>
        <v>25</v>
      </c>
      <c r="E139" s="71" t="str">
        <f>'[1]ALL NEW COMP'!E139</f>
        <v>276 (1 3/8,15/8)</v>
      </c>
      <c r="F139" s="71"/>
      <c r="G139" s="399">
        <f>'[1]ALL NEW COMP'!G139</f>
        <v>0</v>
      </c>
      <c r="H139" s="190">
        <f>'[1]ALL NEW COMP'!O139</f>
        <v>10472.0540646853</v>
      </c>
      <c r="I139" s="441"/>
      <c r="J139" s="413" t="str">
        <f>'[1]ALL NEW COMP'!T139</f>
        <v>CU - 300 QC</v>
      </c>
      <c r="K139" s="190">
        <f>'[1]ALL NEW COMP'!W139</f>
        <v>23560.3219598404</v>
      </c>
      <c r="L139" s="430" t="str">
        <f>'[1]ALL NEW COMP'!$Z139</f>
        <v>QC190M1-TFA-XX</v>
      </c>
      <c r="M139" s="414" t="str">
        <f>'[1]ALL NEW COMP'!AB139</f>
        <v>TCUV - 300</v>
      </c>
      <c r="N139" s="441"/>
      <c r="O139" s="190">
        <f>'[1]ALL NEW COMP'!AK139</f>
        <v>30365.3176335243</v>
      </c>
      <c r="P139" s="415">
        <f>'[1]ALL NEW COMP'!AL139</f>
        <v>30268.847045289</v>
      </c>
      <c r="Q139" s="190">
        <f>'[1]ALL NEW COMP'!AM139</f>
        <v>30003.7800290643</v>
      </c>
      <c r="R139" s="373">
        <f>'[1]ALL NEW COMP'!$AN139</f>
        <v>0</v>
      </c>
      <c r="S139" s="414">
        <f>'[1]ALL NEW COMP'!$AQ139</f>
        <v>0</v>
      </c>
      <c r="T139" s="431"/>
      <c r="U139" s="391"/>
      <c r="Z139" s="423"/>
      <c r="AA139" s="423"/>
      <c r="AB139" s="423"/>
      <c r="AC139" s="423"/>
      <c r="AD139" s="423"/>
      <c r="AE139" s="422"/>
    </row>
    <row r="140" customHeight="1" spans="1:31">
      <c r="A140" s="316" t="str">
        <f>'[1]ALL NEW COMP'!A140</f>
        <v>ALL135.04</v>
      </c>
      <c r="B140" s="400" t="str">
        <f>'[1]ALL NEW COMP'!B140</f>
        <v>ZB220KQE-TWD-523</v>
      </c>
      <c r="C140" s="208" t="s">
        <v>284</v>
      </c>
      <c r="D140" s="71">
        <f>'[1]ALL NEW COMP'!D140</f>
        <v>30</v>
      </c>
      <c r="E140" s="71" t="str">
        <f>'[1]ALL NEW COMP'!E140</f>
        <v>277 (1 3/8,15/8)</v>
      </c>
      <c r="F140" s="71"/>
      <c r="G140" s="399">
        <f>'[1]ALL NEW COMP'!G140</f>
        <v>0</v>
      </c>
      <c r="H140" s="190">
        <f>'[1]ALL NEW COMP'!O140</f>
        <v>12708.417701049</v>
      </c>
      <c r="I140" s="428" t="s">
        <v>282</v>
      </c>
      <c r="J140" s="413" t="str">
        <f>'[1]ALL NEW COMP'!T140</f>
        <v>CU - 350 QC</v>
      </c>
      <c r="K140" s="190">
        <f>'[1]ALL NEW COMP'!W140</f>
        <v>27391.7874086897</v>
      </c>
      <c r="L140" s="430" t="str">
        <f>'[1]ALL NEW COMP'!$Z140</f>
        <v>QC220M1-TFA-XX</v>
      </c>
      <c r="M140" s="414" t="str">
        <f>'[1]ALL NEW COMP'!AB140</f>
        <v>TCUV - 350</v>
      </c>
      <c r="N140" s="429" t="s">
        <v>280</v>
      </c>
      <c r="O140" s="190">
        <f>'[1]ALL NEW COMP'!AK140</f>
        <v>34132.036685463</v>
      </c>
      <c r="P140" s="415">
        <f>'[1]ALL NEW COMP'!AL140</f>
        <v>34035.5660972277</v>
      </c>
      <c r="Q140" s="190">
        <f>'[1]ALL NEW COMP'!AM140</f>
        <v>33770.499081003</v>
      </c>
      <c r="R140" s="373">
        <f>'[1]ALL NEW COMP'!$AN140</f>
        <v>0</v>
      </c>
      <c r="S140" s="414">
        <f>'[1]ALL NEW COMP'!$AQ140</f>
        <v>0</v>
      </c>
      <c r="T140" s="431"/>
      <c r="U140" s="391"/>
      <c r="Z140" s="423"/>
      <c r="AA140" s="423"/>
      <c r="AB140" s="423"/>
      <c r="AC140" s="423"/>
      <c r="AD140" s="423"/>
      <c r="AE140" s="422"/>
    </row>
    <row r="141" spans="1:31">
      <c r="A141" s="316" t="str">
        <f>'[1]ALL NEW COMP'!A141</f>
        <v>ALL135.06</v>
      </c>
      <c r="B141" s="400" t="str">
        <f>'[1]ALL NEW COMP'!B141</f>
        <v>ZFI23KQE-TFD552</v>
      </c>
      <c r="C141" s="351"/>
      <c r="D141" s="71">
        <f>'[1]ALL NEW COMP'!D141</f>
        <v>5</v>
      </c>
      <c r="E141" s="71" t="str">
        <f>'[1]ALL NEW COMP'!E141</f>
        <v>V06,V05(1/2,7/8) </v>
      </c>
      <c r="F141" s="71"/>
      <c r="G141" s="399" t="str">
        <f>'[1]ALL NEW COMP'!G141</f>
        <v>23000btu (4DES5Y)</v>
      </c>
      <c r="H141" s="190">
        <f>'[1]ALL NEW COMP'!O141</f>
        <v>3548.50251311189</v>
      </c>
      <c r="I141" s="427"/>
      <c r="J141" s="413" t="str">
        <f>'[1]ALL NEW COMP'!T141</f>
        <v>CU - 72 QC</v>
      </c>
      <c r="K141" s="190">
        <f>'[1]ALL NEW COMP'!W141</f>
        <v>7535.02400059646</v>
      </c>
      <c r="L141" s="430" t="str">
        <f>'[1]ALL NEW COMP'!$Z141</f>
        <v>QC23L1-TFA-XX</v>
      </c>
      <c r="M141" s="414" t="str">
        <f>'[1]ALL NEW COMP'!AB141</f>
        <v>LCU-06</v>
      </c>
      <c r="N141" s="429"/>
      <c r="O141" s="190">
        <f>'[1]ALL NEW COMP'!AK141</f>
        <v>9037.12658851398</v>
      </c>
      <c r="P141" s="415">
        <f>'[1]ALL NEW COMP'!AL141</f>
        <v>8940.65600027869</v>
      </c>
      <c r="Q141" s="190">
        <f>'[1]ALL NEW COMP'!AM141</f>
        <v>8675.58898405398</v>
      </c>
      <c r="R141" s="373">
        <f>'[1]ALL NEW COMP'!$AN141</f>
        <v>0</v>
      </c>
      <c r="S141" s="414">
        <f>'[1]ALL NEW COMP'!$AQ141</f>
        <v>0</v>
      </c>
      <c r="T141" s="431"/>
      <c r="U141" s="391"/>
      <c r="Z141" s="423"/>
      <c r="AA141" s="423"/>
      <c r="AB141" s="423"/>
      <c r="AC141" s="423"/>
      <c r="AD141" s="423"/>
      <c r="AE141" s="422"/>
    </row>
    <row r="142" spans="1:31">
      <c r="A142" s="316" t="str">
        <f>'[1]ALL NEW COMP'!A143</f>
        <v>ALL135.071</v>
      </c>
      <c r="B142" s="400" t="str">
        <f>'[1]ALL NEW COMP'!B143</f>
        <v>ZFI30KNE-TFD657</v>
      </c>
      <c r="C142" s="351"/>
      <c r="D142" s="71">
        <f>'[1]ALL NEW COMP'!D143</f>
        <v>7</v>
      </c>
      <c r="E142" s="71" t="str">
        <f>'[1]ALL NEW COMP'!E143</f>
        <v>V05,V04 (7/8,3/4)</v>
      </c>
      <c r="F142" s="71"/>
      <c r="G142" s="399" t="str">
        <f>'[1]ALL NEW COMP'!G143</f>
        <v>31000btu (4VES7Y)</v>
      </c>
      <c r="H142" s="190">
        <f>'[1]ALL NEW COMP'!O143</f>
        <v>4174.78191911182</v>
      </c>
      <c r="I142" s="427"/>
      <c r="J142" s="413" t="str">
        <f>'[1]ALL NEW COMP'!T143</f>
        <v>CU - 100 QC</v>
      </c>
      <c r="K142" s="190">
        <f>'[1]ALL NEW COMP'!W143</f>
        <v>9176.61871648489</v>
      </c>
      <c r="L142" s="430" t="str">
        <f>'[1]ALL NEW COMP'!$Z143</f>
        <v>QC30L1-TFA-XX</v>
      </c>
      <c r="M142" s="414" t="str">
        <f>'[1]ALL NEW COMP'!AB143</f>
        <v>LCU-08</v>
      </c>
      <c r="N142" s="429"/>
      <c r="O142" s="190">
        <f>'[1]ALL NEW COMP'!AK143</f>
        <v>10598.0059209602</v>
      </c>
      <c r="P142" s="415">
        <f>'[1]ALL NEW COMP'!AL143</f>
        <v>10501.5353327249</v>
      </c>
      <c r="Q142" s="190">
        <f>'[1]ALL NEW COMP'!AM143</f>
        <v>10236.4683165002</v>
      </c>
      <c r="R142" s="373">
        <f>'[1]ALL NEW COMP'!$AN143</f>
        <v>0</v>
      </c>
      <c r="S142" s="414">
        <f>'[1]ALL NEW COMP'!$AQ143</f>
        <v>0</v>
      </c>
      <c r="T142" s="431"/>
      <c r="U142" s="391"/>
      <c r="Z142" s="423"/>
      <c r="AA142" s="423"/>
      <c r="AB142" s="423"/>
      <c r="AC142" s="423"/>
      <c r="AD142" s="423"/>
      <c r="AE142" s="422"/>
    </row>
    <row r="143" spans="1:31">
      <c r="A143" s="316" t="str">
        <f>'[1]ALL NEW COMP'!A144</f>
        <v>ALL135.08</v>
      </c>
      <c r="B143" s="400" t="str">
        <f>'[1]ALL NEW COMP'!B144</f>
        <v>ZFI36KQE-TFD552</v>
      </c>
      <c r="C143" s="351"/>
      <c r="D143" s="71">
        <f>'[1]ALL NEW COMP'!D144</f>
        <v>8</v>
      </c>
      <c r="E143" s="71" t="str">
        <f>'[1]ALL NEW COMP'!E144</f>
        <v>V05,V04 (7/8,3/4)</v>
      </c>
      <c r="F143" s="71"/>
      <c r="G143" s="399" t="str">
        <f>'[1]ALL NEW COMP'!G144</f>
        <v>36000btu (4TES9Y)</v>
      </c>
      <c r="H143" s="190">
        <f>'[1]ALL NEW COMP'!O144</f>
        <v>4490.91564685315</v>
      </c>
      <c r="I143" s="427"/>
      <c r="J143" s="413" t="str">
        <f>'[1]ALL NEW COMP'!T144</f>
        <v>CU - 125 QC</v>
      </c>
      <c r="K143" s="190">
        <f>'[1]ALL NEW COMP'!W144</f>
        <v>10291.663891378</v>
      </c>
      <c r="L143" s="430" t="str">
        <f>'[1]ALL NEW COMP'!$Z144</f>
        <v>QC36L1-TFA-XX</v>
      </c>
      <c r="M143" s="414" t="str">
        <f>'[1]ALL NEW COMP'!AB144</f>
        <v>LCU-08</v>
      </c>
      <c r="N143" s="429"/>
      <c r="O143" s="190">
        <f>'[1]ALL NEW COMP'!AK144</f>
        <v>10914.1396487015</v>
      </c>
      <c r="P143" s="415">
        <f>'[1]ALL NEW COMP'!AL144</f>
        <v>10817.6690604662</v>
      </c>
      <c r="Q143" s="190">
        <f>'[1]ALL NEW COMP'!AM144</f>
        <v>10552.6020442415</v>
      </c>
      <c r="R143" s="373">
        <f>'[1]ALL NEW COMP'!$AN144</f>
        <v>0</v>
      </c>
      <c r="S143" s="414">
        <f>'[1]ALL NEW COMP'!$AQ144</f>
        <v>0</v>
      </c>
      <c r="T143" s="431"/>
      <c r="U143" s="391"/>
      <c r="Z143" s="423"/>
      <c r="AA143" s="423"/>
      <c r="AB143" s="423"/>
      <c r="AC143" s="423"/>
      <c r="AD143" s="423"/>
      <c r="AE143" s="422"/>
    </row>
    <row r="144" customHeight="1" spans="1:31">
      <c r="A144" s="316" t="str">
        <f>'[1]ALL NEW COMP'!A145</f>
        <v>ALL135.09</v>
      </c>
      <c r="B144" s="400" t="str">
        <f>'[1]ALL NEW COMP'!B145</f>
        <v>ZFI39KQE-TFD552</v>
      </c>
      <c r="C144" s="351"/>
      <c r="D144" s="71">
        <f>'[1]ALL NEW COMP'!D145</f>
        <v>10</v>
      </c>
      <c r="E144" s="71" t="str">
        <f>'[1]ALL NEW COMP'!E145</f>
        <v>V05,V04 (7/8,3/4)</v>
      </c>
      <c r="F144" s="71"/>
      <c r="G144" s="399" t="str">
        <f>'[1]ALL NEW COMP'!G145</f>
        <v>42000btu (4PES12Y)</v>
      </c>
      <c r="H144" s="190">
        <f>'[1]ALL NEW COMP'!O145</f>
        <v>4800.5659965035</v>
      </c>
      <c r="I144" s="427"/>
      <c r="J144" s="413" t="str">
        <f>'[1]ALL NEW COMP'!T145</f>
        <v>CU - 144 QC</v>
      </c>
      <c r="K144" s="190">
        <f>'[1]ALL NEW COMP'!W145</f>
        <v>11397.0503790291</v>
      </c>
      <c r="L144" s="430" t="str">
        <f>'[1]ALL NEW COMP'!$Z145</f>
        <v>QC39L1-TFA-XX</v>
      </c>
      <c r="M144" s="414" t="str">
        <f>'[1]ALL NEW COMP'!AB145</f>
        <v>LCU-10</v>
      </c>
      <c r="N144" s="429"/>
      <c r="O144" s="190">
        <f>'[1]ALL NEW COMP'!AK145</f>
        <v>12088.4324976442</v>
      </c>
      <c r="P144" s="415">
        <f>'[1]ALL NEW COMP'!AL145</f>
        <v>11991.9619094089</v>
      </c>
      <c r="Q144" s="190">
        <f>'[1]ALL NEW COMP'!AM145</f>
        <v>11726.8948931842</v>
      </c>
      <c r="R144" s="373" t="str">
        <f>'[1]ALL NEW COMP'!$AN145</f>
        <v>HTC-10</v>
      </c>
      <c r="S144" s="414">
        <f>'[1]ALL NEW COMP'!$AQ145</f>
        <v>10176.0887806314</v>
      </c>
      <c r="T144" s="431"/>
      <c r="U144" s="391"/>
      <c r="Z144" s="423"/>
      <c r="AA144" s="423"/>
      <c r="AB144" s="423"/>
      <c r="AC144" s="423"/>
      <c r="AD144" s="423"/>
      <c r="AE144" s="422"/>
    </row>
    <row r="145" spans="1:31">
      <c r="A145" s="316" t="str">
        <f>'[1]ALL NEW COMP'!A146</f>
        <v>ALL135.10</v>
      </c>
      <c r="B145" s="400" t="str">
        <f>'[1]ALL NEW COMP'!B146</f>
        <v>ZFI50KQE-TFD564</v>
      </c>
      <c r="C145" s="351"/>
      <c r="D145" s="71">
        <f>'[1]ALL NEW COMP'!D146</f>
        <v>12</v>
      </c>
      <c r="E145" s="71" t="str">
        <f>'[1]ALL NEW COMP'!E146</f>
        <v>V05,V03 (7/8,13/8)</v>
      </c>
      <c r="F145" s="71"/>
      <c r="G145" s="399" t="str">
        <f>'[1]ALL NEW COMP'!G146</f>
        <v>49000btu (4NES14Y)</v>
      </c>
      <c r="H145" s="190">
        <f>'[1]ALL NEW COMP'!O146</f>
        <v>5126.76955856643</v>
      </c>
      <c r="I145" s="427"/>
      <c r="J145" s="413" t="str">
        <f>'[1]ALL NEW COMP'!T146</f>
        <v>CU - 160 QC</v>
      </c>
      <c r="K145" s="190">
        <f>'[1]ALL NEW COMP'!W146</f>
        <v>12435.7656267093</v>
      </c>
      <c r="L145" s="430" t="str">
        <f>'[1]ALL NEW COMP'!$Z146</f>
        <v>QC50L1-TFA-XX</v>
      </c>
      <c r="M145" s="414" t="str">
        <f>'[1]ALL NEW COMP'!AB146</f>
        <v>LCU-12</v>
      </c>
      <c r="N145" s="429"/>
      <c r="O145" s="190">
        <f>'[1]ALL NEW COMP'!AK146</f>
        <v>13431.9155124564</v>
      </c>
      <c r="P145" s="415">
        <f>'[1]ALL NEW COMP'!AL146</f>
        <v>13335.4449242211</v>
      </c>
      <c r="Q145" s="190">
        <f>'[1]ALL NEW COMP'!AM146</f>
        <v>13070.3779079964</v>
      </c>
      <c r="R145" s="373" t="str">
        <f>'[1]ALL NEW COMP'!$AN146</f>
        <v>HTC-12</v>
      </c>
      <c r="S145" s="414">
        <f>'[1]ALL NEW COMP'!$AQ146</f>
        <v>11041.3551846835</v>
      </c>
      <c r="T145" s="431"/>
      <c r="U145" s="391"/>
      <c r="Z145" s="423"/>
      <c r="AA145" s="423"/>
      <c r="AB145" s="423"/>
      <c r="AC145" s="423"/>
      <c r="AD145" s="423"/>
      <c r="AE145" s="422"/>
    </row>
    <row r="146" ht="12" customHeight="1" spans="1:31">
      <c r="A146" s="316" t="str">
        <f>'[1]ALL NEW COMP'!A147</f>
        <v>ALL135.11</v>
      </c>
      <c r="B146" s="400" t="str">
        <f>'[1]ALL NEW COMP'!B147</f>
        <v>ZFI59KQE-TFD564</v>
      </c>
      <c r="C146" s="351"/>
      <c r="D146" s="71">
        <f>'[1]ALL NEW COMP'!D147</f>
        <v>15</v>
      </c>
      <c r="E146" s="71" t="str">
        <f>'[1]ALL NEW COMP'!E147</f>
        <v>V05,V03 (7/8,13/8)</v>
      </c>
      <c r="F146" s="71"/>
      <c r="G146" s="399" t="str">
        <f>'[1]ALL NEW COMP'!G147</f>
        <v>59000btu (4JE15Y)</v>
      </c>
      <c r="H146" s="190">
        <f>'[1]ALL NEW COMP'!O147</f>
        <v>6376.83948863636</v>
      </c>
      <c r="I146" s="427"/>
      <c r="J146" s="413" t="str">
        <f>'[1]ALL NEW COMP'!T147</f>
        <v>CU - 200 QC</v>
      </c>
      <c r="K146" s="190">
        <f>'[1]ALL NEW COMP'!W147</f>
        <v>14864.9939221832</v>
      </c>
      <c r="L146" s="430" t="str">
        <f>'[1]ALL NEW COMP'!$Z147</f>
        <v>QC59L1-TFA-XX</v>
      </c>
      <c r="M146" s="414" t="str">
        <f>'[1]ALL NEW COMP'!AB147</f>
        <v>LCU-15</v>
      </c>
      <c r="N146" s="429"/>
      <c r="O146" s="190">
        <f>'[1]ALL NEW COMP'!AK147</f>
        <v>15220.3107759833</v>
      </c>
      <c r="P146" s="415">
        <f>'[1]ALL NEW COMP'!AL147</f>
        <v>15123.840187748</v>
      </c>
      <c r="Q146" s="190">
        <f>'[1]ALL NEW COMP'!AM147</f>
        <v>14858.7731715233</v>
      </c>
      <c r="R146" s="373" t="str">
        <f>'[1]ALL NEW COMP'!$AN147</f>
        <v>HTC-15</v>
      </c>
      <c r="S146" s="414">
        <f>'[1]ALL NEW COMP'!$AQ147</f>
        <v>12719.6285026455</v>
      </c>
      <c r="T146" s="431"/>
      <c r="U146" s="391"/>
      <c r="Z146" s="423"/>
      <c r="AA146" s="423"/>
      <c r="AB146" s="423"/>
      <c r="AC146" s="423"/>
      <c r="AD146" s="423"/>
      <c r="AE146" s="422"/>
    </row>
    <row r="147" ht="12" customHeight="1" spans="1:31">
      <c r="A147" s="316" t="str">
        <f>'[1]ALL NEW COMP'!A148</f>
        <v>ALL135.12</v>
      </c>
      <c r="B147" s="400" t="str">
        <f>'[1]ALL NEW COMP'!B148</f>
        <v>ZFI68KQE-TFD564</v>
      </c>
      <c r="C147" s="351"/>
      <c r="D147" s="71">
        <f>'[1]ALL NEW COMP'!D148</f>
        <v>18</v>
      </c>
      <c r="E147" s="71" t="str">
        <f>'[1]ALL NEW COMP'!E148</f>
        <v>V05,V03 (7/8,13/8)</v>
      </c>
      <c r="F147" s="71"/>
      <c r="G147" s="399" t="str">
        <f>'[1]ALL NEW COMP'!G148</f>
        <v>68000btu (4HE18Y)</v>
      </c>
      <c r="H147" s="190">
        <f>'[1]ALL NEW COMP'!O148</f>
        <v>7419.04228583916</v>
      </c>
      <c r="I147" s="427"/>
      <c r="J147" s="413" t="str">
        <f>'[1]ALL NEW COMP'!T148</f>
        <v>CU - 200 QC</v>
      </c>
      <c r="K147" s="190">
        <f>'[1]ALL NEW COMP'!W148</f>
        <v>16061.0428732321</v>
      </c>
      <c r="L147" s="430" t="str">
        <f>'[1]ALL NEW COMP'!$Z148</f>
        <v>QC68L1-TFA-XX</v>
      </c>
      <c r="M147" s="414" t="str">
        <f>'[1]ALL NEW COMP'!AB148</f>
        <v>LCU-20</v>
      </c>
      <c r="N147" s="429"/>
      <c r="O147" s="190">
        <f>'[1]ALL NEW COMP'!AK148</f>
        <v>16820.3342619782</v>
      </c>
      <c r="P147" s="415">
        <f>'[1]ALL NEW COMP'!AL148</f>
        <v>16723.8636737429</v>
      </c>
      <c r="Q147" s="190">
        <f>'[1]ALL NEW COMP'!AM148</f>
        <v>16458.7966575182</v>
      </c>
      <c r="R147" s="373" t="str">
        <f>'[1]ALL NEW COMP'!$AN148</f>
        <v>HTC-20</v>
      </c>
      <c r="S147" s="414">
        <f>'[1]ALL NEW COMP'!$AQ148</f>
        <v>14373.4995576397</v>
      </c>
      <c r="T147" s="431"/>
      <c r="U147" s="391"/>
      <c r="Z147" s="423"/>
      <c r="AA147" s="423"/>
      <c r="AB147" s="423"/>
      <c r="AC147" s="423"/>
      <c r="AD147" s="423"/>
      <c r="AE147" s="422"/>
    </row>
    <row r="148" ht="12" customHeight="1" spans="1:31">
      <c r="A148" s="316" t="str">
        <f>'[1]ALL NEW COMP'!A149</f>
        <v>ALL135.13</v>
      </c>
      <c r="B148" s="400" t="str">
        <f>'[1]ALL NEW COMP'!B149</f>
        <v>ZFI81KQE-TFD564</v>
      </c>
      <c r="C148" s="351"/>
      <c r="D148" s="71">
        <f>'[1]ALL NEW COMP'!D149</f>
        <v>20</v>
      </c>
      <c r="E148" s="71" t="str">
        <f>'[1]ALL NEW COMP'!E149</f>
        <v>V05,V03 (7/8,13/8)</v>
      </c>
      <c r="F148" s="71"/>
      <c r="G148" s="399" t="str">
        <f>'[1]ALL NEW COMP'!G149</f>
        <v>81000btu (4GE23Y)</v>
      </c>
      <c r="H148" s="190">
        <f>'[1]ALL NEW COMP'!O149</f>
        <v>8623.23809003496</v>
      </c>
      <c r="I148" s="427"/>
      <c r="J148" s="413" t="str">
        <f>'[1]ALL NEW COMP'!T149</f>
        <v>CU - 250 QC</v>
      </c>
      <c r="K148" s="190">
        <f>'[1]ALL NEW COMP'!W149</f>
        <v>19718.3994311042</v>
      </c>
      <c r="L148" s="430" t="str">
        <f>'[1]ALL NEW COMP'!$Z149</f>
        <v>QC81L1-TFA-XX</v>
      </c>
      <c r="M148" s="414" t="str">
        <f>'[1]ALL NEW COMP'!AB149</f>
        <v>TCU - 200</v>
      </c>
      <c r="N148" s="429"/>
      <c r="O148" s="190">
        <f>'[1]ALL NEW COMP'!AK149</f>
        <v>20975.072578349</v>
      </c>
      <c r="P148" s="415">
        <f>'[1]ALL NEW COMP'!AL149</f>
        <v>20878.6019901137</v>
      </c>
      <c r="Q148" s="190">
        <f>'[1]ALL NEW COMP'!AM149</f>
        <v>20613.534973889</v>
      </c>
      <c r="R148" s="373" t="str">
        <f>'[1]ALL NEW COMP'!$AN149</f>
        <v>HTC-25</v>
      </c>
      <c r="S148" s="414">
        <f>'[1]ALL NEW COMP'!$AQ149</f>
        <v>16713.1539522894</v>
      </c>
      <c r="T148" s="431"/>
      <c r="U148" s="391"/>
      <c r="Z148" s="423"/>
      <c r="AA148" s="423"/>
      <c r="AB148" s="423"/>
      <c r="AC148" s="423"/>
      <c r="AD148" s="423"/>
      <c r="AE148" s="422"/>
    </row>
    <row r="149" customHeight="1" spans="1:31">
      <c r="A149" s="316" t="str">
        <f>'[1]ALL NEW COMP'!A150</f>
        <v>ALL135.14</v>
      </c>
      <c r="B149" s="400" t="str">
        <f>'[1]ALL NEW COMP'!B150</f>
        <v>ZFI96KQE-TFD523</v>
      </c>
      <c r="C149" s="351"/>
      <c r="D149" s="71">
        <f>'[1]ALL NEW COMP'!D150</f>
        <v>25</v>
      </c>
      <c r="E149" s="71" t="str">
        <f>'[1]ALL NEW COMP'!E150</f>
        <v>V03,V38 (1 3/8,1 5/8)</v>
      </c>
      <c r="F149" s="71"/>
      <c r="G149" s="399" t="str">
        <f>'[1]ALL NEW COMP'!G150</f>
        <v>96000btu (6HE28Y)</v>
      </c>
      <c r="H149" s="190">
        <f>'[1]ALL NEW COMP'!O150</f>
        <v>13364.9463286713</v>
      </c>
      <c r="I149" s="427"/>
      <c r="J149" s="413" t="str">
        <f>'[1]ALL NEW COMP'!T150</f>
        <v>CU - 300 QC</v>
      </c>
      <c r="K149" s="190">
        <f>'[1]ALL NEW COMP'!W150</f>
        <v>26453.2142238264</v>
      </c>
      <c r="L149" s="430" t="str">
        <f>'[1]ALL NEW COMP'!$Z150</f>
        <v>QC96L1-TFA-XX</v>
      </c>
      <c r="M149" s="414" t="str">
        <f>'[1]ALL NEW COMP'!AB150</f>
        <v>TCUV - 250</v>
      </c>
      <c r="N149" s="429"/>
      <c r="O149" s="190">
        <f>'[1]ALL NEW COMP'!AK150</f>
        <v>32713.3960615572</v>
      </c>
      <c r="P149" s="415">
        <f>'[1]ALL NEW COMP'!AL150</f>
        <v>32616.9254733219</v>
      </c>
      <c r="Q149" s="190">
        <f>'[1]ALL NEW COMP'!AM150</f>
        <v>32351.8584570972</v>
      </c>
      <c r="R149" s="373" t="str">
        <f>'[1]ALL NEW COMP'!$AN150</f>
        <v>HTC-30</v>
      </c>
      <c r="S149" s="414">
        <f>'[1]ALL NEW COMP'!$AQ150</f>
        <v>23079.0129999281</v>
      </c>
      <c r="T149" s="431"/>
      <c r="U149" s="391"/>
      <c r="Z149" s="423"/>
      <c r="AA149" s="423"/>
      <c r="AB149" s="423"/>
      <c r="AC149" s="423"/>
      <c r="AD149" s="423"/>
      <c r="AE149" s="422"/>
    </row>
    <row r="150" customHeight="1" spans="1:31">
      <c r="A150" s="316" t="str">
        <f>'[1]ALL NEW COMP'!A151</f>
        <v>ALL135.20</v>
      </c>
      <c r="B150" s="400" t="str">
        <f>'[1]ALL NEW COMP'!B151</f>
        <v>ZFI122KQE-TED523</v>
      </c>
      <c r="C150" s="210"/>
      <c r="D150" s="71">
        <f>'[1]ALL NEW COMP'!D151</f>
        <v>30</v>
      </c>
      <c r="E150" s="71" t="str">
        <f>'[1]ALL NEW COMP'!E151</f>
        <v>V03,V38 (1 3/8,1 5/8)</v>
      </c>
      <c r="F150" s="71"/>
      <c r="G150" s="399" t="str">
        <f>'[1]ALL NEW COMP'!G151</f>
        <v>122000btu (6GE34Y)</v>
      </c>
      <c r="H150" s="190">
        <f>'[1]ALL NEW COMP'!O151</f>
        <v>13683.9148601399</v>
      </c>
      <c r="I150" s="441"/>
      <c r="J150" s="413" t="str">
        <f>'[1]ALL NEW COMP'!T151</f>
        <v>CU - 350 QC</v>
      </c>
      <c r="K150" s="190">
        <f>'[1]ALL NEW COMP'!W151</f>
        <v>28367.2845677806</v>
      </c>
      <c r="L150" s="430" t="str">
        <f>'[1]ALL NEW COMP'!$Z151</f>
        <v>QC122L1-TFA-XX</v>
      </c>
      <c r="M150" s="414" t="str">
        <f>'[1]ALL NEW COMP'!AB151</f>
        <v>TCUV - 350</v>
      </c>
      <c r="N150" s="429"/>
      <c r="O150" s="190">
        <f>'[1]ALL NEW COMP'!AK151</f>
        <v>35107.5338445539</v>
      </c>
      <c r="P150" s="415">
        <f>'[1]ALL NEW COMP'!AL151</f>
        <v>35011.0632563186</v>
      </c>
      <c r="Q150" s="190">
        <f>'[1]ALL NEW COMP'!AM151</f>
        <v>34745.9962400939</v>
      </c>
      <c r="R150" s="373" t="str">
        <f>'[1]ALL NEW COMP'!$AN151</f>
        <v>HTC-35</v>
      </c>
      <c r="S150" s="414">
        <f>'[1]ALL NEW COMP'!$AQ151</f>
        <v>24745.4646818425</v>
      </c>
      <c r="T150" s="431"/>
      <c r="U150" s="391"/>
      <c r="Z150" s="423"/>
      <c r="AA150" s="423"/>
      <c r="AB150" s="423"/>
      <c r="AC150" s="423"/>
      <c r="AD150" s="423"/>
      <c r="AE150" s="422"/>
    </row>
    <row r="151" spans="1:31">
      <c r="A151" s="316" t="str">
        <f>'[1]ALL NEW COMP'!A152</f>
        <v>ALL135.21</v>
      </c>
      <c r="B151" s="400" t="str">
        <f>'[1]ALL NEW COMP'!B152</f>
        <v>ZFI140KQE-TED523</v>
      </c>
      <c r="C151" s="432" t="s">
        <v>285</v>
      </c>
      <c r="D151" s="71"/>
      <c r="E151" s="71"/>
      <c r="F151" s="71"/>
      <c r="G151" s="399"/>
      <c r="H151" s="190">
        <f>'[1]ALL NEW COMP'!O152</f>
        <v>15038.6351398601</v>
      </c>
      <c r="I151" s="442"/>
      <c r="J151" s="432" t="s">
        <v>285</v>
      </c>
      <c r="K151" s="190"/>
      <c r="L151" s="430"/>
      <c r="M151" s="414"/>
      <c r="N151" s="442"/>
      <c r="O151" s="190"/>
      <c r="P151" s="415"/>
      <c r="Q151" s="190"/>
      <c r="R151" s="373"/>
      <c r="S151" s="414"/>
      <c r="T151" s="197"/>
      <c r="U151" s="391"/>
      <c r="Z151" s="423"/>
      <c r="AA151" s="423"/>
      <c r="AB151" s="423"/>
      <c r="AC151" s="423"/>
      <c r="AD151" s="423"/>
      <c r="AE151" s="422"/>
    </row>
    <row r="152" customHeight="1" spans="1:31">
      <c r="A152" s="316" t="str">
        <f>'[1]ALL NEW COMP'!A153</f>
        <v>ALL135.22</v>
      </c>
      <c r="B152" s="400" t="str">
        <f>'[1]ALL NEW COMP'!B153</f>
        <v>CORE SENSE (562-0291-01) ZFI23-26</v>
      </c>
      <c r="C152" s="433"/>
      <c r="D152" s="71"/>
      <c r="E152" s="71"/>
      <c r="F152" s="71"/>
      <c r="G152" s="399"/>
      <c r="H152" s="190">
        <f>'[1]ALL NEW COMP'!O153</f>
        <v>669.666666666667</v>
      </c>
      <c r="I152" s="442"/>
      <c r="J152" s="433"/>
      <c r="K152" s="190"/>
      <c r="L152" s="430"/>
      <c r="M152" s="414"/>
      <c r="N152" s="442"/>
      <c r="O152" s="190"/>
      <c r="P152" s="415"/>
      <c r="Q152" s="190"/>
      <c r="R152" s="373"/>
      <c r="S152" s="414"/>
      <c r="T152" s="197"/>
      <c r="U152" s="391"/>
      <c r="Z152" s="423"/>
      <c r="AA152" s="423"/>
      <c r="AB152" s="423"/>
      <c r="AC152" s="423"/>
      <c r="AD152" s="423"/>
      <c r="AE152" s="422"/>
    </row>
    <row r="153" spans="1:31">
      <c r="A153" s="316" t="str">
        <f>'[1]ALL NEW COMP'!A154</f>
        <v>ALL135.23</v>
      </c>
      <c r="B153" s="400" t="str">
        <f>'[1]ALL NEW COMP'!B154</f>
        <v>CORE SENSE (562-0291-02) ZFI36-59</v>
      </c>
      <c r="C153" s="433"/>
      <c r="D153" s="71"/>
      <c r="E153" s="71"/>
      <c r="F153" s="71"/>
      <c r="G153" s="399"/>
      <c r="H153" s="190">
        <f>'[1]ALL NEW COMP'!O154</f>
        <v>669.666666666667</v>
      </c>
      <c r="I153" s="442"/>
      <c r="J153" s="433"/>
      <c r="K153" s="190"/>
      <c r="L153" s="430"/>
      <c r="M153" s="414"/>
      <c r="N153" s="442"/>
      <c r="O153" s="190"/>
      <c r="P153" s="415"/>
      <c r="Q153" s="190"/>
      <c r="R153" s="373"/>
      <c r="S153" s="414"/>
      <c r="T153" s="197"/>
      <c r="U153" s="391"/>
      <c r="Z153" s="423"/>
      <c r="AA153" s="423"/>
      <c r="AB153" s="423"/>
      <c r="AC153" s="423"/>
      <c r="AD153" s="423"/>
      <c r="AE153" s="422"/>
    </row>
    <row r="154" spans="1:31">
      <c r="A154" s="316" t="str">
        <f>'[1]ALL NEW COMP'!A155</f>
        <v>ALL135.24</v>
      </c>
      <c r="B154" s="400" t="str">
        <f>'[1]ALL NEW COMP'!B155</f>
        <v>CORE SENSE (562-0291-03) ZFI68-81</v>
      </c>
      <c r="C154" s="434"/>
      <c r="D154" s="71"/>
      <c r="E154" s="71"/>
      <c r="F154" s="71"/>
      <c r="G154" s="399"/>
      <c r="H154" s="190">
        <f>'[1]ALL NEW COMP'!O155</f>
        <v>669.666666666667</v>
      </c>
      <c r="I154" s="442"/>
      <c r="J154" s="434"/>
      <c r="K154" s="190"/>
      <c r="L154" s="430"/>
      <c r="M154" s="414"/>
      <c r="N154" s="442"/>
      <c r="O154" s="190"/>
      <c r="P154" s="415"/>
      <c r="Q154" s="190"/>
      <c r="R154" s="373"/>
      <c r="S154" s="414"/>
      <c r="T154" s="197"/>
      <c r="U154" s="391"/>
      <c r="Z154" s="423"/>
      <c r="AA154" s="423"/>
      <c r="AB154" s="423"/>
      <c r="AC154" s="423"/>
      <c r="AD154" s="423"/>
      <c r="AE154" s="422"/>
    </row>
    <row r="155" spans="1:31">
      <c r="A155" s="316" t="str">
        <f>'[1]ALL NEW COMP'!A156</f>
        <v>ALL135.25</v>
      </c>
      <c r="B155" s="316" t="str">
        <f>'[1]ALL NEW COMP'!B156</f>
        <v>CORE SENSE (562-0291-06) ZFI96-140</v>
      </c>
      <c r="C155" s="435" t="s">
        <v>286</v>
      </c>
      <c r="D155" s="71"/>
      <c r="E155" s="71"/>
      <c r="F155" s="71"/>
      <c r="G155" s="399"/>
      <c r="H155" s="436">
        <f>'[1]ALL NEW COMP'!O156</f>
        <v>669.666666666667</v>
      </c>
      <c r="I155" s="429"/>
      <c r="J155" s="435" t="s">
        <v>286</v>
      </c>
      <c r="K155" s="190"/>
      <c r="L155" s="430"/>
      <c r="M155" s="414"/>
      <c r="N155" s="442"/>
      <c r="O155" s="190"/>
      <c r="P155" s="415"/>
      <c r="Q155" s="190"/>
      <c r="R155" s="373"/>
      <c r="S155" s="414"/>
      <c r="T155" s="197"/>
      <c r="U155" s="391"/>
      <c r="Z155" s="423"/>
      <c r="AA155" s="423"/>
      <c r="AB155" s="423"/>
      <c r="AC155" s="423"/>
      <c r="AD155" s="423"/>
      <c r="AE155" s="422"/>
    </row>
    <row r="156" ht="22.5" spans="1:31">
      <c r="A156" s="316" t="str">
        <f>'[1]ALL NEW COMP'!A157</f>
        <v>ALL135.251</v>
      </c>
      <c r="B156" s="316" t="str">
        <f>'[1]ALL NEW COMP'!B157</f>
        <v>571-0064-06 MODULE-CORESENSE ASSM</v>
      </c>
      <c r="C156" s="437" t="s">
        <v>287</v>
      </c>
      <c r="D156" s="71"/>
      <c r="E156" s="71"/>
      <c r="F156" s="71"/>
      <c r="G156" s="399"/>
      <c r="H156" s="436">
        <f>'[1]ALL NEW COMP'!O157</f>
        <v>645.613333333333</v>
      </c>
      <c r="I156" s="429"/>
      <c r="J156" s="437" t="s">
        <v>287</v>
      </c>
      <c r="K156" s="190"/>
      <c r="L156" s="430"/>
      <c r="M156" s="414"/>
      <c r="N156" s="442"/>
      <c r="O156" s="190"/>
      <c r="P156" s="415"/>
      <c r="Q156" s="190"/>
      <c r="R156" s="373"/>
      <c r="S156" s="414"/>
      <c r="T156" s="197"/>
      <c r="U156" s="391"/>
      <c r="Z156" s="423"/>
      <c r="AA156" s="423"/>
      <c r="AB156" s="423"/>
      <c r="AC156" s="423"/>
      <c r="AD156" s="423"/>
      <c r="AE156" s="422"/>
    </row>
    <row r="157" ht="22.5" spans="1:31">
      <c r="A157" s="316" t="str">
        <f>'[1]ALL NEW COMP'!A158</f>
        <v>ALL135.252</v>
      </c>
      <c r="B157" s="316" t="str">
        <f>'[1]ALL NEW COMP'!B158</f>
        <v>043-0210-00 (ZFI23-ZFI81) SENSOR-VAPOR IN</v>
      </c>
      <c r="C157" s="438"/>
      <c r="D157" s="71"/>
      <c r="E157" s="71"/>
      <c r="F157" s="71"/>
      <c r="G157" s="399"/>
      <c r="H157" s="436">
        <f>'[1]ALL NEW COMP'!O158</f>
        <v>27.8510101010101</v>
      </c>
      <c r="I157" s="441"/>
      <c r="J157" s="438"/>
      <c r="K157" s="190"/>
      <c r="L157" s="430"/>
      <c r="M157" s="414"/>
      <c r="N157" s="442"/>
      <c r="O157" s="190"/>
      <c r="P157" s="415"/>
      <c r="Q157" s="190"/>
      <c r="R157" s="373"/>
      <c r="S157" s="414"/>
      <c r="T157" s="197"/>
      <c r="U157" s="391"/>
      <c r="Z157" s="423"/>
      <c r="AA157" s="423"/>
      <c r="AB157" s="423"/>
      <c r="AC157" s="423"/>
      <c r="AD157" s="423"/>
      <c r="AE157" s="422"/>
    </row>
    <row r="158" ht="22.5" spans="1:31">
      <c r="A158" s="316" t="str">
        <f>'[1]ALL NEW COMP'!A159</f>
        <v>ALL135.253</v>
      </c>
      <c r="B158" s="316" t="str">
        <f>'[1]ALL NEW COMP'!B159</f>
        <v>043-0210-02 (ZFI23-ZFI81) SENSOR-VAPOR OUT</v>
      </c>
      <c r="C158" s="438"/>
      <c r="D158" s="262"/>
      <c r="E158" s="323" t="s">
        <v>288</v>
      </c>
      <c r="F158" s="71"/>
      <c r="G158" s="399"/>
      <c r="H158" s="436">
        <f>'[1]ALL NEW COMP'!O159</f>
        <v>27.8510101010101</v>
      </c>
      <c r="I158" s="441"/>
      <c r="J158" s="438"/>
      <c r="K158" s="190"/>
      <c r="L158" s="430"/>
      <c r="M158" s="414"/>
      <c r="N158" s="442"/>
      <c r="O158" s="190"/>
      <c r="P158" s="415"/>
      <c r="Q158" s="190"/>
      <c r="R158" s="373"/>
      <c r="S158" s="414"/>
      <c r="T158" s="197"/>
      <c r="U158" s="391"/>
      <c r="Z158" s="423"/>
      <c r="AA158" s="423"/>
      <c r="AB158" s="423"/>
      <c r="AC158" s="423"/>
      <c r="AD158" s="423"/>
      <c r="AE158" s="422"/>
    </row>
    <row r="159" ht="22.5" spans="1:31">
      <c r="A159" s="316" t="str">
        <f>'[1]ALL NEW COMP'!A160</f>
        <v>ALL135.254</v>
      </c>
      <c r="B159" s="316" t="str">
        <f>'[1]ALL NEW COMP'!B160</f>
        <v>043-0277-00 (ZFI23-ZFI140) SENSOR-DLT</v>
      </c>
      <c r="C159" s="439"/>
      <c r="D159" s="262"/>
      <c r="E159" s="70" t="s">
        <v>288</v>
      </c>
      <c r="F159" s="71"/>
      <c r="G159" s="399"/>
      <c r="H159" s="436">
        <f>'[1]ALL NEW COMP'!O160</f>
        <v>22.260101010101</v>
      </c>
      <c r="I159" s="441"/>
      <c r="J159" s="439"/>
      <c r="K159" s="190"/>
      <c r="L159" s="430"/>
      <c r="M159" s="414"/>
      <c r="N159" s="442"/>
      <c r="O159" s="190"/>
      <c r="P159" s="415"/>
      <c r="Q159" s="190"/>
      <c r="R159" s="373"/>
      <c r="S159" s="414"/>
      <c r="T159" s="197"/>
      <c r="U159" s="391"/>
      <c r="Z159" s="423"/>
      <c r="AA159" s="423"/>
      <c r="AB159" s="423"/>
      <c r="AC159" s="423"/>
      <c r="AD159" s="423"/>
      <c r="AE159" s="422"/>
    </row>
    <row r="160" ht="22.5" spans="1:31">
      <c r="A160" s="316" t="str">
        <f>'[1]ALL NEW COMP'!A161</f>
        <v>ALL135.255</v>
      </c>
      <c r="B160" s="316" t="str">
        <f>'[1]ALL NEW COMP'!B161</f>
        <v>043-0285-00 (ZFI96,ZFI122,ZFI140) SENSOR-VAPOR IN/OUT</v>
      </c>
      <c r="C160" s="439"/>
      <c r="D160" s="262"/>
      <c r="E160" s="70"/>
      <c r="F160" s="71"/>
      <c r="G160" s="399"/>
      <c r="H160" s="436">
        <f>'[1]ALL NEW COMP'!O161</f>
        <v>45.7626262626263</v>
      </c>
      <c r="I160" s="441"/>
      <c r="J160" s="439"/>
      <c r="K160" s="190"/>
      <c r="L160" s="430"/>
      <c r="M160" s="414"/>
      <c r="N160" s="442"/>
      <c r="O160" s="190"/>
      <c r="P160" s="415"/>
      <c r="Q160" s="190"/>
      <c r="R160" s="373"/>
      <c r="S160" s="414"/>
      <c r="T160" s="197"/>
      <c r="U160" s="391"/>
      <c r="Z160" s="423"/>
      <c r="AA160" s="423"/>
      <c r="AB160" s="423"/>
      <c r="AC160" s="423"/>
      <c r="AD160" s="423"/>
      <c r="AE160" s="422"/>
    </row>
    <row r="161" spans="1:31">
      <c r="A161" s="316" t="str">
        <f>'[1]ALL NEW COMP'!A162</f>
        <v>ALL135.256</v>
      </c>
      <c r="B161" s="316" t="str">
        <f>'[1]ALL NEW COMP'!B162</f>
        <v>PLATE HEAT BX4THX14 (ZFI20-ZFI39)</v>
      </c>
      <c r="C161" s="439"/>
      <c r="D161" s="262"/>
      <c r="E161" s="70"/>
      <c r="F161" s="71"/>
      <c r="G161" s="399"/>
      <c r="H161" s="436">
        <f>'[1]ALL NEW COMP'!O162</f>
        <v>309.777777777778</v>
      </c>
      <c r="I161" s="441"/>
      <c r="J161" s="439"/>
      <c r="K161" s="190"/>
      <c r="L161" s="430"/>
      <c r="M161" s="414"/>
      <c r="N161" s="442"/>
      <c r="O161" s="190"/>
      <c r="P161" s="415"/>
      <c r="Q161" s="190"/>
      <c r="R161" s="373"/>
      <c r="S161" s="414"/>
      <c r="T161" s="197"/>
      <c r="U161" s="391"/>
      <c r="Z161" s="423"/>
      <c r="AA161" s="423"/>
      <c r="AB161" s="423"/>
      <c r="AC161" s="423"/>
      <c r="AD161" s="423"/>
      <c r="AE161" s="422"/>
    </row>
    <row r="162" spans="1:31">
      <c r="A162" s="316" t="str">
        <f>'[1]ALL NEW COMP'!A163</f>
        <v>ALL135.257</v>
      </c>
      <c r="B162" s="316" t="str">
        <f>'[1]ALL NEW COMP'!B163</f>
        <v>PLATE HEAT BX4THX20 (ZFI50-ZFI59)</v>
      </c>
      <c r="C162" s="439"/>
      <c r="D162" s="262"/>
      <c r="E162" s="70"/>
      <c r="F162" s="71"/>
      <c r="G162" s="399"/>
      <c r="H162" s="436">
        <f>'[1]ALL NEW COMP'!O163</f>
        <v>372.727272727273</v>
      </c>
      <c r="I162" s="441"/>
      <c r="J162" s="439"/>
      <c r="K162" s="190"/>
      <c r="L162" s="430"/>
      <c r="M162" s="414"/>
      <c r="N162" s="442"/>
      <c r="O162" s="190"/>
      <c r="P162" s="415"/>
      <c r="Q162" s="190"/>
      <c r="R162" s="373"/>
      <c r="S162" s="414"/>
      <c r="T162" s="197"/>
      <c r="U162" s="391"/>
      <c r="Z162" s="423"/>
      <c r="AA162" s="423"/>
      <c r="AB162" s="423"/>
      <c r="AC162" s="423"/>
      <c r="AD162" s="423"/>
      <c r="AE162" s="422"/>
    </row>
    <row r="163" spans="1:31">
      <c r="A163" s="316" t="str">
        <f>'[1]ALL NEW COMP'!A164</f>
        <v>ALL135.258</v>
      </c>
      <c r="B163" s="316" t="str">
        <f>'[1]ALL NEW COMP'!B164</f>
        <v>PLATE HEAT BX4THX24 (ZFI68-ZFI81)</v>
      </c>
      <c r="C163" s="439"/>
      <c r="D163" s="262"/>
      <c r="E163" s="70"/>
      <c r="F163" s="71"/>
      <c r="G163" s="399"/>
      <c r="H163" s="436">
        <f>'[1]ALL NEW COMP'!O164</f>
        <v>0</v>
      </c>
      <c r="I163" s="441"/>
      <c r="J163" s="439"/>
      <c r="K163" s="190"/>
      <c r="L163" s="430"/>
      <c r="M163" s="414"/>
      <c r="N163" s="442"/>
      <c r="O163" s="190"/>
      <c r="P163" s="415"/>
      <c r="Q163" s="190"/>
      <c r="R163" s="373"/>
      <c r="S163" s="414"/>
      <c r="T163" s="197"/>
      <c r="U163" s="391"/>
      <c r="Z163" s="423"/>
      <c r="AA163" s="423"/>
      <c r="AB163" s="423"/>
      <c r="AC163" s="423"/>
      <c r="AD163" s="423"/>
      <c r="AE163" s="422"/>
    </row>
    <row r="164" spans="1:31">
      <c r="A164" s="316" t="str">
        <f>'[1]ALL NEW COMP'!A165</f>
        <v>ALL135.259</v>
      </c>
      <c r="B164" s="316" t="str">
        <f>'[1]ALL NEW COMP'!B165</f>
        <v>PLATE HEAT BX4THX24 (ZFI96-ZFI40)</v>
      </c>
      <c r="C164" s="440" t="s">
        <v>289</v>
      </c>
      <c r="D164" s="262"/>
      <c r="E164" s="323" t="s">
        <v>288</v>
      </c>
      <c r="F164" s="71"/>
      <c r="G164" s="399"/>
      <c r="H164" s="190">
        <f>'[1]ALL NEW COMP'!O165</f>
        <v>0</v>
      </c>
      <c r="I164" s="442"/>
      <c r="J164" s="413"/>
      <c r="K164" s="190"/>
      <c r="L164" s="430"/>
      <c r="M164" s="414"/>
      <c r="N164" s="442"/>
      <c r="O164" s="190"/>
      <c r="P164" s="415"/>
      <c r="Q164" s="190"/>
      <c r="R164" s="373"/>
      <c r="S164" s="414"/>
      <c r="T164" s="197"/>
      <c r="U164" s="391"/>
      <c r="Z164" s="423"/>
      <c r="AA164" s="423"/>
      <c r="AB164" s="423"/>
      <c r="AC164" s="423"/>
      <c r="AD164" s="423"/>
      <c r="AE164" s="422"/>
    </row>
    <row r="165" spans="1:31">
      <c r="A165" s="316" t="str">
        <f>'[1]ALL NEW COMP'!A166</f>
        <v>ALL135.26</v>
      </c>
      <c r="B165" s="316" t="str">
        <f>'[1]ALL NEW COMP'!B166</f>
        <v>Jacket ZFI50 &amp; ZFI59</v>
      </c>
      <c r="C165" s="440"/>
      <c r="D165" s="262"/>
      <c r="E165" s="323" t="s">
        <v>290</v>
      </c>
      <c r="F165" s="71"/>
      <c r="G165" s="399"/>
      <c r="H165" s="190">
        <f>'[1]ALL NEW COMP'!O166</f>
        <v>264.923076923077</v>
      </c>
      <c r="I165" s="442"/>
      <c r="J165" s="413"/>
      <c r="K165" s="190"/>
      <c r="L165" s="430"/>
      <c r="M165" s="414"/>
      <c r="N165" s="442"/>
      <c r="O165" s="190"/>
      <c r="P165" s="415"/>
      <c r="Q165" s="190"/>
      <c r="R165" s="373"/>
      <c r="S165" s="414"/>
      <c r="T165" s="197"/>
      <c r="U165" s="391"/>
      <c r="Z165" s="423"/>
      <c r="AA165" s="423"/>
      <c r="AB165" s="423"/>
      <c r="AC165" s="423"/>
      <c r="AD165" s="423"/>
      <c r="AE165" s="422"/>
    </row>
    <row r="166" spans="1:31">
      <c r="A166" s="316" t="str">
        <f>'[1]ALL NEW COMP'!A167</f>
        <v>ALL135.27</v>
      </c>
      <c r="B166" s="316" t="str">
        <f>'[1]ALL NEW COMP'!B167</f>
        <v>Jacket ZFI68 &amp; ZFI81</v>
      </c>
      <c r="C166" s="440"/>
      <c r="D166" s="262"/>
      <c r="E166" s="323" t="s">
        <v>290</v>
      </c>
      <c r="F166" s="71"/>
      <c r="G166" s="399"/>
      <c r="H166" s="190">
        <f>'[1]ALL NEW COMP'!O167</f>
        <v>313.724696356275</v>
      </c>
      <c r="I166" s="442"/>
      <c r="J166" s="413"/>
      <c r="K166" s="190"/>
      <c r="L166" s="430"/>
      <c r="M166" s="414"/>
      <c r="N166" s="442"/>
      <c r="O166" s="190"/>
      <c r="P166" s="415"/>
      <c r="Q166" s="190"/>
      <c r="R166" s="373"/>
      <c r="S166" s="414"/>
      <c r="T166" s="197"/>
      <c r="U166" s="391"/>
      <c r="Z166" s="423"/>
      <c r="AA166" s="423"/>
      <c r="AB166" s="423"/>
      <c r="AC166" s="423"/>
      <c r="AD166" s="423"/>
      <c r="AE166" s="422"/>
    </row>
    <row r="167" spans="1:31">
      <c r="A167" s="316" t="str">
        <f>'[1]ALL NEW COMP'!A168</f>
        <v>ALL135.28</v>
      </c>
      <c r="B167" s="316" t="str">
        <f>'[1]ALL NEW COMP'!B168</f>
        <v>Jacket ZFI96,ZFI122 &amp; ZFI140</v>
      </c>
      <c r="C167" s="432" t="s">
        <v>291</v>
      </c>
      <c r="D167" s="262"/>
      <c r="E167" s="323" t="s">
        <v>290</v>
      </c>
      <c r="F167" s="71"/>
      <c r="G167" s="399"/>
      <c r="H167" s="190">
        <f>'[1]ALL NEW COMP'!O168</f>
        <v>404.356275303644</v>
      </c>
      <c r="I167" s="428"/>
      <c r="J167" s="413"/>
      <c r="K167" s="190"/>
      <c r="L167" s="430"/>
      <c r="M167" s="414"/>
      <c r="N167" s="442"/>
      <c r="O167" s="190"/>
      <c r="P167" s="415"/>
      <c r="Q167" s="190"/>
      <c r="R167" s="373"/>
      <c r="S167" s="414"/>
      <c r="T167" s="197"/>
      <c r="U167" s="391"/>
      <c r="Z167" s="423"/>
      <c r="AA167" s="423"/>
      <c r="AB167" s="423"/>
      <c r="AC167" s="423"/>
      <c r="AD167" s="423"/>
      <c r="AE167" s="422"/>
    </row>
    <row r="168" spans="1:31">
      <c r="A168" s="316" t="str">
        <f>'[1]ALL NEW COMP'!A169</f>
        <v>ALL135.29</v>
      </c>
      <c r="B168" s="316" t="str">
        <f>'[1]ALL NEW COMP'!B169</f>
        <v>ZB15KQE-TFD558 (W)</v>
      </c>
      <c r="C168" s="433"/>
      <c r="D168" s="262"/>
      <c r="E168" s="323" t="s">
        <v>292</v>
      </c>
      <c r="F168" s="71"/>
      <c r="G168" s="399"/>
      <c r="H168" s="190">
        <f>'[1]ALL NEW COMP'!O169</f>
        <v>1741.78321678322</v>
      </c>
      <c r="I168" s="428"/>
      <c r="J168" s="413"/>
      <c r="K168" s="190"/>
      <c r="L168" s="430"/>
      <c r="M168" s="414"/>
      <c r="N168" s="442"/>
      <c r="O168" s="190"/>
      <c r="P168" s="415"/>
      <c r="Q168" s="190"/>
      <c r="R168" s="373"/>
      <c r="S168" s="414"/>
      <c r="T168" s="197"/>
      <c r="U168" s="391"/>
      <c r="Z168" s="423"/>
      <c r="AA168" s="423"/>
      <c r="AB168" s="423"/>
      <c r="AC168" s="423"/>
      <c r="AD168" s="423"/>
      <c r="AE168" s="422"/>
    </row>
    <row r="169" spans="1:31">
      <c r="A169" s="316" t="str">
        <f>'[1]ALL NEW COMP'!A170</f>
        <v>ALL135.30</v>
      </c>
      <c r="B169" s="316" t="str">
        <f>'[1]ALL NEW COMP'!B170</f>
        <v>ZB19KQE-TFD558 (W)</v>
      </c>
      <c r="C169" s="433"/>
      <c r="D169" s="262"/>
      <c r="E169" s="323" t="s">
        <v>293</v>
      </c>
      <c r="F169" s="71"/>
      <c r="G169" s="399"/>
      <c r="H169" s="190">
        <f>'[1]ALL NEW COMP'!O170</f>
        <v>1807.58391608392</v>
      </c>
      <c r="I169" s="428"/>
      <c r="J169" s="413"/>
      <c r="K169" s="190"/>
      <c r="L169" s="430"/>
      <c r="M169" s="414"/>
      <c r="N169" s="442"/>
      <c r="O169" s="190"/>
      <c r="P169" s="415"/>
      <c r="Q169" s="190"/>
      <c r="R169" s="373"/>
      <c r="S169" s="414"/>
      <c r="T169" s="197"/>
      <c r="U169" s="391"/>
      <c r="Z169" s="423"/>
      <c r="AA169" s="423"/>
      <c r="AB169" s="423"/>
      <c r="AC169" s="423"/>
      <c r="AD169" s="423"/>
      <c r="AE169" s="422"/>
    </row>
    <row r="170" spans="1:31">
      <c r="A170" s="316" t="str">
        <f>'[1]ALL NEW COMP'!A171</f>
        <v>ALL135.31</v>
      </c>
      <c r="B170" s="316" t="str">
        <f>'[1]ALL NEW COMP'!B171</f>
        <v>ZB21KQE-TFD558 (W)</v>
      </c>
      <c r="C170" s="433"/>
      <c r="D170" s="262"/>
      <c r="E170" s="323" t="s">
        <v>294</v>
      </c>
      <c r="F170" s="71"/>
      <c r="G170" s="399"/>
      <c r="H170" s="190">
        <f>'[1]ALL NEW COMP'!O171</f>
        <v>1720.3513986014</v>
      </c>
      <c r="I170" s="428"/>
      <c r="J170" s="413"/>
      <c r="K170" s="190"/>
      <c r="L170" s="430"/>
      <c r="M170" s="414"/>
      <c r="N170" s="442"/>
      <c r="O170" s="190"/>
      <c r="P170" s="415"/>
      <c r="Q170" s="190"/>
      <c r="R170" s="373"/>
      <c r="S170" s="414"/>
      <c r="T170" s="197"/>
      <c r="U170" s="391"/>
      <c r="Z170" s="423"/>
      <c r="AA170" s="423"/>
      <c r="AB170" s="423"/>
      <c r="AC170" s="423"/>
      <c r="AD170" s="423"/>
      <c r="AE170" s="422"/>
    </row>
    <row r="171" spans="1:31">
      <c r="A171" s="316" t="str">
        <f>'[1]ALL NEW COMP'!A172</f>
        <v>ALL135.32</v>
      </c>
      <c r="B171" s="316" t="str">
        <f>'[1]ALL NEW COMP'!B172</f>
        <v>ZB29KQE-TFD558 (W)</v>
      </c>
      <c r="C171" s="433"/>
      <c r="D171" s="262"/>
      <c r="E171" s="323" t="s">
        <v>295</v>
      </c>
      <c r="F171" s="71"/>
      <c r="G171" s="399"/>
      <c r="H171" s="190">
        <f>'[1]ALL NEW COMP'!O172</f>
        <v>2082.97202797203</v>
      </c>
      <c r="I171" s="428"/>
      <c r="J171" s="413"/>
      <c r="K171" s="190"/>
      <c r="L171" s="430"/>
      <c r="M171" s="414"/>
      <c r="N171" s="442"/>
      <c r="O171" s="190"/>
      <c r="P171" s="415"/>
      <c r="Q171" s="190"/>
      <c r="R171" s="373"/>
      <c r="S171" s="414"/>
      <c r="T171" s="197"/>
      <c r="U171" s="391"/>
      <c r="Z171" s="423"/>
      <c r="AA171" s="423"/>
      <c r="AB171" s="423"/>
      <c r="AC171" s="423"/>
      <c r="AD171" s="423"/>
      <c r="AE171" s="422"/>
    </row>
    <row r="172" spans="1:31">
      <c r="A172" s="316" t="str">
        <f>'[1]ALL NEW COMP'!A173</f>
        <v>ALL135.33</v>
      </c>
      <c r="B172" s="316" t="str">
        <f>'[1]ALL NEW COMP'!B173</f>
        <v>ZB38KQE-TFD558 (W)</v>
      </c>
      <c r="C172" s="433"/>
      <c r="D172" s="262"/>
      <c r="E172" s="323" t="s">
        <v>294</v>
      </c>
      <c r="F172" s="71"/>
      <c r="G172" s="399"/>
      <c r="H172" s="190">
        <f>'[1]ALL NEW COMP'!O173</f>
        <v>2194.93356643357</v>
      </c>
      <c r="I172" s="428"/>
      <c r="J172" s="413"/>
      <c r="K172" s="190"/>
      <c r="L172" s="430"/>
      <c r="M172" s="414"/>
      <c r="N172" s="442"/>
      <c r="O172" s="190"/>
      <c r="P172" s="415"/>
      <c r="Q172" s="190"/>
      <c r="R172" s="373"/>
      <c r="S172" s="414"/>
      <c r="T172" s="197"/>
      <c r="U172" s="391"/>
      <c r="Z172" s="423"/>
      <c r="AA172" s="423"/>
      <c r="AB172" s="423"/>
      <c r="AC172" s="423"/>
      <c r="AD172" s="423"/>
      <c r="AE172" s="422"/>
    </row>
    <row r="173" spans="1:31">
      <c r="A173" s="316" t="str">
        <f>'[1]ALL NEW COMP'!A174</f>
        <v>ALL135.34</v>
      </c>
      <c r="B173" s="316" t="str">
        <f>'[1]ALL NEW COMP'!B174</f>
        <v>ZB45KQE-TFD558 (W)</v>
      </c>
      <c r="C173" s="433"/>
      <c r="D173" s="262"/>
      <c r="E173" s="323" t="s">
        <v>294</v>
      </c>
      <c r="F173" s="71"/>
      <c r="G173" s="399"/>
      <c r="H173" s="190">
        <f>'[1]ALL NEW COMP'!O174</f>
        <v>2527.87937062937</v>
      </c>
      <c r="I173" s="428"/>
      <c r="J173" s="413"/>
      <c r="K173" s="190"/>
      <c r="L173" s="430"/>
      <c r="M173" s="414"/>
      <c r="N173" s="442"/>
      <c r="O173" s="190"/>
      <c r="P173" s="415"/>
      <c r="Q173" s="190"/>
      <c r="R173" s="373"/>
      <c r="S173" s="414"/>
      <c r="T173" s="197"/>
      <c r="U173" s="391"/>
      <c r="Z173" s="423"/>
      <c r="AA173" s="423"/>
      <c r="AB173" s="423"/>
      <c r="AC173" s="423"/>
      <c r="AD173" s="423"/>
      <c r="AE173" s="422"/>
    </row>
    <row r="174" spans="1:31">
      <c r="A174" s="316" t="str">
        <f>'[1]ALL NEW COMP'!A175</f>
        <v>ALL135.35</v>
      </c>
      <c r="B174" s="316" t="str">
        <f>'[1]ALL NEW COMP'!B175</f>
        <v>ZB48KQE-TFD558 (W)</v>
      </c>
      <c r="C174" s="433"/>
      <c r="D174" s="262"/>
      <c r="E174" s="323" t="s">
        <v>296</v>
      </c>
      <c r="F174" s="71"/>
      <c r="G174" s="399"/>
      <c r="H174" s="190">
        <f>'[1]ALL NEW COMP'!O175</f>
        <v>3355.54895104895</v>
      </c>
      <c r="I174" s="428"/>
      <c r="J174" s="413"/>
      <c r="K174" s="190"/>
      <c r="L174" s="430"/>
      <c r="M174" s="414"/>
      <c r="N174" s="442"/>
      <c r="O174" s="190"/>
      <c r="P174" s="415"/>
      <c r="Q174" s="190"/>
      <c r="R174" s="373"/>
      <c r="S174" s="414"/>
      <c r="T174" s="197"/>
      <c r="U174" s="391"/>
      <c r="Z174" s="423"/>
      <c r="AA174" s="423"/>
      <c r="AB174" s="423"/>
      <c r="AC174" s="423"/>
      <c r="AD174" s="423"/>
      <c r="AE174" s="422"/>
    </row>
    <row r="175" spans="1:31">
      <c r="A175" s="316" t="str">
        <f>'[1]ALL NEW COMP'!A176</f>
        <v>ALL135.36</v>
      </c>
      <c r="B175" s="316" t="str">
        <f>'[1]ALL NEW COMP'!B176</f>
        <v>ZB58KQE-TFD550 (W)</v>
      </c>
      <c r="C175" s="433"/>
      <c r="D175" s="262"/>
      <c r="E175" s="323" t="s">
        <v>297</v>
      </c>
      <c r="F175" s="71"/>
      <c r="G175" s="399"/>
      <c r="H175" s="190">
        <f>'[1]ALL NEW COMP'!O176</f>
        <v>3933.20454545454</v>
      </c>
      <c r="I175" s="428"/>
      <c r="J175" s="413"/>
      <c r="K175" s="190"/>
      <c r="L175" s="430"/>
      <c r="M175" s="414"/>
      <c r="N175" s="442"/>
      <c r="O175" s="190"/>
      <c r="P175" s="415"/>
      <c r="Q175" s="190"/>
      <c r="R175" s="373"/>
      <c r="S175" s="414"/>
      <c r="T175" s="197"/>
      <c r="U175" s="391"/>
      <c r="Z175" s="423"/>
      <c r="AA175" s="423"/>
      <c r="AB175" s="423"/>
      <c r="AC175" s="423"/>
      <c r="AD175" s="423"/>
      <c r="AE175" s="422"/>
    </row>
    <row r="176" spans="1:31">
      <c r="A176" s="316" t="str">
        <f>'[1]ALL NEW COMP'!A177</f>
        <v>ALL135.37</v>
      </c>
      <c r="B176" s="316" t="str">
        <f>'[1]ALL NEW COMP'!B177</f>
        <v>ZB66KQE-TFD550 (W)</v>
      </c>
      <c r="C176" s="433"/>
      <c r="D176" s="262"/>
      <c r="E176" s="323" t="s">
        <v>297</v>
      </c>
      <c r="F176" s="71"/>
      <c r="G176" s="399"/>
      <c r="H176" s="190">
        <f>'[1]ALL NEW COMP'!O177</f>
        <v>4291.23776223776</v>
      </c>
      <c r="I176" s="428"/>
      <c r="J176" s="413"/>
      <c r="K176" s="190"/>
      <c r="L176" s="430"/>
      <c r="M176" s="414"/>
      <c r="N176" s="442"/>
      <c r="O176" s="190"/>
      <c r="P176" s="415"/>
      <c r="Q176" s="190"/>
      <c r="R176" s="373"/>
      <c r="S176" s="414"/>
      <c r="T176" s="197"/>
      <c r="U176" s="391"/>
      <c r="Z176" s="423"/>
      <c r="AA176" s="423"/>
      <c r="AB176" s="423"/>
      <c r="AC176" s="423"/>
      <c r="AD176" s="423"/>
      <c r="AE176" s="422"/>
    </row>
    <row r="177" spans="1:31">
      <c r="A177" s="316" t="str">
        <f>'[1]ALL NEW COMP'!A178</f>
        <v>ALL135.38</v>
      </c>
      <c r="B177" s="316" t="str">
        <f>'[1]ALL NEW COMP'!B178</f>
        <v>ZB76KQE-TFD550 (W)</v>
      </c>
      <c r="C177" s="433"/>
      <c r="D177" s="262"/>
      <c r="E177" s="323"/>
      <c r="F177" s="71"/>
      <c r="G177" s="399"/>
      <c r="H177" s="190">
        <f>'[1]ALL NEW COMP'!O178</f>
        <v>4652.42482517482</v>
      </c>
      <c r="I177" s="428"/>
      <c r="J177" s="413"/>
      <c r="K177" s="190"/>
      <c r="L177" s="430"/>
      <c r="M177" s="414"/>
      <c r="N177" s="442"/>
      <c r="O177" s="190"/>
      <c r="P177" s="415"/>
      <c r="Q177" s="190"/>
      <c r="R177" s="373"/>
      <c r="S177" s="414"/>
      <c r="T177" s="197"/>
      <c r="U177" s="391"/>
      <c r="Z177" s="423"/>
      <c r="AA177" s="423"/>
      <c r="AB177" s="423"/>
      <c r="AC177" s="423"/>
      <c r="AD177" s="423"/>
      <c r="AE177" s="422"/>
    </row>
    <row r="178" spans="1:31">
      <c r="A178" s="316" t="str">
        <f>'[1]ALL NEW COMP'!A179</f>
        <v>ALL135.40</v>
      </c>
      <c r="B178" s="316" t="str">
        <f>'[1]ALL NEW COMP'!B179</f>
        <v>ZB95KQE-TFD550 (W)</v>
      </c>
      <c r="C178" s="433"/>
      <c r="D178" s="262"/>
      <c r="E178" s="323"/>
      <c r="F178" s="71"/>
      <c r="G178" s="399"/>
      <c r="H178" s="190">
        <f>'[1]ALL NEW COMP'!O179</f>
        <v>5273.15909090909</v>
      </c>
      <c r="I178" s="428"/>
      <c r="J178" s="413"/>
      <c r="K178" s="190"/>
      <c r="L178" s="430"/>
      <c r="M178" s="414"/>
      <c r="N178" s="442"/>
      <c r="O178" s="190"/>
      <c r="P178" s="415"/>
      <c r="Q178" s="190"/>
      <c r="R178" s="373"/>
      <c r="S178" s="414"/>
      <c r="T178" s="197"/>
      <c r="U178" s="391"/>
      <c r="Z178" s="423"/>
      <c r="AA178" s="423"/>
      <c r="AB178" s="423"/>
      <c r="AC178" s="423"/>
      <c r="AD178" s="423"/>
      <c r="AE178" s="422"/>
    </row>
    <row r="179" spans="1:31">
      <c r="A179" s="316" t="str">
        <f>'[1]ALL NEW COMP'!A180</f>
        <v>ALL135.41</v>
      </c>
      <c r="B179" s="316" t="str">
        <f>'[1]ALL NEW COMP'!B180</f>
        <v>ZB114KQE-TFD550 (W)</v>
      </c>
      <c r="C179" s="433"/>
      <c r="D179" s="262"/>
      <c r="E179" s="323"/>
      <c r="F179" s="71"/>
      <c r="G179" s="399"/>
      <c r="H179" s="190">
        <f>'[1]ALL NEW COMP'!O180</f>
        <v>6227.41258741259</v>
      </c>
      <c r="I179" s="428"/>
      <c r="J179" s="413"/>
      <c r="K179" s="190"/>
      <c r="L179" s="430"/>
      <c r="M179" s="414"/>
      <c r="N179" s="442"/>
      <c r="O179" s="190"/>
      <c r="P179" s="415"/>
      <c r="Q179" s="190"/>
      <c r="R179" s="373"/>
      <c r="S179" s="414"/>
      <c r="T179" s="197"/>
      <c r="U179" s="391"/>
      <c r="Z179" s="423"/>
      <c r="AA179" s="423"/>
      <c r="AB179" s="423"/>
      <c r="AC179" s="423"/>
      <c r="AD179" s="423"/>
      <c r="AE179" s="422"/>
    </row>
    <row r="180" spans="1:31">
      <c r="A180" s="316" t="str">
        <f>'[1]ALL NEW COMP'!A181</f>
        <v>ALL135.42</v>
      </c>
      <c r="B180" s="316" t="str">
        <f>'[1]ALL NEW COMP'!B181</f>
        <v>ZB130KQE-TFD550 (W)</v>
      </c>
      <c r="C180" s="433"/>
      <c r="D180" s="262"/>
      <c r="E180" s="323"/>
      <c r="F180" s="71"/>
      <c r="G180" s="399"/>
      <c r="H180" s="190">
        <f>'[1]ALL NEW COMP'!O181</f>
        <v>6445.31468531468</v>
      </c>
      <c r="I180" s="428"/>
      <c r="J180" s="413"/>
      <c r="K180" s="190"/>
      <c r="L180" s="430"/>
      <c r="M180" s="414"/>
      <c r="N180" s="442"/>
      <c r="O180" s="190"/>
      <c r="P180" s="415"/>
      <c r="Q180" s="190"/>
      <c r="R180" s="373"/>
      <c r="S180" s="414"/>
      <c r="T180" s="197"/>
      <c r="U180" s="391"/>
      <c r="Z180" s="423"/>
      <c r="AA180" s="423"/>
      <c r="AB180" s="423"/>
      <c r="AC180" s="423"/>
      <c r="AD180" s="423"/>
      <c r="AE180" s="422"/>
    </row>
    <row r="181" spans="1:31">
      <c r="A181" s="316" t="str">
        <f>'[1]ALL NEW COMP'!A182</f>
        <v>ALL135.43</v>
      </c>
      <c r="B181" s="316" t="str">
        <f>'[1]ALL NEW COMP'!B182</f>
        <v>ZB190KQE-TWD-522 (W)</v>
      </c>
      <c r="C181" s="434"/>
      <c r="D181" s="262"/>
      <c r="E181" s="323"/>
      <c r="F181" s="71"/>
      <c r="G181" s="399"/>
      <c r="H181" s="190">
        <f>'[1]ALL NEW COMP'!O182</f>
        <v>10680.0699300699</v>
      </c>
      <c r="I181" s="428"/>
      <c r="J181" s="413"/>
      <c r="K181" s="190"/>
      <c r="L181" s="430"/>
      <c r="M181" s="414"/>
      <c r="N181" s="442"/>
      <c r="O181" s="190"/>
      <c r="P181" s="415"/>
      <c r="Q181" s="190"/>
      <c r="R181" s="373"/>
      <c r="S181" s="414"/>
      <c r="T181" s="197"/>
      <c r="U181" s="391"/>
      <c r="Z181" s="423"/>
      <c r="AA181" s="423"/>
      <c r="AB181" s="423"/>
      <c r="AC181" s="423"/>
      <c r="AD181" s="423"/>
      <c r="AE181" s="422"/>
    </row>
    <row r="182" spans="1:31">
      <c r="A182" s="316" t="str">
        <f>'[1]ALL NEW COMP'!A183</f>
        <v>ALL135.44</v>
      </c>
      <c r="B182" s="316" t="str">
        <f>'[1]ALL NEW COMP'!B183</f>
        <v>ZB220KQE-TWD-522 (W)</v>
      </c>
      <c r="C182" s="433" t="s">
        <v>298</v>
      </c>
      <c r="D182" s="262"/>
      <c r="E182" s="323"/>
      <c r="F182" s="71"/>
      <c r="G182" s="399"/>
      <c r="H182" s="190">
        <f>'[1]ALL NEW COMP'!O183</f>
        <v>12747.2727272727</v>
      </c>
      <c r="I182" s="428"/>
      <c r="J182" s="413"/>
      <c r="K182" s="190"/>
      <c r="L182" s="430"/>
      <c r="M182" s="414"/>
      <c r="N182" s="442"/>
      <c r="O182" s="190"/>
      <c r="P182" s="415"/>
      <c r="Q182" s="190"/>
      <c r="R182" s="373"/>
      <c r="S182" s="414"/>
      <c r="T182" s="197"/>
      <c r="U182" s="391"/>
      <c r="Z182" s="423"/>
      <c r="AA182" s="423"/>
      <c r="AB182" s="423"/>
      <c r="AC182" s="423"/>
      <c r="AD182" s="423"/>
      <c r="AE182" s="422"/>
    </row>
    <row r="183" spans="1:31">
      <c r="A183" s="316" t="str">
        <f>'[1]ALL NEW COMP'!A184</f>
        <v>ALL135.46</v>
      </c>
      <c r="B183" s="316" t="str">
        <f>'[1]ALL NEW COMP'!B184</f>
        <v>ZFI26KQE-TFD550 (W)</v>
      </c>
      <c r="C183" s="433"/>
      <c r="D183" s="262"/>
      <c r="E183" s="323"/>
      <c r="F183" s="71"/>
      <c r="G183" s="399"/>
      <c r="H183" s="190">
        <f>'[1]ALL NEW COMP'!O184</f>
        <v>3588.93356643357</v>
      </c>
      <c r="I183" s="428"/>
      <c r="J183" s="413"/>
      <c r="K183" s="190"/>
      <c r="L183" s="430"/>
      <c r="M183" s="414"/>
      <c r="N183" s="442"/>
      <c r="O183" s="190"/>
      <c r="P183" s="415"/>
      <c r="Q183" s="190"/>
      <c r="R183" s="373"/>
      <c r="S183" s="414"/>
      <c r="T183" s="197"/>
      <c r="U183" s="391"/>
      <c r="Z183" s="423"/>
      <c r="AA183" s="423"/>
      <c r="AB183" s="423"/>
      <c r="AC183" s="423"/>
      <c r="AD183" s="423"/>
      <c r="AE183" s="422"/>
    </row>
    <row r="184" spans="1:31">
      <c r="A184" s="316" t="str">
        <f>'[1]ALL NEW COMP'!A185</f>
        <v>ALL135.47</v>
      </c>
      <c r="B184" s="316" t="str">
        <f>'[1]ALL NEW COMP'!B185</f>
        <v>ZFI36KQE-TFD550 (W)</v>
      </c>
      <c r="C184" s="433"/>
      <c r="D184" s="262"/>
      <c r="E184" s="323"/>
      <c r="F184" s="71"/>
      <c r="G184" s="399"/>
      <c r="H184" s="190">
        <f>'[1]ALL NEW COMP'!O185</f>
        <v>4387.43006993007</v>
      </c>
      <c r="I184" s="428"/>
      <c r="J184" s="413"/>
      <c r="K184" s="190"/>
      <c r="L184" s="430"/>
      <c r="M184" s="414"/>
      <c r="N184" s="442"/>
      <c r="O184" s="190"/>
      <c r="P184" s="415"/>
      <c r="Q184" s="190"/>
      <c r="R184" s="373"/>
      <c r="S184" s="414"/>
      <c r="T184" s="197"/>
      <c r="U184" s="391"/>
      <c r="Z184" s="423"/>
      <c r="AA184" s="423"/>
      <c r="AB184" s="423"/>
      <c r="AC184" s="423"/>
      <c r="AD184" s="423"/>
      <c r="AE184" s="422"/>
    </row>
    <row r="185" customHeight="1" spans="1:31">
      <c r="A185" s="316" t="str">
        <f>'[1]ALL NEW COMP'!A186</f>
        <v>ALL135.48</v>
      </c>
      <c r="B185" s="316" t="str">
        <f>'[1]ALL NEW COMP'!B186</f>
        <v>ZFI39KQE-TFD550 (W)</v>
      </c>
      <c r="C185" s="433"/>
      <c r="D185" s="71">
        <f>'[1]ALL NEW COMP'!D186</f>
        <v>0</v>
      </c>
      <c r="E185" s="71"/>
      <c r="F185" s="71"/>
      <c r="G185" s="399"/>
      <c r="H185" s="190"/>
      <c r="I185" s="428"/>
      <c r="J185" s="413">
        <f>'[1]ALL NEW COMP'!T186</f>
        <v>0</v>
      </c>
      <c r="K185" s="190">
        <f>'[1]ALL NEW COMP'!W186</f>
        <v>0</v>
      </c>
      <c r="L185" s="430"/>
      <c r="M185" s="414"/>
      <c r="N185" s="442"/>
      <c r="O185" s="190"/>
      <c r="P185" s="415"/>
      <c r="Q185" s="190"/>
      <c r="R185" s="373">
        <f>'[1]ALL NEW COMP'!$AN186</f>
        <v>0</v>
      </c>
      <c r="S185" s="414">
        <f>'[1]ALL NEW COMP'!$AQ186</f>
        <v>0</v>
      </c>
      <c r="T185" s="197"/>
      <c r="U185" s="391"/>
      <c r="Z185" s="423"/>
      <c r="AA185" s="423"/>
      <c r="AB185" s="423"/>
      <c r="AC185" s="423"/>
      <c r="AD185" s="423"/>
      <c r="AE185" s="422"/>
    </row>
    <row r="186" spans="1:31">
      <c r="A186" s="316" t="str">
        <f>'[1]ALL NEW COMP'!A187</f>
        <v>ALL135.49</v>
      </c>
      <c r="B186" s="316" t="str">
        <f>'[1]ALL NEW COMP'!B187</f>
        <v>ZFI50KQE-TFD554 (W)</v>
      </c>
      <c r="C186" s="433"/>
      <c r="D186" s="71">
        <f>'[1]ALL NEW COMP'!D187</f>
        <v>0</v>
      </c>
      <c r="E186" s="71"/>
      <c r="F186" s="71"/>
      <c r="G186" s="399"/>
      <c r="H186" s="190"/>
      <c r="I186" s="428"/>
      <c r="J186" s="413">
        <f>'[1]ALL NEW COMP'!T187</f>
        <v>0</v>
      </c>
      <c r="K186" s="190">
        <f>'[1]ALL NEW COMP'!W187</f>
        <v>0</v>
      </c>
      <c r="L186" s="430"/>
      <c r="M186" s="414"/>
      <c r="N186" s="442"/>
      <c r="O186" s="190"/>
      <c r="P186" s="415"/>
      <c r="Q186" s="190"/>
      <c r="R186" s="373">
        <f>'[1]ALL NEW COMP'!$AN187</f>
        <v>0</v>
      </c>
      <c r="S186" s="414">
        <f>'[1]ALL NEW COMP'!$AQ187</f>
        <v>0</v>
      </c>
      <c r="T186" s="197"/>
      <c r="U186" s="391"/>
      <c r="Z186" s="423"/>
      <c r="AA186" s="423"/>
      <c r="AB186" s="423"/>
      <c r="AC186" s="423"/>
      <c r="AD186" s="423"/>
      <c r="AE186" s="422"/>
    </row>
    <row r="187" s="388" customFormat="1" spans="1:31">
      <c r="A187" s="316" t="str">
        <f>'[1]ALL NEW COMP'!A188</f>
        <v>ALL135.50</v>
      </c>
      <c r="B187" s="316" t="str">
        <f>'[1]ALL NEW COMP'!B188</f>
        <v>ZFI59KQE-TFD554 (W)</v>
      </c>
      <c r="C187" s="433"/>
      <c r="D187" s="71">
        <f>'[1]ALL NEW COMP'!D188</f>
        <v>0</v>
      </c>
      <c r="E187" s="71"/>
      <c r="F187" s="71"/>
      <c r="G187" s="399"/>
      <c r="H187" s="190"/>
      <c r="I187" s="428"/>
      <c r="J187" s="413">
        <f>'[1]ALL NEW COMP'!T188</f>
        <v>0</v>
      </c>
      <c r="K187" s="190">
        <f>'[1]ALL NEW COMP'!W188</f>
        <v>0</v>
      </c>
      <c r="L187" s="430"/>
      <c r="M187" s="414"/>
      <c r="N187" s="442"/>
      <c r="O187" s="190"/>
      <c r="P187" s="415"/>
      <c r="Q187" s="190"/>
      <c r="R187" s="373">
        <f>'[1]ALL NEW COMP'!$AN188</f>
        <v>0</v>
      </c>
      <c r="S187" s="414">
        <f>'[1]ALL NEW COMP'!$AQ188</f>
        <v>0</v>
      </c>
      <c r="T187" s="197"/>
      <c r="U187" s="391"/>
      <c r="Z187" s="423"/>
      <c r="AA187" s="423"/>
      <c r="AB187" s="423"/>
      <c r="AC187" s="423"/>
      <c r="AD187" s="423"/>
      <c r="AE187" s="422"/>
    </row>
    <row r="188" s="388" customFormat="1" spans="1:31">
      <c r="A188" s="316" t="str">
        <f>'[1]ALL NEW COMP'!A189</f>
        <v>ALL135.51</v>
      </c>
      <c r="B188" s="316" t="str">
        <f>'[1]ALL NEW COMP'!B189</f>
        <v>ZFI68KQE-TFD554 (W)</v>
      </c>
      <c r="C188" s="433"/>
      <c r="D188" s="71">
        <f>'[1]ALL NEW COMP'!D189</f>
        <v>0</v>
      </c>
      <c r="E188" s="71"/>
      <c r="F188" s="71"/>
      <c r="G188" s="399"/>
      <c r="H188" s="190"/>
      <c r="I188" s="428"/>
      <c r="J188" s="413">
        <f>'[1]ALL NEW COMP'!T189</f>
        <v>0</v>
      </c>
      <c r="K188" s="190">
        <f>'[1]ALL NEW COMP'!W189</f>
        <v>0</v>
      </c>
      <c r="L188" s="430"/>
      <c r="M188" s="414"/>
      <c r="N188" s="442"/>
      <c r="O188" s="190"/>
      <c r="P188" s="415"/>
      <c r="Q188" s="190"/>
      <c r="R188" s="373">
        <f>'[1]ALL NEW COMP'!$AN189</f>
        <v>0</v>
      </c>
      <c r="S188" s="414">
        <f>'[1]ALL NEW COMP'!$AQ189</f>
        <v>0</v>
      </c>
      <c r="T188" s="197"/>
      <c r="U188" s="391"/>
      <c r="Z188" s="423"/>
      <c r="AA188" s="423"/>
      <c r="AB188" s="423"/>
      <c r="AC188" s="423"/>
      <c r="AD188" s="423"/>
      <c r="AE188" s="422"/>
    </row>
    <row r="189" s="388" customFormat="1" spans="1:31">
      <c r="A189" s="316" t="str">
        <f>'[1]ALL NEW COMP'!A190</f>
        <v>ALL135.52</v>
      </c>
      <c r="B189" s="316" t="str">
        <f>'[1]ALL NEW COMP'!B190</f>
        <v>ZFI81KQE-TFD554 (W)</v>
      </c>
      <c r="C189" s="433"/>
      <c r="D189" s="71">
        <f>'[1]ALL NEW COMP'!D190</f>
        <v>0</v>
      </c>
      <c r="E189" s="71"/>
      <c r="F189" s="71"/>
      <c r="G189" s="399"/>
      <c r="H189" s="190"/>
      <c r="I189" s="428"/>
      <c r="J189" s="413">
        <f>'[1]ALL NEW COMP'!T190</f>
        <v>0</v>
      </c>
      <c r="K189" s="190">
        <f>'[1]ALL NEW COMP'!W190</f>
        <v>0</v>
      </c>
      <c r="L189" s="430"/>
      <c r="M189" s="414"/>
      <c r="N189" s="442"/>
      <c r="O189" s="190"/>
      <c r="P189" s="415"/>
      <c r="Q189" s="190"/>
      <c r="R189" s="373"/>
      <c r="S189" s="414"/>
      <c r="T189" s="197"/>
      <c r="U189" s="391"/>
      <c r="Z189" s="423"/>
      <c r="AA189" s="423"/>
      <c r="AB189" s="423"/>
      <c r="AC189" s="423"/>
      <c r="AD189" s="423"/>
      <c r="AE189" s="422"/>
    </row>
    <row r="190" s="388" customFormat="1" customHeight="1" spans="1:31">
      <c r="A190" s="316">
        <f>'[1]ALL NEW COMP'!A199</f>
        <v>0</v>
      </c>
      <c r="B190" s="316" t="str">
        <f>'[1]ALL NEW COMP'!B199</f>
        <v>ZB48KNE-TFD-558</v>
      </c>
      <c r="C190" s="440" t="s">
        <v>291</v>
      </c>
      <c r="D190" s="71">
        <f>'[1]ALL NEW COMP'!D199</f>
        <v>0</v>
      </c>
      <c r="E190" s="71"/>
      <c r="F190" s="71"/>
      <c r="G190" s="399"/>
      <c r="H190" s="190"/>
      <c r="I190" s="428" t="s">
        <v>299</v>
      </c>
      <c r="J190" s="413">
        <f>'[1]ALL NEW COMP'!T199</f>
        <v>0</v>
      </c>
      <c r="K190" s="190">
        <f>'[1]ALL NEW COMP'!W199</f>
        <v>0</v>
      </c>
      <c r="L190" s="430"/>
      <c r="M190" s="414"/>
      <c r="N190" s="442"/>
      <c r="O190" s="190"/>
      <c r="P190" s="415"/>
      <c r="Q190" s="190"/>
      <c r="R190" s="373">
        <f>'[1]ALL NEW COMP'!$AN199</f>
        <v>0</v>
      </c>
      <c r="S190" s="414">
        <f>'[1]ALL NEW COMP'!$AQ199</f>
        <v>0</v>
      </c>
      <c r="T190" s="197"/>
      <c r="U190" s="391"/>
      <c r="Z190" s="423"/>
      <c r="AA190" s="423"/>
      <c r="AB190" s="423"/>
      <c r="AC190" s="423"/>
      <c r="AD190" s="423"/>
      <c r="AE190" s="422"/>
    </row>
    <row r="191" s="388" customFormat="1" customHeight="1" spans="1:31">
      <c r="A191" s="316"/>
      <c r="B191" s="316" t="str">
        <f>'[1]ALL NEW COMP'!B200</f>
        <v>ZB38KQE X 2</v>
      </c>
      <c r="C191" s="440"/>
      <c r="D191" s="71">
        <f>'[1]ALL NEW COMP'!D200</f>
        <v>10</v>
      </c>
      <c r="E191" s="71"/>
      <c r="F191" s="71"/>
      <c r="G191" s="399"/>
      <c r="H191" s="190"/>
      <c r="I191" s="427"/>
      <c r="J191" s="413" t="str">
        <f>'[1]ALL NEW COMP'!T200</f>
        <v>TCU - 120 </v>
      </c>
      <c r="K191" s="190">
        <f>'[1]ALL NEW COMP'!W200</f>
        <v>24251.2028406121</v>
      </c>
      <c r="L191" s="430"/>
      <c r="M191" s="414"/>
      <c r="N191" s="442"/>
      <c r="O191" s="190"/>
      <c r="P191" s="415"/>
      <c r="Q191" s="190"/>
      <c r="R191" s="373"/>
      <c r="S191" s="414"/>
      <c r="T191" s="197"/>
      <c r="U191" s="391"/>
      <c r="Z191" s="423"/>
      <c r="AA191" s="423"/>
      <c r="AB191" s="423"/>
      <c r="AC191" s="423"/>
      <c r="AD191" s="423"/>
      <c r="AE191" s="422"/>
    </row>
    <row r="192" s="388" customFormat="1" customHeight="1" spans="1:31">
      <c r="A192" s="316">
        <f>'[1]ALL NEW COMP'!A201</f>
        <v>0</v>
      </c>
      <c r="B192" s="316" t="str">
        <f>'[1]ALL NEW COMP'!B201</f>
        <v>ZB45KQE X 2</v>
      </c>
      <c r="C192" s="440"/>
      <c r="D192" s="71">
        <f>'[1]ALL NEW COMP'!D201</f>
        <v>12</v>
      </c>
      <c r="E192" s="71"/>
      <c r="F192" s="71"/>
      <c r="G192" s="399"/>
      <c r="H192" s="190"/>
      <c r="I192" s="427"/>
      <c r="J192" s="413" t="str">
        <f>'[1]ALL NEW COMP'!T201</f>
        <v>TCU - 150 </v>
      </c>
      <c r="K192" s="190">
        <f>'[1]ALL NEW COMP'!W201</f>
        <v>25747.7403431939</v>
      </c>
      <c r="L192" s="430"/>
      <c r="M192" s="414"/>
      <c r="N192" s="442"/>
      <c r="O192" s="190"/>
      <c r="P192" s="415"/>
      <c r="Q192" s="190"/>
      <c r="R192" s="373">
        <f>'[1]ALL NEW COMP'!$AN201</f>
        <v>0</v>
      </c>
      <c r="S192" s="414">
        <f>'[1]ALL NEW COMP'!$AQ201</f>
        <v>0</v>
      </c>
      <c r="T192" s="197"/>
      <c r="U192" s="391"/>
      <c r="Z192" s="423"/>
      <c r="AA192" s="423"/>
      <c r="AB192" s="423"/>
      <c r="AC192" s="423"/>
      <c r="AD192" s="423"/>
      <c r="AE192" s="422"/>
    </row>
    <row r="193" s="388" customFormat="1" spans="1:31">
      <c r="A193" s="316">
        <f>'[1]ALL NEW COMP'!A202</f>
        <v>0</v>
      </c>
      <c r="B193" s="316" t="str">
        <f>'[1]ALL NEW COMP'!B202</f>
        <v>ZB48KQE X 2</v>
      </c>
      <c r="C193" s="440"/>
      <c r="D193" s="71">
        <f>'[1]ALL NEW COMP'!D202</f>
        <v>14</v>
      </c>
      <c r="E193" s="71"/>
      <c r="F193" s="71"/>
      <c r="G193" s="399"/>
      <c r="H193" s="190"/>
      <c r="I193" s="427"/>
      <c r="J193" s="413" t="str">
        <f>'[1]ALL NEW COMP'!T202</f>
        <v>TCU - 150 </v>
      </c>
      <c r="K193" s="190">
        <f>'[1]ALL NEW COMP'!W202</f>
        <v>27403.0795040331</v>
      </c>
      <c r="L193" s="430"/>
      <c r="M193" s="414"/>
      <c r="N193" s="442"/>
      <c r="O193" s="190"/>
      <c r="P193" s="415"/>
      <c r="Q193" s="190"/>
      <c r="R193" s="373">
        <f>'[1]ALL NEW COMP'!$AN202</f>
        <v>0</v>
      </c>
      <c r="S193" s="414">
        <f>'[1]ALL NEW COMP'!$AQ202</f>
        <v>0</v>
      </c>
      <c r="T193" s="197"/>
      <c r="U193" s="391"/>
      <c r="Z193" s="423"/>
      <c r="AA193" s="423"/>
      <c r="AB193" s="423"/>
      <c r="AC193" s="423"/>
      <c r="AD193" s="423"/>
      <c r="AE193" s="422"/>
    </row>
    <row r="194" s="388" customFormat="1" spans="1:31">
      <c r="A194" s="316">
        <f>'[1]ALL NEW COMP'!A203</f>
        <v>0</v>
      </c>
      <c r="B194" s="316" t="str">
        <f>'[1]ALL NEW COMP'!B203</f>
        <v>ZB58KQE X 2</v>
      </c>
      <c r="C194" s="440"/>
      <c r="D194" s="71">
        <f>'[1]ALL NEW COMP'!D203</f>
        <v>16</v>
      </c>
      <c r="E194" s="71"/>
      <c r="F194" s="71"/>
      <c r="G194" s="399"/>
      <c r="H194" s="190"/>
      <c r="I194" s="427"/>
      <c r="J194" s="413" t="str">
        <f>'[1]ALL NEW COMP'!T203</f>
        <v>TCU - 200</v>
      </c>
      <c r="K194" s="190">
        <f>'[1]ALL NEW COMP'!W203</f>
        <v>30358.0522088566</v>
      </c>
      <c r="L194" s="430"/>
      <c r="M194" s="414"/>
      <c r="N194" s="442"/>
      <c r="O194" s="190"/>
      <c r="P194" s="415"/>
      <c r="Q194" s="190"/>
      <c r="R194" s="373">
        <f>'[1]ALL NEW COMP'!$AN203</f>
        <v>0</v>
      </c>
      <c r="S194" s="414">
        <f>'[1]ALL NEW COMP'!$AQ203</f>
        <v>0</v>
      </c>
      <c r="T194" s="197"/>
      <c r="U194" s="391"/>
      <c r="Z194" s="423"/>
      <c r="AA194" s="423"/>
      <c r="AB194" s="423"/>
      <c r="AC194" s="423"/>
      <c r="AD194" s="423"/>
      <c r="AE194" s="422"/>
    </row>
    <row r="195" s="388" customFormat="1" spans="1:31">
      <c r="A195" s="316"/>
      <c r="B195" s="316" t="str">
        <f>'[1]ALL NEW COMP'!B204</f>
        <v>ZB66KQE X 2</v>
      </c>
      <c r="C195" s="440"/>
      <c r="D195" s="71">
        <f>'[1]ALL NEW COMP'!D204</f>
        <v>18</v>
      </c>
      <c r="E195" s="71"/>
      <c r="F195" s="71"/>
      <c r="G195" s="399"/>
      <c r="H195" s="190"/>
      <c r="I195" s="427"/>
      <c r="J195" s="413" t="str">
        <f>'[1]ALL NEW COMP'!T204</f>
        <v>TCU - 200</v>
      </c>
      <c r="K195" s="190">
        <f>'[1]ALL NEW COMP'!W204</f>
        <v>33392.7507002132</v>
      </c>
      <c r="L195" s="430"/>
      <c r="M195" s="414"/>
      <c r="N195" s="442"/>
      <c r="O195" s="190"/>
      <c r="P195" s="415"/>
      <c r="Q195" s="190"/>
      <c r="R195" s="373"/>
      <c r="S195" s="414"/>
      <c r="T195" s="197"/>
      <c r="U195" s="391"/>
      <c r="Z195" s="423"/>
      <c r="AA195" s="423"/>
      <c r="AB195" s="423"/>
      <c r="AC195" s="423"/>
      <c r="AD195" s="423"/>
      <c r="AE195" s="422"/>
    </row>
    <row r="196" s="388" customFormat="1" spans="1:31">
      <c r="A196" s="316"/>
      <c r="B196" s="316" t="str">
        <f>'[1]ALL NEW COMP'!B205</f>
        <v>ZB76KQE X 2</v>
      </c>
      <c r="C196" s="440"/>
      <c r="D196" s="71">
        <f>'[1]ALL NEW COMP'!D205</f>
        <v>20</v>
      </c>
      <c r="E196" s="71"/>
      <c r="F196" s="71"/>
      <c r="G196" s="399"/>
      <c r="H196" s="190"/>
      <c r="I196" s="427"/>
      <c r="J196" s="413" t="str">
        <f>'[1]ALL NEW COMP'!T205</f>
        <v>TCU - 220</v>
      </c>
      <c r="K196" s="190">
        <f>'[1]ALL NEW COMP'!W205</f>
        <v>34844.248023565</v>
      </c>
      <c r="L196" s="430"/>
      <c r="M196" s="414"/>
      <c r="N196" s="447"/>
      <c r="O196" s="190"/>
      <c r="P196" s="415"/>
      <c r="Q196" s="190"/>
      <c r="R196" s="373"/>
      <c r="S196" s="414"/>
      <c r="T196" s="197"/>
      <c r="U196" s="391"/>
      <c r="Z196" s="423"/>
      <c r="AA196" s="423"/>
      <c r="AB196" s="423"/>
      <c r="AC196" s="423"/>
      <c r="AD196" s="423"/>
      <c r="AE196" s="422"/>
    </row>
    <row r="197" s="388" customFormat="1" spans="1:31">
      <c r="A197" s="316"/>
      <c r="B197" s="316" t="str">
        <f>'[1]ALL NEW COMP'!B206</f>
        <v>ZB88KQE X 2</v>
      </c>
      <c r="C197" s="440"/>
      <c r="D197" s="71">
        <f>'[1]ALL NEW COMP'!D206</f>
        <v>24</v>
      </c>
      <c r="E197" s="71"/>
      <c r="F197" s="71"/>
      <c r="G197" s="399"/>
      <c r="H197" s="190"/>
      <c r="I197" s="427"/>
      <c r="J197" s="413" t="str">
        <f>'[1]ALL NEW COMP'!T206</f>
        <v>TCUV - 250</v>
      </c>
      <c r="K197" s="190">
        <f>'[1]ALL NEW COMP'!W206</f>
        <v>40770.8979683358</v>
      </c>
      <c r="L197" s="430"/>
      <c r="M197" s="414"/>
      <c r="N197" s="448"/>
      <c r="O197" s="190"/>
      <c r="P197" s="415"/>
      <c r="Q197" s="190"/>
      <c r="R197" s="373"/>
      <c r="S197" s="414"/>
      <c r="T197" s="197"/>
      <c r="U197" s="391"/>
      <c r="Z197" s="423"/>
      <c r="AA197" s="423"/>
      <c r="AB197" s="423"/>
      <c r="AC197" s="423"/>
      <c r="AD197" s="423"/>
      <c r="AE197" s="422"/>
    </row>
    <row r="198" s="388" customFormat="1" spans="1:31">
      <c r="A198" s="316"/>
      <c r="B198" s="316" t="str">
        <f>'[1]ALL NEW COMP'!B207</f>
        <v>ZB95KQE X 2</v>
      </c>
      <c r="C198" s="440"/>
      <c r="D198" s="71">
        <f>'[1]ALL NEW COMP'!D207</f>
        <v>26</v>
      </c>
      <c r="E198" s="71"/>
      <c r="F198" s="71"/>
      <c r="G198" s="399"/>
      <c r="H198" s="190"/>
      <c r="I198" s="427"/>
      <c r="J198" s="413" t="str">
        <f>'[1]ALL NEW COMP'!T207</f>
        <v>TCUV - 250</v>
      </c>
      <c r="K198" s="190">
        <f>'[1]ALL NEW COMP'!W207</f>
        <v>42857.3822340701</v>
      </c>
      <c r="L198" s="430"/>
      <c r="M198" s="414"/>
      <c r="N198" s="449"/>
      <c r="O198" s="190"/>
      <c r="P198" s="415"/>
      <c r="Q198" s="190"/>
      <c r="R198" s="373"/>
      <c r="S198" s="414"/>
      <c r="T198" s="197"/>
      <c r="U198" s="391"/>
      <c r="Z198" s="423"/>
      <c r="AA198" s="423"/>
      <c r="AB198" s="423"/>
      <c r="AC198" s="423"/>
      <c r="AD198" s="423"/>
      <c r="AE198" s="422"/>
    </row>
    <row r="199" s="388" customFormat="1" spans="1:31">
      <c r="A199" s="316"/>
      <c r="B199" s="316" t="str">
        <f>'[1]ALL NEW COMP'!B208</f>
        <v>ZB114KQE X 2</v>
      </c>
      <c r="C199" s="440"/>
      <c r="D199" s="71">
        <f>'[1]ALL NEW COMP'!D208</f>
        <v>30</v>
      </c>
      <c r="E199" s="71"/>
      <c r="F199" s="71"/>
      <c r="G199" s="399"/>
      <c r="H199" s="190"/>
      <c r="I199" s="427"/>
      <c r="J199" s="413" t="str">
        <f>'[1]ALL NEW COMP'!T208</f>
        <v>TCUV - 300</v>
      </c>
      <c r="K199" s="190">
        <f>'[1]ALL NEW COMP'!W208</f>
        <v>45458.3726348377</v>
      </c>
      <c r="L199" s="430"/>
      <c r="M199" s="414"/>
      <c r="N199" s="449"/>
      <c r="O199" s="190"/>
      <c r="P199" s="415"/>
      <c r="Q199" s="190"/>
      <c r="R199" s="373"/>
      <c r="S199" s="414"/>
      <c r="T199" s="197"/>
      <c r="U199" s="391"/>
      <c r="Z199" s="423"/>
      <c r="AA199" s="423"/>
      <c r="AB199" s="423"/>
      <c r="AC199" s="423"/>
      <c r="AD199" s="423"/>
      <c r="AE199" s="422"/>
    </row>
    <row r="200" s="388" customFormat="1" customHeight="1" spans="1:31">
      <c r="A200" s="316">
        <f>'[1]ALL NEW COMP'!A209</f>
        <v>0</v>
      </c>
      <c r="B200" s="316" t="str">
        <f>'[1]ALL NEW COMP'!B209</f>
        <v>ZB130KQE X 2</v>
      </c>
      <c r="C200" s="440"/>
      <c r="D200" s="71">
        <f>'[1]ALL NEW COMP'!D209</f>
        <v>40</v>
      </c>
      <c r="E200" s="71"/>
      <c r="F200" s="71"/>
      <c r="G200" s="399"/>
      <c r="H200" s="190"/>
      <c r="I200" s="427"/>
      <c r="J200" s="413" t="str">
        <f>'[1]ALL NEW COMP'!T209</f>
        <v>TCUV - 400</v>
      </c>
      <c r="K200" s="190">
        <f>'[1]ALL NEW COMP'!W209</f>
        <v>49759.0865194702</v>
      </c>
      <c r="L200" s="430"/>
      <c r="M200" s="414"/>
      <c r="N200" s="449"/>
      <c r="O200" s="190"/>
      <c r="P200" s="415"/>
      <c r="Q200" s="190"/>
      <c r="R200" s="373">
        <f>'[1]ALL NEW COMP'!$AN209</f>
        <v>0</v>
      </c>
      <c r="S200" s="414">
        <f>'[1]ALL NEW COMP'!$AQ209</f>
        <v>0</v>
      </c>
      <c r="T200" s="197"/>
      <c r="U200" s="391"/>
      <c r="Z200" s="423"/>
      <c r="AA200" s="423"/>
      <c r="AB200" s="423"/>
      <c r="AC200" s="423"/>
      <c r="AD200" s="423"/>
      <c r="AE200" s="422"/>
    </row>
    <row r="201" s="388" customFormat="1" spans="1:31">
      <c r="A201" s="316">
        <f>'[1]ALL NEW COMP'!A210</f>
        <v>0</v>
      </c>
      <c r="B201" s="316" t="str">
        <f>'[1]ALL NEW COMP'!B210</f>
        <v>ZB58KQE X 3</v>
      </c>
      <c r="C201" s="440"/>
      <c r="D201" s="71">
        <f>'[1]ALL NEW COMP'!D210</f>
        <v>24</v>
      </c>
      <c r="E201" s="71"/>
      <c r="F201" s="71"/>
      <c r="G201" s="399"/>
      <c r="H201" s="190"/>
      <c r="I201" s="427"/>
      <c r="J201" s="413" t="str">
        <f>'[1]ALL NEW COMP'!T210</f>
        <v>TCUV - 300</v>
      </c>
      <c r="K201" s="190">
        <f>'[1]ALL NEW COMP'!W210</f>
        <v>51271.0092718499</v>
      </c>
      <c r="L201" s="430"/>
      <c r="M201" s="414"/>
      <c r="N201" s="449"/>
      <c r="O201" s="190"/>
      <c r="P201" s="415"/>
      <c r="Q201" s="190"/>
      <c r="R201" s="373">
        <f>'[1]ALL NEW COMP'!$AN210</f>
        <v>0</v>
      </c>
      <c r="S201" s="414">
        <f>'[1]ALL NEW COMP'!$AQ210</f>
        <v>0</v>
      </c>
      <c r="T201" s="197"/>
      <c r="U201" s="391"/>
      <c r="Z201" s="423"/>
      <c r="AA201" s="423"/>
      <c r="AB201" s="423"/>
      <c r="AC201" s="423"/>
      <c r="AD201" s="423"/>
      <c r="AE201" s="422"/>
    </row>
    <row r="202" s="388" customFormat="1" customHeight="1" spans="1:31">
      <c r="A202" s="316">
        <f>'[1]ALL NEW COMP'!A211</f>
        <v>0</v>
      </c>
      <c r="B202" s="316" t="str">
        <f>'[1]ALL NEW COMP'!B211</f>
        <v>ZB66KQE X 3</v>
      </c>
      <c r="C202" s="440"/>
      <c r="D202" s="71">
        <f>'[1]ALL NEW COMP'!D211</f>
        <v>27</v>
      </c>
      <c r="E202" s="71"/>
      <c r="F202" s="71"/>
      <c r="G202" s="399"/>
      <c r="H202" s="190"/>
      <c r="I202" s="427"/>
      <c r="J202" s="413" t="str">
        <f>'[1]ALL NEW COMP'!T211</f>
        <v>TCUV - 350</v>
      </c>
      <c r="K202" s="190">
        <f>'[1]ALL NEW COMP'!W211</f>
        <v>53546.1853100991</v>
      </c>
      <c r="L202" s="430"/>
      <c r="M202" s="414"/>
      <c r="N202" s="449"/>
      <c r="O202" s="190"/>
      <c r="P202" s="415"/>
      <c r="Q202" s="190"/>
      <c r="R202" s="373">
        <f>'[1]ALL NEW COMP'!$AN211</f>
        <v>0</v>
      </c>
      <c r="S202" s="414">
        <f>'[1]ALL NEW COMP'!$AQ211</f>
        <v>0</v>
      </c>
      <c r="T202" s="197"/>
      <c r="U202" s="391"/>
      <c r="Z202" s="423"/>
      <c r="AA202" s="423"/>
      <c r="AB202" s="423"/>
      <c r="AC202" s="423"/>
      <c r="AD202" s="423"/>
      <c r="AE202" s="422"/>
    </row>
    <row r="203" s="388" customFormat="1" spans="1:31">
      <c r="A203" s="316">
        <f>'[1]ALL NEW COMP'!A212</f>
        <v>0</v>
      </c>
      <c r="B203" s="316" t="str">
        <f>'[1]ALL NEW COMP'!B212</f>
        <v>ZB76KQE X 3</v>
      </c>
      <c r="C203" s="440"/>
      <c r="D203" s="71">
        <f>'[1]ALL NEW COMP'!D212</f>
        <v>30</v>
      </c>
      <c r="E203" s="71"/>
      <c r="F203" s="71"/>
      <c r="G203" s="399"/>
      <c r="H203" s="190"/>
      <c r="I203" s="427"/>
      <c r="J203" s="413" t="str">
        <f>'[1]ALL NEW COMP'!T212</f>
        <v>TCUV - 350</v>
      </c>
      <c r="K203" s="190">
        <f>'[1]ALL NEW COMP'!W212</f>
        <v>54629.7464989103</v>
      </c>
      <c r="L203" s="190"/>
      <c r="M203" s="414"/>
      <c r="N203" s="449"/>
      <c r="O203" s="190"/>
      <c r="P203" s="415"/>
      <c r="Q203" s="190"/>
      <c r="R203" s="373">
        <f>'[1]ALL NEW COMP'!$AN212</f>
        <v>0</v>
      </c>
      <c r="S203" s="414">
        <f>'[1]ALL NEW COMP'!$AQ212</f>
        <v>0</v>
      </c>
      <c r="T203" s="197"/>
      <c r="U203" s="391"/>
      <c r="Z203" s="423"/>
      <c r="AA203" s="423"/>
      <c r="AB203" s="423"/>
      <c r="AC203" s="423"/>
      <c r="AD203" s="423"/>
      <c r="AE203" s="422"/>
    </row>
    <row r="204" s="388" customFormat="1" customHeight="1" spans="1:31">
      <c r="A204" s="316">
        <f>'[1]ALL NEW COMP'!A213</f>
        <v>0</v>
      </c>
      <c r="B204" s="316" t="str">
        <f>'[1]ALL NEW COMP'!B213</f>
        <v>ZB88KQE X 3</v>
      </c>
      <c r="C204" s="440"/>
      <c r="D204" s="71">
        <f>'[1]ALL NEW COMP'!D213</f>
        <v>36</v>
      </c>
      <c r="E204" s="71"/>
      <c r="F204" s="71"/>
      <c r="G204" s="399"/>
      <c r="H204" s="190"/>
      <c r="I204" s="441"/>
      <c r="J204" s="413" t="str">
        <f>'[1]ALL NEW COMP'!T213</f>
        <v>TCUV - 400</v>
      </c>
      <c r="K204" s="190">
        <f>'[1]ALL NEW COMP'!W213</f>
        <v>56170.4419278257</v>
      </c>
      <c r="L204" s="190"/>
      <c r="M204" s="414"/>
      <c r="N204" s="449"/>
      <c r="O204" s="190"/>
      <c r="P204" s="415"/>
      <c r="Q204" s="190"/>
      <c r="R204" s="373">
        <f>'[1]ALL NEW COMP'!$AN213</f>
        <v>0</v>
      </c>
      <c r="S204" s="414">
        <f>'[1]ALL NEW COMP'!$AQ213</f>
        <v>0</v>
      </c>
      <c r="T204" s="197"/>
      <c r="U204" s="391"/>
      <c r="Z204" s="423"/>
      <c r="AA204" s="423"/>
      <c r="AB204" s="423"/>
      <c r="AC204" s="423"/>
      <c r="AD204" s="423"/>
      <c r="AE204" s="422"/>
    </row>
    <row r="205" s="388" customFormat="1" spans="1:31">
      <c r="A205" s="316">
        <f>'[1]ALL NEW COMP'!A214</f>
        <v>0</v>
      </c>
      <c r="B205" s="316" t="str">
        <f>'[1]ALL NEW COMP'!B214</f>
        <v>ZB95KQE X 3</v>
      </c>
      <c r="C205" s="432" t="s">
        <v>298</v>
      </c>
      <c r="D205" s="71">
        <f>'[1]ALL NEW COMP'!D214</f>
        <v>39</v>
      </c>
      <c r="E205" s="71"/>
      <c r="F205" s="71"/>
      <c r="G205" s="399"/>
      <c r="H205" s="190"/>
      <c r="I205" s="428" t="s">
        <v>299</v>
      </c>
      <c r="J205" s="413" t="str">
        <f>'[1]ALL NEW COMP'!T214</f>
        <v>TCUV - 400</v>
      </c>
      <c r="K205" s="190">
        <f>'[1]ALL NEW COMP'!W214</f>
        <v>59300.1683264271</v>
      </c>
      <c r="L205" s="190"/>
      <c r="M205" s="414"/>
      <c r="N205" s="449"/>
      <c r="O205" s="190"/>
      <c r="P205" s="415"/>
      <c r="Q205" s="190"/>
      <c r="R205" s="373">
        <f>'[1]ALL NEW COMP'!$AN214</f>
        <v>0</v>
      </c>
      <c r="S205" s="414">
        <f>'[1]ALL NEW COMP'!$AQ214</f>
        <v>0</v>
      </c>
      <c r="T205" s="197"/>
      <c r="U205" s="391"/>
      <c r="Z205" s="423"/>
      <c r="AA205" s="423"/>
      <c r="AB205" s="423"/>
      <c r="AC205" s="423"/>
      <c r="AD205" s="423"/>
      <c r="AE205" s="422"/>
    </row>
    <row r="206" s="388" customFormat="1" spans="1:31">
      <c r="A206" s="316">
        <f>'[1]ALL NEW COMP'!A215</f>
        <v>0</v>
      </c>
      <c r="B206" s="316" t="str">
        <f>'[1]ALL NEW COMP'!B215</f>
        <v>ZFI23KQE X 2</v>
      </c>
      <c r="C206" s="433"/>
      <c r="D206" s="71">
        <f>'[1]ALL NEW COMP'!D215</f>
        <v>10</v>
      </c>
      <c r="E206" s="71"/>
      <c r="F206" s="71"/>
      <c r="G206" s="399"/>
      <c r="H206" s="190"/>
      <c r="I206" s="427"/>
      <c r="J206" s="413" t="str">
        <f>'[1]ALL NEW COMP'!T215</f>
        <v>TCU - 120 </v>
      </c>
      <c r="K206" s="190">
        <f>'[1]ALL NEW COMP'!W215</f>
        <v>27172.8022724303</v>
      </c>
      <c r="L206" s="190"/>
      <c r="M206" s="414"/>
      <c r="N206" s="449"/>
      <c r="O206" s="190"/>
      <c r="P206" s="415"/>
      <c r="Q206" s="190"/>
      <c r="R206" s="373">
        <f>'[1]ALL NEW COMP'!$AN215</f>
        <v>0</v>
      </c>
      <c r="S206" s="414">
        <f>'[1]ALL NEW COMP'!$AQ215</f>
        <v>0</v>
      </c>
      <c r="T206" s="197"/>
      <c r="U206" s="391"/>
      <c r="Z206" s="423"/>
      <c r="AA206" s="423"/>
      <c r="AB206" s="423"/>
      <c r="AC206" s="423"/>
      <c r="AD206" s="423"/>
      <c r="AE206" s="422"/>
    </row>
    <row r="207" s="388" customFormat="1" spans="1:31">
      <c r="A207" s="316">
        <f>'[1]ALL NEW COMP'!A216</f>
        <v>0</v>
      </c>
      <c r="B207" s="316" t="str">
        <f>'[1]ALL NEW COMP'!B216</f>
        <v>ZFI26KQE X 2</v>
      </c>
      <c r="C207" s="433"/>
      <c r="D207" s="71">
        <f>'[1]ALL NEW COMP'!D216</f>
        <v>12</v>
      </c>
      <c r="E207" s="71"/>
      <c r="F207" s="71"/>
      <c r="G207" s="399"/>
      <c r="H207" s="190"/>
      <c r="I207" s="427"/>
      <c r="J207" s="413" t="str">
        <f>'[1]ALL NEW COMP'!T216</f>
        <v>TCU - 150 </v>
      </c>
      <c r="K207" s="190">
        <f>'[1]ALL NEW COMP'!W216</f>
        <v>28297.9027120751</v>
      </c>
      <c r="L207" s="190"/>
      <c r="M207" s="414"/>
      <c r="N207" s="449"/>
      <c r="O207" s="190"/>
      <c r="P207" s="415"/>
      <c r="Q207" s="190"/>
      <c r="R207" s="373">
        <f>'[1]ALL NEW COMP'!$AN216</f>
        <v>0</v>
      </c>
      <c r="S207" s="414">
        <f>'[1]ALL NEW COMP'!$AQ216</f>
        <v>0</v>
      </c>
      <c r="T207" s="197"/>
      <c r="U207" s="391"/>
      <c r="Z207" s="423"/>
      <c r="AA207" s="423"/>
      <c r="AB207" s="423"/>
      <c r="AC207" s="423"/>
      <c r="AD207" s="423"/>
      <c r="AE207" s="422"/>
    </row>
    <row r="208" s="388" customFormat="1" spans="1:31">
      <c r="A208" s="316"/>
      <c r="B208" s="316" t="str">
        <f>'[1]ALL NEW COMP'!B217</f>
        <v>ZFI36KQE X 2</v>
      </c>
      <c r="C208" s="433"/>
      <c r="D208" s="71">
        <f>'[1]ALL NEW COMP'!D217</f>
        <v>16</v>
      </c>
      <c r="E208" s="71"/>
      <c r="F208" s="71"/>
      <c r="G208" s="399"/>
      <c r="H208" s="190"/>
      <c r="I208" s="427"/>
      <c r="J208" s="413" t="str">
        <f>'[1]ALL NEW COMP'!T217</f>
        <v>TCU - 200</v>
      </c>
      <c r="K208" s="190">
        <f>'[1]ALL NEW COMP'!W217</f>
        <v>34221.0295463671</v>
      </c>
      <c r="L208" s="190"/>
      <c r="M208" s="414"/>
      <c r="N208" s="449"/>
      <c r="O208" s="190"/>
      <c r="P208" s="415"/>
      <c r="Q208" s="190"/>
      <c r="R208" s="373"/>
      <c r="S208" s="414"/>
      <c r="T208" s="197"/>
      <c r="U208" s="391"/>
      <c r="Z208" s="423"/>
      <c r="AA208" s="423"/>
      <c r="AB208" s="423"/>
      <c r="AC208" s="423"/>
      <c r="AD208" s="423"/>
      <c r="AE208" s="422"/>
    </row>
    <row r="209" s="388" customFormat="1" spans="1:31">
      <c r="A209" s="316"/>
      <c r="B209" s="316" t="str">
        <f>'[1]ALL NEW COMP'!B218</f>
        <v>ZFI39KQE X 2</v>
      </c>
      <c r="C209" s="433"/>
      <c r="D209" s="71">
        <f>'[1]ALL NEW COMP'!D218</f>
        <v>20</v>
      </c>
      <c r="E209" s="71"/>
      <c r="F209" s="71"/>
      <c r="G209" s="399"/>
      <c r="H209" s="190"/>
      <c r="I209" s="427"/>
      <c r="J209" s="413" t="str">
        <f>'[1]ALL NEW COMP'!T218</f>
        <v>TCU - 220</v>
      </c>
      <c r="K209" s="190">
        <f>'[1]ALL NEW COMP'!W218</f>
        <v>35569.4534431454</v>
      </c>
      <c r="L209" s="190"/>
      <c r="M209" s="414"/>
      <c r="N209" s="449"/>
      <c r="O209" s="190"/>
      <c r="P209" s="415"/>
      <c r="Q209" s="190"/>
      <c r="R209" s="373"/>
      <c r="S209" s="414"/>
      <c r="T209" s="197"/>
      <c r="U209" s="391"/>
      <c r="Z209" s="423"/>
      <c r="AA209" s="423"/>
      <c r="AB209" s="423"/>
      <c r="AC209" s="423"/>
      <c r="AD209" s="423"/>
      <c r="AE209" s="422"/>
    </row>
    <row r="210" s="388" customFormat="1" customHeight="1" spans="1:31">
      <c r="A210" s="316">
        <f>'[1]ALL NEW COMP'!A219</f>
        <v>0</v>
      </c>
      <c r="B210" s="316" t="str">
        <f>'[1]ALL NEW COMP'!B219</f>
        <v>ZFI50KQE X 2</v>
      </c>
      <c r="C210" s="433"/>
      <c r="D210" s="71">
        <f>'[1]ALL NEW COMP'!D219</f>
        <v>24</v>
      </c>
      <c r="E210" s="71"/>
      <c r="F210" s="71"/>
      <c r="G210" s="399"/>
      <c r="H210" s="190"/>
      <c r="I210" s="427"/>
      <c r="J210" s="413" t="str">
        <f>'[1]ALL NEW COMP'!T219</f>
        <v>TCUV - 250</v>
      </c>
      <c r="K210" s="190">
        <f>'[1]ALL NEW COMP'!W219</f>
        <v>43080.6870854686</v>
      </c>
      <c r="L210" s="190"/>
      <c r="M210" s="414"/>
      <c r="N210" s="449"/>
      <c r="O210" s="190"/>
      <c r="P210" s="415"/>
      <c r="Q210" s="190"/>
      <c r="R210" s="373">
        <f>'[1]ALL NEW COMP'!$AN219</f>
        <v>0</v>
      </c>
      <c r="S210" s="414">
        <f>'[1]ALL NEW COMP'!$AQ219</f>
        <v>0</v>
      </c>
      <c r="T210" s="197"/>
      <c r="U210" s="391"/>
      <c r="Z210" s="423"/>
      <c r="AA210" s="423"/>
      <c r="AB210" s="423"/>
      <c r="AC210" s="423"/>
      <c r="AD210" s="423"/>
      <c r="AE210" s="422"/>
    </row>
    <row r="211" s="388" customFormat="1" spans="1:31">
      <c r="A211" s="316">
        <f>'[1]ALL NEW COMP'!A220</f>
        <v>0</v>
      </c>
      <c r="B211" s="316" t="str">
        <f>'[1]ALL NEW COMP'!B220</f>
        <v>ZFI59KQE X 2</v>
      </c>
      <c r="C211" s="433"/>
      <c r="D211" s="71">
        <f>'[1]ALL NEW COMP'!D220</f>
        <v>30</v>
      </c>
      <c r="E211" s="71"/>
      <c r="F211" s="71"/>
      <c r="G211" s="399"/>
      <c r="H211" s="190"/>
      <c r="I211" s="427"/>
      <c r="J211" s="413" t="str">
        <f>'[1]ALL NEW COMP'!T220</f>
        <v>TCUV - 300</v>
      </c>
      <c r="K211" s="190">
        <f>'[1]ALL NEW COMP'!W220</f>
        <v>46273.3103533691</v>
      </c>
      <c r="L211" s="190"/>
      <c r="M211" s="414"/>
      <c r="N211" s="449"/>
      <c r="O211" s="190"/>
      <c r="P211" s="415"/>
      <c r="Q211" s="190"/>
      <c r="R211" s="373">
        <f>'[1]ALL NEW COMP'!$AN220</f>
        <v>0</v>
      </c>
      <c r="S211" s="414">
        <f>'[1]ALL NEW COMP'!$AQ220</f>
        <v>0</v>
      </c>
      <c r="T211" s="197"/>
      <c r="U211" s="391"/>
      <c r="Z211" s="423"/>
      <c r="AA211" s="423"/>
      <c r="AB211" s="423"/>
      <c r="AC211" s="423"/>
      <c r="AD211" s="423"/>
      <c r="AE211" s="422"/>
    </row>
    <row r="212" s="388" customFormat="1" spans="1:31">
      <c r="A212" s="316">
        <f>'[1]ALL NEW COMP'!A221</f>
        <v>0</v>
      </c>
      <c r="B212" s="316" t="str">
        <f>'[1]ALL NEW COMP'!B221</f>
        <v>ZFI68KQE X 2</v>
      </c>
      <c r="C212" s="433"/>
      <c r="D212" s="71">
        <f>'[1]ALL NEW COMP'!D221</f>
        <v>36</v>
      </c>
      <c r="E212" s="71"/>
      <c r="F212" s="71"/>
      <c r="G212" s="399"/>
      <c r="H212" s="190"/>
      <c r="I212" s="427"/>
      <c r="J212" s="413" t="str">
        <f>'[1]ALL NEW COMP'!T221</f>
        <v>TCUV - 350</v>
      </c>
      <c r="K212" s="190">
        <f>'[1]ALL NEW COMP'!W221</f>
        <v>50108.5959457189</v>
      </c>
      <c r="L212" s="190"/>
      <c r="M212" s="414"/>
      <c r="N212" s="449"/>
      <c r="O212" s="190"/>
      <c r="P212" s="415"/>
      <c r="Q212" s="190"/>
      <c r="R212" s="373">
        <f>'[1]ALL NEW COMP'!$AN221</f>
        <v>0</v>
      </c>
      <c r="S212" s="414">
        <f>'[1]ALL NEW COMP'!$AQ221</f>
        <v>0</v>
      </c>
      <c r="T212" s="197"/>
      <c r="U212" s="391"/>
      <c r="Z212" s="423"/>
      <c r="AA212" s="423"/>
      <c r="AB212" s="423"/>
      <c r="AC212" s="423"/>
      <c r="AD212" s="423"/>
      <c r="AE212" s="422"/>
    </row>
    <row r="213" s="388" customFormat="1" spans="1:31">
      <c r="A213" s="316">
        <f>'[1]ALL NEW COMP'!A222</f>
        <v>0</v>
      </c>
      <c r="B213" s="316" t="str">
        <f>'[1]ALL NEW COMP'!B222</f>
        <v>ZFI81KQE X 2</v>
      </c>
      <c r="C213" s="433"/>
      <c r="D213" s="71">
        <f>'[1]ALL NEW COMP'!D222</f>
        <v>40</v>
      </c>
      <c r="E213" s="71"/>
      <c r="F213" s="71"/>
      <c r="G213" s="399"/>
      <c r="H213" s="190"/>
      <c r="I213" s="427"/>
      <c r="J213" s="413" t="str">
        <f>'[1]ALL NEW COMP'!T222</f>
        <v>TCUV - 400</v>
      </c>
      <c r="K213" s="190">
        <f>'[1]ALL NEW COMP'!W222</f>
        <v>54631.0172449948</v>
      </c>
      <c r="L213" s="190"/>
      <c r="M213" s="414"/>
      <c r="N213" s="449"/>
      <c r="O213" s="190"/>
      <c r="P213" s="415"/>
      <c r="Q213" s="190"/>
      <c r="R213" s="373"/>
      <c r="S213" s="414"/>
      <c r="T213" s="197"/>
      <c r="U213" s="391"/>
      <c r="Z213" s="423"/>
      <c r="AA213" s="423"/>
      <c r="AB213" s="423"/>
      <c r="AC213" s="423"/>
      <c r="AD213" s="423"/>
      <c r="AE213" s="422"/>
    </row>
    <row r="214" s="388" customFormat="1" spans="1:31">
      <c r="A214" s="316">
        <f>'[1]ALL NEW COMP'!A223</f>
        <v>0</v>
      </c>
      <c r="B214" s="316" t="str">
        <f>'[1]ALL NEW COMP'!B223</f>
        <v>ZFI96KQE X 2</v>
      </c>
      <c r="C214" s="433"/>
      <c r="D214" s="71">
        <f>'[1]ALL NEW COMP'!D223</f>
        <v>50</v>
      </c>
      <c r="E214" s="71">
        <f>'[1]ALL NEW COMP'!E223</f>
        <v>0</v>
      </c>
      <c r="F214" s="71"/>
      <c r="G214" s="399">
        <f>'[1]ALL NEW COMP'!G223</f>
        <v>0</v>
      </c>
      <c r="H214" s="190">
        <f>'[1]ALL NEW COMP'!O223</f>
        <v>0</v>
      </c>
      <c r="I214" s="427"/>
      <c r="J214" s="413" t="str">
        <f>'[1]ALL NEW COMP'!T223</f>
        <v>TCUV - 500</v>
      </c>
      <c r="K214" s="190">
        <f>'[1]ALL NEW COMP'!W223</f>
        <v>67928.4641334865</v>
      </c>
      <c r="L214" s="190"/>
      <c r="M214" s="414"/>
      <c r="N214" s="449"/>
      <c r="O214" s="190"/>
      <c r="P214" s="415"/>
      <c r="Q214" s="190"/>
      <c r="R214" s="373">
        <f>'[1]ALL NEW COMP'!$AN223</f>
        <v>0</v>
      </c>
      <c r="S214" s="414">
        <f>'[1]ALL NEW COMP'!$AQ223</f>
        <v>0</v>
      </c>
      <c r="T214" s="197"/>
      <c r="U214" s="391"/>
      <c r="Z214" s="423"/>
      <c r="AA214" s="423"/>
      <c r="AB214" s="423"/>
      <c r="AC214" s="423"/>
      <c r="AD214" s="423"/>
      <c r="AE214" s="422"/>
    </row>
    <row r="215" s="388" customFormat="1" customHeight="1" spans="1:21">
      <c r="A215" s="316">
        <f>'[1]ALL NEW COMP'!A224</f>
        <v>0</v>
      </c>
      <c r="B215" s="316" t="str">
        <f>'[1]ALL NEW COMP'!B224</f>
        <v>ZFI122KQE X 2</v>
      </c>
      <c r="C215" s="433"/>
      <c r="D215" s="71">
        <f>'[1]ALL NEW COMP'!D224</f>
        <v>60</v>
      </c>
      <c r="E215" s="71">
        <f>'[1]ALL NEW COMP'!E224</f>
        <v>0</v>
      </c>
      <c r="F215" s="71"/>
      <c r="G215" s="399">
        <f>'[1]ALL NEW COMP'!G224</f>
        <v>0</v>
      </c>
      <c r="H215" s="190">
        <f>'[1]ALL NEW COMP'!O224</f>
        <v>0</v>
      </c>
      <c r="I215" s="427"/>
      <c r="J215" s="413" t="str">
        <f>'[1]ALL NEW COMP'!T224</f>
        <v>TCUV- 600</v>
      </c>
      <c r="K215" s="190">
        <f>'[1]ALL NEW COMP'!W224</f>
        <v>83107.0767944738</v>
      </c>
      <c r="L215" s="190"/>
      <c r="M215" s="414"/>
      <c r="N215" s="449"/>
      <c r="O215" s="190"/>
      <c r="P215" s="415"/>
      <c r="Q215" s="190"/>
      <c r="R215" s="373">
        <f>'[1]ALL NEW COMP'!$AN224</f>
        <v>0</v>
      </c>
      <c r="S215" s="414">
        <f>'[1]ALL NEW COMP'!$AQ224</f>
        <v>0</v>
      </c>
      <c r="T215" s="197"/>
      <c r="U215" s="391"/>
    </row>
    <row r="216" s="388" customFormat="1" customHeight="1" spans="1:21">
      <c r="A216" s="316">
        <f>'[1]ALL NEW COMP'!A225</f>
        <v>0</v>
      </c>
      <c r="B216" s="316" t="str">
        <f>'[1]ALL NEW COMP'!B225</f>
        <v>ZFI36KQE X 3</v>
      </c>
      <c r="C216" s="433"/>
      <c r="D216" s="71">
        <f>'[1]ALL NEW COMP'!D225</f>
        <v>24</v>
      </c>
      <c r="E216" s="71">
        <f>'[1]ALL NEW COMP'!E225</f>
        <v>0</v>
      </c>
      <c r="F216" s="71"/>
      <c r="G216" s="399">
        <f>'[1]ALL NEW COMP'!G225</f>
        <v>0</v>
      </c>
      <c r="H216" s="190">
        <f>'[1]ALL NEW COMP'!O225</f>
        <v>0</v>
      </c>
      <c r="I216" s="427"/>
      <c r="J216" s="413" t="str">
        <f>'[1]ALL NEW COMP'!T225</f>
        <v>TCUV - 250</v>
      </c>
      <c r="K216" s="190">
        <f>'[1]ALL NEW COMP'!W225</f>
        <v>49693.7743833865</v>
      </c>
      <c r="L216" s="190"/>
      <c r="M216" s="414"/>
      <c r="N216" s="449"/>
      <c r="O216" s="190"/>
      <c r="P216" s="415"/>
      <c r="Q216" s="190"/>
      <c r="R216" s="373">
        <f>'[1]ALL NEW COMP'!$AN225</f>
        <v>0</v>
      </c>
      <c r="S216" s="414">
        <f>'[1]ALL NEW COMP'!$AQ225</f>
        <v>0</v>
      </c>
      <c r="T216" s="197"/>
      <c r="U216" s="391"/>
    </row>
    <row r="217" s="388" customFormat="1" customHeight="1" spans="1:21">
      <c r="A217" s="316">
        <f>'[1]ALL NEW COMP'!A226</f>
        <v>0</v>
      </c>
      <c r="B217" s="316" t="str">
        <f>'[1]ALL NEW COMP'!B226</f>
        <v>ZFI39KQE X 3</v>
      </c>
      <c r="C217" s="433"/>
      <c r="D217" s="71">
        <f>'[1]ALL NEW COMP'!D226</f>
        <v>30</v>
      </c>
      <c r="E217" s="71">
        <f>'[1]ALL NEW COMP'!E226</f>
        <v>0</v>
      </c>
      <c r="F217" s="71"/>
      <c r="G217" s="399">
        <f>'[1]ALL NEW COMP'!G226</f>
        <v>0</v>
      </c>
      <c r="H217" s="190">
        <f>'[1]ALL NEW COMP'!O226</f>
        <v>0</v>
      </c>
      <c r="I217" s="427"/>
      <c r="J217" s="413" t="str">
        <f>'[1]ALL NEW COMP'!T226</f>
        <v>TCUV - 300</v>
      </c>
      <c r="K217" s="190">
        <f>'[1]ALL NEW COMP'!W226</f>
        <v>51167.5392682907</v>
      </c>
      <c r="L217" s="190"/>
      <c r="M217" s="414"/>
      <c r="N217" s="449"/>
      <c r="O217" s="190"/>
      <c r="P217" s="415"/>
      <c r="Q217" s="190"/>
      <c r="R217" s="373">
        <f>'[1]ALL NEW COMP'!$AN226</f>
        <v>0</v>
      </c>
      <c r="S217" s="414">
        <f>'[1]ALL NEW COMP'!$AQ226</f>
        <v>0</v>
      </c>
      <c r="T217" s="197"/>
      <c r="U217" s="391"/>
    </row>
    <row r="218" s="388" customFormat="1" customHeight="1" spans="1:21">
      <c r="A218" s="316">
        <f>'[1]ALL NEW COMP'!A227</f>
        <v>0</v>
      </c>
      <c r="B218" s="316" t="str">
        <f>'[1]ALL NEW COMP'!B227</f>
        <v>ZFI50KQE X 3</v>
      </c>
      <c r="C218" s="434"/>
      <c r="D218" s="71">
        <f>'[1]ALL NEW COMP'!D227</f>
        <v>36</v>
      </c>
      <c r="E218" s="71">
        <f>'[1]ALL NEW COMP'!E227</f>
        <v>0</v>
      </c>
      <c r="F218" s="71"/>
      <c r="G218" s="399">
        <f>'[1]ALL NEW COMP'!G227</f>
        <v>0</v>
      </c>
      <c r="H218" s="190">
        <f>'[1]ALL NEW COMP'!O227</f>
        <v>0</v>
      </c>
      <c r="I218" s="441"/>
      <c r="J218" s="413" t="str">
        <f>'[1]ALL NEW COMP'!T227</f>
        <v>TCUV - 400</v>
      </c>
      <c r="K218" s="190">
        <f>'[1]ALL NEW COMP'!W227</f>
        <v>56677.702886361</v>
      </c>
      <c r="L218" s="190"/>
      <c r="M218" s="414"/>
      <c r="N218" s="449"/>
      <c r="O218" s="190"/>
      <c r="P218" s="415"/>
      <c r="Q218" s="190"/>
      <c r="R218" s="373">
        <f>'[1]ALL NEW COMP'!$AN227</f>
        <v>0</v>
      </c>
      <c r="S218" s="414">
        <f>'[1]ALL NEW COMP'!$AQ227</f>
        <v>0</v>
      </c>
      <c r="T218" s="197"/>
      <c r="U218" s="391"/>
    </row>
    <row r="219" s="388" customFormat="1" ht="12" customHeight="1" spans="1:21">
      <c r="A219" s="316">
        <f>'[1]ALL NEW COMP'!A228</f>
        <v>0</v>
      </c>
      <c r="B219" s="316" t="str">
        <f>'[1]ALL NEW COMP'!B228</f>
        <v>ZFI59KQE X 3</v>
      </c>
      <c r="C219" s="443" t="s">
        <v>300</v>
      </c>
      <c r="D219" s="71">
        <f>'[1]ALL NEW COMP'!D228</f>
        <v>45</v>
      </c>
      <c r="E219" s="71">
        <f>'[1]ALL NEW COMP'!E228</f>
        <v>0</v>
      </c>
      <c r="F219" s="71"/>
      <c r="G219" s="399">
        <f>'[1]ALL NEW COMP'!G228</f>
        <v>0</v>
      </c>
      <c r="H219" s="190">
        <f>'[1]ALL NEW COMP'!O228</f>
        <v>0</v>
      </c>
      <c r="I219" s="417" t="s">
        <v>301</v>
      </c>
      <c r="J219" s="413" t="str">
        <f>'[1]ALL NEW COMP'!T228</f>
        <v>TCUV - 500</v>
      </c>
      <c r="K219" s="190">
        <f>'[1]ALL NEW COMP'!W228</f>
        <v>61795.3241781898</v>
      </c>
      <c r="L219" s="190"/>
      <c r="M219" s="414"/>
      <c r="N219" s="450"/>
      <c r="O219" s="190"/>
      <c r="P219" s="415"/>
      <c r="Q219" s="190"/>
      <c r="R219" s="373">
        <f>'[1]ALL NEW COMP'!$AN228</f>
        <v>0</v>
      </c>
      <c r="S219" s="414">
        <f>'[1]ALL NEW COMP'!$AQ228</f>
        <v>0</v>
      </c>
      <c r="T219" s="197"/>
      <c r="U219" s="391"/>
    </row>
    <row r="220" s="388" customFormat="1" ht="12" customHeight="1" spans="1:21">
      <c r="A220" s="316" t="str">
        <f>'[1]ALL NEW COMP'!A229</f>
        <v>ALL136</v>
      </c>
      <c r="B220" s="316" t="str">
        <f>'[1]ALL NEW COMP'!B229</f>
        <v>C-SB261H5A (1PH)</v>
      </c>
      <c r="C220" s="444"/>
      <c r="D220" s="71">
        <f>'[1]ALL NEW COMP'!D229</f>
        <v>3.5</v>
      </c>
      <c r="E220" s="71" t="str">
        <f>'[1]ALL NEW COMP'!E229</f>
        <v>(1/2,7/8) </v>
      </c>
      <c r="F220" s="71"/>
      <c r="G220" s="399" t="str">
        <f>'[1]ALL NEW COMP'!G229</f>
        <v>11200btu</v>
      </c>
      <c r="H220" s="190">
        <f>'[1]ALL NEW COMP'!O229</f>
        <v>1302.96610169492</v>
      </c>
      <c r="I220" s="412"/>
      <c r="J220" s="413" t="str">
        <f>'[1]ALL NEW COMP'!T229</f>
        <v>CU - 50  QC</v>
      </c>
      <c r="K220" s="190">
        <f>'[1]ALL NEW COMP'!W229</f>
        <v>3742.2763839815</v>
      </c>
      <c r="L220" s="190"/>
      <c r="M220" s="414"/>
      <c r="N220" s="450"/>
      <c r="O220" s="190"/>
      <c r="P220" s="415"/>
      <c r="Q220" s="190"/>
      <c r="R220" s="373">
        <f>'[1]ALL NEW COMP'!$AN229</f>
        <v>0</v>
      </c>
      <c r="S220" s="414">
        <f>'[1]ALL NEW COMP'!$AQ229</f>
        <v>0</v>
      </c>
      <c r="T220" s="197"/>
      <c r="U220" s="391"/>
    </row>
    <row r="221" s="388" customFormat="1" ht="12" customHeight="1" spans="1:21">
      <c r="A221" s="316" t="str">
        <f>'[1]ALL NEW COMP'!A230</f>
        <v>ALL138</v>
      </c>
      <c r="B221" s="316" t="str">
        <f>'[1]ALL NEW COMP'!B230</f>
        <v>C-SB303H8A</v>
      </c>
      <c r="C221" s="444"/>
      <c r="D221" s="71">
        <f>'[1]ALL NEW COMP'!D230</f>
        <v>4</v>
      </c>
      <c r="E221" s="71" t="str">
        <f>'[1]ALL NEW COMP'!E230</f>
        <v>(1/2,7/8) </v>
      </c>
      <c r="F221" s="71"/>
      <c r="G221" s="399" t="str">
        <f>'[1]ALL NEW COMP'!G230</f>
        <v>14200btu</v>
      </c>
      <c r="H221" s="190">
        <f>'[1]ALL NEW COMP'!O230</f>
        <v>1219.39655172414</v>
      </c>
      <c r="I221" s="412"/>
      <c r="J221" s="413" t="str">
        <f>'[1]ALL NEW COMP'!T230</f>
        <v>CU - 64B QC</v>
      </c>
      <c r="K221" s="190">
        <f>'[1]ALL NEW COMP'!W230</f>
        <v>3807.38724891851</v>
      </c>
      <c r="L221" s="190"/>
      <c r="M221" s="414"/>
      <c r="N221" s="450"/>
      <c r="O221" s="190"/>
      <c r="P221" s="415"/>
      <c r="Q221" s="190"/>
      <c r="R221" s="373">
        <f>'[1]ALL NEW COMP'!$AN230</f>
        <v>0</v>
      </c>
      <c r="S221" s="414">
        <f>'[1]ALL NEW COMP'!$AQ230</f>
        <v>0</v>
      </c>
      <c r="T221" s="197"/>
      <c r="U221" s="391"/>
    </row>
    <row r="222" s="388" customFormat="1" ht="12" customHeight="1" spans="1:21">
      <c r="A222" s="316" t="str">
        <f>'[1]ALL NEW COMP'!A231</f>
        <v>ALL139</v>
      </c>
      <c r="B222" s="316" t="str">
        <f>'[1]ALL NEW COMP'!B231</f>
        <v>C-SB373H8A</v>
      </c>
      <c r="C222" s="444"/>
      <c r="D222" s="71">
        <f>'[1]ALL NEW COMP'!D231</f>
        <v>5</v>
      </c>
      <c r="E222" s="71" t="str">
        <f>'[1]ALL NEW COMP'!E231</f>
        <v>(1/2,7/8) </v>
      </c>
      <c r="F222" s="71"/>
      <c r="G222" s="399" t="str">
        <f>'[1]ALL NEW COMP'!G231</f>
        <v>18100btu</v>
      </c>
      <c r="H222" s="190">
        <f>'[1]ALL NEW COMP'!O231</f>
        <v>1285.26645768025</v>
      </c>
      <c r="I222" s="412"/>
      <c r="J222" s="413" t="str">
        <f>'[1]ALL NEW COMP'!T231</f>
        <v>CU - 72 QC</v>
      </c>
      <c r="K222" s="190">
        <f>'[1]ALL NEW COMP'!W231</f>
        <v>4545.91874542347</v>
      </c>
      <c r="L222" s="190"/>
      <c r="M222" s="414"/>
      <c r="N222" s="450"/>
      <c r="O222" s="190"/>
      <c r="P222" s="415"/>
      <c r="Q222" s="190"/>
      <c r="R222" s="373">
        <f>'[1]ALL NEW COMP'!$AN231</f>
        <v>0</v>
      </c>
      <c r="S222" s="414">
        <f>'[1]ALL NEW COMP'!$AQ231</f>
        <v>0</v>
      </c>
      <c r="T222" s="197"/>
      <c r="U222" s="391"/>
    </row>
    <row r="223" s="388" customFormat="1" ht="12" customHeight="1" spans="1:21">
      <c r="A223" s="316" t="str">
        <f>'[1]ALL NEW COMP'!A232</f>
        <v>ALL141</v>
      </c>
      <c r="B223" s="316" t="str">
        <f>'[1]ALL NEW COMP'!B232</f>
        <v>C-SB453H8A</v>
      </c>
      <c r="C223" s="444"/>
      <c r="D223" s="71">
        <f>'[1]ALL NEW COMP'!D232</f>
        <v>6</v>
      </c>
      <c r="E223" s="71" t="str">
        <f>'[1]ALL NEW COMP'!E232</f>
        <v>(1/2,7/8) </v>
      </c>
      <c r="F223" s="71"/>
      <c r="G223" s="399">
        <f>'[1]ALL NEW COMP'!G232</f>
        <v>0</v>
      </c>
      <c r="H223" s="190">
        <f>'[1]ALL NEW COMP'!O232</f>
        <v>1594.53369905956</v>
      </c>
      <c r="I223" s="412"/>
      <c r="J223" s="413" t="str">
        <f>'[1]ALL NEW COMP'!T232</f>
        <v>CU - 90 QC</v>
      </c>
      <c r="K223" s="190">
        <f>'[1]ALL NEW COMP'!W232</f>
        <v>5112.4069530879</v>
      </c>
      <c r="L223" s="190"/>
      <c r="M223" s="414"/>
      <c r="N223" s="450"/>
      <c r="O223" s="190"/>
      <c r="P223" s="415"/>
      <c r="Q223" s="190"/>
      <c r="R223" s="373">
        <f>'[1]ALL NEW COMP'!$AN232</f>
        <v>0</v>
      </c>
      <c r="S223" s="414">
        <f>'[1]ALL NEW COMP'!$AQ232</f>
        <v>0</v>
      </c>
      <c r="T223" s="197"/>
      <c r="U223" s="391"/>
    </row>
    <row r="224" customHeight="1" spans="1:21">
      <c r="A224" s="316" t="str">
        <f>'[1]ALL NEW COMP'!A233</f>
        <v>ALL142</v>
      </c>
      <c r="B224" s="316" t="str">
        <f>'[1]ALL NEW COMP'!B233</f>
        <v>C-SBR235H38A</v>
      </c>
      <c r="C224" s="444"/>
      <c r="D224" s="71">
        <f>'[1]ALL NEW COMP'!D233</f>
        <v>7</v>
      </c>
      <c r="E224" s="71" t="str">
        <f>'[1]ALL NEW COMP'!E233</f>
        <v>(1/2,7/8) </v>
      </c>
      <c r="F224" s="71"/>
      <c r="G224" s="399" t="str">
        <f>'[1]ALL NEW COMP'!G233</f>
        <v>22000btu</v>
      </c>
      <c r="H224" s="190">
        <f>'[1]ALL NEW COMP'!O233</f>
        <v>1903.12018489985</v>
      </c>
      <c r="I224" s="412"/>
      <c r="J224" s="413" t="str">
        <f>'[1]ALL NEW COMP'!T233</f>
        <v>CU - 100 QC</v>
      </c>
      <c r="K224" s="190">
        <f>'[1]ALL NEW COMP'!W233</f>
        <v>5644.23878159696</v>
      </c>
      <c r="L224" s="190"/>
      <c r="M224" s="414"/>
      <c r="N224" s="450"/>
      <c r="O224" s="190"/>
      <c r="P224" s="415"/>
      <c r="Q224" s="190"/>
      <c r="R224" s="373">
        <f>'[1]ALL NEW COMP'!$AN233</f>
        <v>0</v>
      </c>
      <c r="S224" s="414">
        <f>'[1]ALL NEW COMP'!$AQ233</f>
        <v>0</v>
      </c>
      <c r="T224" s="197"/>
      <c r="U224" s="391"/>
    </row>
    <row r="225" spans="1:21">
      <c r="A225" s="316" t="str">
        <f>'[1]ALL NEW COMP'!A234</f>
        <v>ALL143</v>
      </c>
      <c r="B225" s="316" t="str">
        <f>'[1]ALL NEW COMP'!B234</f>
        <v>C-SC603H8H</v>
      </c>
      <c r="C225" s="444"/>
      <c r="D225" s="71">
        <f>'[1]ALL NEW COMP'!D234</f>
        <v>8</v>
      </c>
      <c r="E225" s="71" t="str">
        <f>'[1]ALL NEW COMP'!E234</f>
        <v>(3/4,1 1/8) </v>
      </c>
      <c r="F225" s="71"/>
      <c r="G225" s="399">
        <f>'[1]ALL NEW COMP'!G234</f>
        <v>0</v>
      </c>
      <c r="H225" s="190">
        <f>'[1]ALL NEW COMP'!O234</f>
        <v>2771.35579937304</v>
      </c>
      <c r="I225" s="412"/>
      <c r="J225" s="413" t="str">
        <f>'[1]ALL NEW COMP'!T234</f>
        <v>CU - 125 QC</v>
      </c>
      <c r="K225" s="190">
        <f>'[1]ALL NEW COMP'!W234</f>
        <v>7842.90864584069</v>
      </c>
      <c r="L225" s="190"/>
      <c r="M225" s="414"/>
      <c r="N225" s="450"/>
      <c r="O225" s="190"/>
      <c r="P225" s="415"/>
      <c r="Q225" s="190"/>
      <c r="R225" s="373">
        <f>'[1]ALL NEW COMP'!$AN234</f>
        <v>0</v>
      </c>
      <c r="S225" s="414">
        <f>'[1]ALL NEW COMP'!$AQ234</f>
        <v>0</v>
      </c>
      <c r="T225" s="197"/>
      <c r="U225" s="391"/>
    </row>
    <row r="226" spans="1:21">
      <c r="A226" s="316" t="str">
        <f>'[1]ALL NEW COMP'!A235</f>
        <v>ALL144</v>
      </c>
      <c r="B226" s="316" t="str">
        <f>'[1]ALL NEW COMP'!B235</f>
        <v>C-SC673H8H</v>
      </c>
      <c r="C226" s="444"/>
      <c r="D226" s="71">
        <f>'[1]ALL NEW COMP'!D235</f>
        <v>9</v>
      </c>
      <c r="E226" s="71" t="str">
        <f>'[1]ALL NEW COMP'!E235</f>
        <v>(3/4,1 1/8) </v>
      </c>
      <c r="F226" s="71"/>
      <c r="G226" s="399" t="str">
        <f>'[1]ALL NEW COMP'!G235</f>
        <v>30717btu</v>
      </c>
      <c r="H226" s="190">
        <f>'[1]ALL NEW COMP'!O235</f>
        <v>2819.55329153605</v>
      </c>
      <c r="I226" s="412"/>
      <c r="J226" s="413" t="str">
        <f>'[1]ALL NEW COMP'!T235</f>
        <v>CU - 144 QC</v>
      </c>
      <c r="K226" s="190">
        <f>'[1]ALL NEW COMP'!W235</f>
        <v>8497.13973121103</v>
      </c>
      <c r="L226" s="190"/>
      <c r="M226" s="414"/>
      <c r="N226" s="450"/>
      <c r="O226" s="190"/>
      <c r="P226" s="415"/>
      <c r="Q226" s="190"/>
      <c r="R226" s="373">
        <f>'[1]ALL NEW COMP'!$AN235</f>
        <v>0</v>
      </c>
      <c r="S226" s="414">
        <f>'[1]ALL NEW COMP'!$AQ235</f>
        <v>0</v>
      </c>
      <c r="T226" s="197"/>
      <c r="U226" s="391"/>
    </row>
    <row r="227" customHeight="1" spans="1:21">
      <c r="A227" s="316" t="str">
        <f>'[1]ALL NEW COMP'!A236</f>
        <v>ALL145</v>
      </c>
      <c r="B227" s="316" t="str">
        <f>'[1]ALL NEW COMP'!B236</f>
        <v>C-SC753H8H</v>
      </c>
      <c r="C227" s="445"/>
      <c r="D227" s="71">
        <f>'[1]ALL NEW COMP'!D236</f>
        <v>10</v>
      </c>
      <c r="E227" s="71" t="str">
        <f>'[1]ALL NEW COMP'!E236</f>
        <v>(3/4,1 1/8) </v>
      </c>
      <c r="F227" s="71"/>
      <c r="G227" s="399" t="str">
        <f>'[1]ALL NEW COMP'!G236</f>
        <v>36177btu</v>
      </c>
      <c r="H227" s="190">
        <f>'[1]ALL NEW COMP'!O236</f>
        <v>2856.44628099173</v>
      </c>
      <c r="I227" s="416"/>
      <c r="J227" s="413" t="str">
        <f>'[1]ALL NEW COMP'!T236</f>
        <v>CU - 144 QC</v>
      </c>
      <c r="K227" s="190">
        <f>'[1]ALL NEW COMP'!W236</f>
        <v>9377.50147413994</v>
      </c>
      <c r="L227" s="190"/>
      <c r="M227" s="414" t="str">
        <f>'[1]ALL NEW COMP'!$AB236</f>
        <v>TCU - 120 </v>
      </c>
      <c r="N227" s="450"/>
      <c r="O227" s="190">
        <f>'[1]ALL NEW COMP'!AK236</f>
        <v>10993.9885341923</v>
      </c>
      <c r="P227" s="190">
        <f>'[1]ALL NEW COMP'!AL236</f>
        <v>10897.517945957</v>
      </c>
      <c r="Q227" s="190">
        <f>'[1]ALL NEW COMP'!AM236</f>
        <v>10632.4509297323</v>
      </c>
      <c r="R227" s="373">
        <f>'[1]ALL NEW COMP'!$AN236</f>
        <v>0</v>
      </c>
      <c r="S227" s="414">
        <f>'[1]ALL NEW COMP'!$AQ236</f>
        <v>0</v>
      </c>
      <c r="T227" s="197"/>
      <c r="U227" s="391"/>
    </row>
    <row r="228" spans="1:21">
      <c r="A228" s="316" t="str">
        <f>'[1]ALL NEW COMP'!A237</f>
        <v>ALL146</v>
      </c>
      <c r="B228" s="316" t="str">
        <f>'[1]ALL NEW COMP'!B237</f>
        <v>C-SC903H8H</v>
      </c>
      <c r="C228" s="432" t="s">
        <v>302</v>
      </c>
      <c r="D228" s="71">
        <f>'[1]ALL NEW COMP'!D237</f>
        <v>12</v>
      </c>
      <c r="E228" s="71" t="str">
        <f>'[1]ALL NEW COMP'!E237</f>
        <v>(3/4,1 1/8) </v>
      </c>
      <c r="F228" s="71"/>
      <c r="G228" s="399" t="str">
        <f>'[1]ALL NEW COMP'!G237</f>
        <v>40956btu</v>
      </c>
      <c r="H228" s="190">
        <f>'[1]ALL NEW COMP'!O237</f>
        <v>3032.64462809917</v>
      </c>
      <c r="I228" s="424" t="s">
        <v>267</v>
      </c>
      <c r="J228" s="413" t="str">
        <f>'[1]ALL NEW COMP'!T237</f>
        <v>CU - 160 QC</v>
      </c>
      <c r="K228" s="190">
        <f>'[1]ALL NEW COMP'!W237</f>
        <v>9136.93582962738</v>
      </c>
      <c r="L228" s="190"/>
      <c r="M228" s="414" t="str">
        <f>'[1]ALL NEW COMP'!$AB237</f>
        <v>TCU - 120 </v>
      </c>
      <c r="N228" s="451" t="s">
        <v>303</v>
      </c>
      <c r="O228" s="190">
        <f>'[1]ALL NEW COMP'!AK237</f>
        <v>11036.4861883192</v>
      </c>
      <c r="P228" s="190">
        <f>'[1]ALL NEW COMP'!AL237</f>
        <v>10940.0156000839</v>
      </c>
      <c r="Q228" s="190">
        <f>'[1]ALL NEW COMP'!AM237</f>
        <v>10674.9485838592</v>
      </c>
      <c r="R228" s="373">
        <f>'[1]ALL NEW COMP'!$AN237</f>
        <v>0</v>
      </c>
      <c r="S228" s="414">
        <f>'[1]ALL NEW COMP'!$AQ237</f>
        <v>0</v>
      </c>
      <c r="T228" s="197"/>
      <c r="U228" s="391"/>
    </row>
    <row r="229" spans="1:21">
      <c r="A229" s="316" t="str">
        <f>'[1]ALL NEW COMP'!A238</f>
        <v>ALL147</v>
      </c>
      <c r="B229" s="316" t="str">
        <f>'[1]ALL NEW COMP'!B238</f>
        <v>C-SBN263H8A </v>
      </c>
      <c r="C229" s="433"/>
      <c r="D229" s="71">
        <f>'[1]ALL NEW COMP'!D238</f>
        <v>3.5</v>
      </c>
      <c r="E229" s="71" t="str">
        <f>'[1]ALL NEW COMP'!E238</f>
        <v>(1/2,7/8) </v>
      </c>
      <c r="F229" s="71"/>
      <c r="G229" s="399" t="str">
        <f>'[1]ALL NEW COMP'!G238</f>
        <v>11200btu</v>
      </c>
      <c r="H229" s="190">
        <f>'[1]ALL NEW COMP'!O238</f>
        <v>1413.25757575758</v>
      </c>
      <c r="I229" s="425"/>
      <c r="J229" s="413" t="str">
        <f>'[1]ALL NEW COMP'!T238</f>
        <v>CU - 50  QC</v>
      </c>
      <c r="K229" s="190">
        <f>'[1]ALL NEW COMP'!W238</f>
        <v>4148.16081312592</v>
      </c>
      <c r="L229" s="190"/>
      <c r="M229" s="414" t="str">
        <f>'[1]ALL NEW COMP'!$AB238</f>
        <v>BCU - 50  </v>
      </c>
      <c r="N229" s="451"/>
      <c r="O229" s="190">
        <f>'[1]ALL NEW COMP'!AK238</f>
        <v>4546.43782633742</v>
      </c>
      <c r="P229" s="190">
        <f>'[1]ALL NEW COMP'!AL238</f>
        <v>4449.96723810212</v>
      </c>
      <c r="Q229" s="190">
        <f>'[1]ALL NEW COMP'!AM238</f>
        <v>4184.90022187742</v>
      </c>
      <c r="R229" s="373" t="str">
        <f>'[1]ALL NEW COMP'!$AN238</f>
        <v>HTC-3</v>
      </c>
      <c r="S229" s="414">
        <f>'[1]ALL NEW COMP'!$AQ238</f>
        <v>4094.22417485963</v>
      </c>
      <c r="T229" s="197"/>
      <c r="U229" s="391"/>
    </row>
    <row r="230" customHeight="1" spans="1:21">
      <c r="A230" s="316" t="str">
        <f>'[1]ALL NEW COMP'!A239</f>
        <v>ALL148</v>
      </c>
      <c r="B230" s="316" t="str">
        <f>'[1]ALL NEW COMP'!B239</f>
        <v>C-SBN303H8G </v>
      </c>
      <c r="C230" s="433"/>
      <c r="D230" s="71">
        <f>'[1]ALL NEW COMP'!D239</f>
        <v>4</v>
      </c>
      <c r="E230" s="71" t="str">
        <f>'[1]ALL NEW COMP'!E239</f>
        <v>(1/2,7/8) </v>
      </c>
      <c r="F230" s="71"/>
      <c r="G230" s="399" t="str">
        <f>'[1]ALL NEW COMP'!G239</f>
        <v>14200btu</v>
      </c>
      <c r="H230" s="190">
        <f>'[1]ALL NEW COMP'!O239</f>
        <v>1475.37878787879</v>
      </c>
      <c r="I230" s="425"/>
      <c r="J230" s="413" t="str">
        <f>'[1]ALL NEW COMP'!T239</f>
        <v>CU - 64B QC</v>
      </c>
      <c r="K230" s="190">
        <f>'[1]ALL NEW COMP'!W239</f>
        <v>4711.59645776157</v>
      </c>
      <c r="L230" s="190"/>
      <c r="M230" s="414" t="str">
        <f>'[1]ALL NEW COMP'!$AB239</f>
        <v>BCU - 55</v>
      </c>
      <c r="N230" s="451"/>
      <c r="O230" s="190">
        <f>'[1]ALL NEW COMP'!AK239</f>
        <v>4946.9942562424</v>
      </c>
      <c r="P230" s="190">
        <f>'[1]ALL NEW COMP'!AL239</f>
        <v>4850.52366800711</v>
      </c>
      <c r="Q230" s="190">
        <f>'[1]ALL NEW COMP'!AM239</f>
        <v>4585.4566517824</v>
      </c>
      <c r="R230" s="373" t="str">
        <f>'[1]ALL NEW COMP'!$AN239</f>
        <v>HTC-4</v>
      </c>
      <c r="S230" s="414">
        <f>'[1]ALL NEW COMP'!$AQ239</f>
        <v>4680.24914466354</v>
      </c>
      <c r="T230" s="197"/>
      <c r="U230" s="391"/>
    </row>
    <row r="231" spans="1:21">
      <c r="A231" s="316" t="str">
        <f>'[1]ALL NEW COMP'!A240</f>
        <v>ALL149</v>
      </c>
      <c r="B231" s="316" t="str">
        <f>'[1]ALL NEW COMP'!B240</f>
        <v>C-SBN373H8G </v>
      </c>
      <c r="C231" s="433"/>
      <c r="D231" s="71">
        <f>'[1]ALL NEW COMP'!D240</f>
        <v>5</v>
      </c>
      <c r="E231" s="71" t="str">
        <f>'[1]ALL NEW COMP'!E240</f>
        <v>(1/2,7/8) </v>
      </c>
      <c r="F231" s="71"/>
      <c r="G231" s="399" t="str">
        <f>'[1]ALL NEW COMP'!G240</f>
        <v>18100btu</v>
      </c>
      <c r="H231" s="190">
        <f>'[1]ALL NEW COMP'!O240</f>
        <v>1550.3526645768</v>
      </c>
      <c r="I231" s="425"/>
      <c r="J231" s="413" t="str">
        <f>'[1]ALL NEW COMP'!T240</f>
        <v>CU - 72 QC</v>
      </c>
      <c r="K231" s="190">
        <f>'[1]ALL NEW COMP'!W240</f>
        <v>5220.33464309936</v>
      </c>
      <c r="L231" s="190"/>
      <c r="M231" s="414" t="str">
        <f>'[1]ALL NEW COMP'!$AB240</f>
        <v>BCU - 64  </v>
      </c>
      <c r="N231" s="451"/>
      <c r="O231" s="190">
        <f>'[1]ALL NEW COMP'!AK240</f>
        <v>5522.1809648428</v>
      </c>
      <c r="P231" s="190">
        <f>'[1]ALL NEW COMP'!AL240</f>
        <v>5425.71037660751</v>
      </c>
      <c r="Q231" s="190">
        <f>'[1]ALL NEW COMP'!AM240</f>
        <v>5160.6433603828</v>
      </c>
      <c r="R231" s="373" t="str">
        <f>'[1]ALL NEW COMP'!$AN240</f>
        <v>HTC-5</v>
      </c>
      <c r="S231" s="414">
        <f>'[1]ALL NEW COMP'!$AQ240</f>
        <v>4839.29081686574</v>
      </c>
      <c r="T231" s="197"/>
      <c r="U231" s="391"/>
    </row>
    <row r="232" customHeight="1" spans="1:21">
      <c r="A232" s="316" t="str">
        <f>'[1]ALL NEW COMP'!A241</f>
        <v>ALL150</v>
      </c>
      <c r="B232" s="316" t="str">
        <f>'[1]ALL NEW COMP'!B241</f>
        <v>C-SBN453H8G </v>
      </c>
      <c r="C232" s="433"/>
      <c r="D232" s="71">
        <f>'[1]ALL NEW COMP'!D241</f>
        <v>6</v>
      </c>
      <c r="E232" s="71" t="str">
        <f>'[1]ALL NEW COMP'!E241</f>
        <v>(1/2,7/8) </v>
      </c>
      <c r="F232" s="71"/>
      <c r="G232" s="399" t="str">
        <f>'[1]ALL NEW COMP'!G241</f>
        <v>20600btu</v>
      </c>
      <c r="H232" s="190">
        <f>'[1]ALL NEW COMP'!O241</f>
        <v>1879.16666666667</v>
      </c>
      <c r="I232" s="425"/>
      <c r="J232" s="413" t="str">
        <f>'[1]ALL NEW COMP'!T241</f>
        <v>CU - 90 QC</v>
      </c>
      <c r="K232" s="190">
        <f>'[1]ALL NEW COMP'!W241</f>
        <v>5925.34736841481</v>
      </c>
      <c r="L232" s="190"/>
      <c r="M232" s="414" t="str">
        <f>'[1]ALL NEW COMP'!$AB241</f>
        <v>BCU - 72</v>
      </c>
      <c r="N232" s="451"/>
      <c r="O232" s="190">
        <f>'[1]ALL NEW COMP'!AK241</f>
        <v>6233.9092154951</v>
      </c>
      <c r="P232" s="190">
        <f>'[1]ALL NEW COMP'!AL241</f>
        <v>6137.43862725981</v>
      </c>
      <c r="Q232" s="190">
        <f>'[1]ALL NEW COMP'!AM241</f>
        <v>5872.3716110351</v>
      </c>
      <c r="R232" s="373" t="str">
        <f>'[1]ALL NEW COMP'!$AN241</f>
        <v>HTC-8</v>
      </c>
      <c r="S232" s="414">
        <f>'[1]ALL NEW COMP'!$AQ241</f>
        <v>5831.68178618635</v>
      </c>
      <c r="T232" s="197"/>
      <c r="U232" s="391"/>
    </row>
    <row r="233" ht="12" customHeight="1" spans="1:21">
      <c r="A233" s="316" t="str">
        <f>'[1]ALL NEW COMP'!A242</f>
        <v>ALL151</v>
      </c>
      <c r="B233" s="316" t="str">
        <f>'[1]ALL NEW COMP'!B242</f>
        <v>C-SBS235H38B </v>
      </c>
      <c r="C233" s="433"/>
      <c r="D233" s="71">
        <f>'[1]ALL NEW COMP'!D242</f>
        <v>7</v>
      </c>
      <c r="E233" s="71" t="str">
        <f>'[1]ALL NEW COMP'!E242</f>
        <v>(1/2,7/8) </v>
      </c>
      <c r="F233" s="71"/>
      <c r="G233" s="399" t="str">
        <f>'[1]ALL NEW COMP'!G242</f>
        <v>22000btu</v>
      </c>
      <c r="H233" s="190">
        <f>'[1]ALL NEW COMP'!O242</f>
        <v>2119.88636363636</v>
      </c>
      <c r="I233" s="425"/>
      <c r="J233" s="413" t="str">
        <f>'[1]ALL NEW COMP'!T242</f>
        <v>CU - 100 QC</v>
      </c>
      <c r="K233" s="190">
        <f>'[1]ALL NEW COMP'!W242</f>
        <v>6374.7491269938</v>
      </c>
      <c r="L233" s="190"/>
      <c r="M233" s="414" t="str">
        <f>'[1]ALL NEW COMP'!$AB242</f>
        <v>BCU - 100</v>
      </c>
      <c r="N233" s="451"/>
      <c r="O233" s="190">
        <f>'[1]ALL NEW COMP'!AK242</f>
        <v>6678.67426057661</v>
      </c>
      <c r="P233" s="190">
        <f>'[1]ALL NEW COMP'!AL242</f>
        <v>6582.20367234131</v>
      </c>
      <c r="Q233" s="190">
        <f>'[1]ALL NEW COMP'!AM242</f>
        <v>6317.13665611661</v>
      </c>
      <c r="R233" s="373" t="str">
        <f>'[1]ALL NEW COMP'!$AN242</f>
        <v>HTC-8</v>
      </c>
      <c r="S233" s="414">
        <f>'[1]ALL NEW COMP'!$AQ242</f>
        <v>6053.88458338915</v>
      </c>
      <c r="T233" s="197"/>
      <c r="U233" s="391"/>
    </row>
    <row r="234" spans="1:21">
      <c r="A234" s="316" t="str">
        <f>'[1]ALL NEW COMP'!A243</f>
        <v>ALL152</v>
      </c>
      <c r="B234" s="316" t="str">
        <f>'[1]ALL NEW COMP'!B243</f>
        <v>C-SCN603H8T</v>
      </c>
      <c r="C234" s="433"/>
      <c r="D234" s="71">
        <f>'[1]ALL NEW COMP'!D243</f>
        <v>8</v>
      </c>
      <c r="E234" s="71" t="str">
        <f>'[1]ALL NEW COMP'!E243</f>
        <v>(3/4,1 1/8) </v>
      </c>
      <c r="F234" s="71"/>
      <c r="G234" s="399" t="str">
        <f>'[1]ALL NEW COMP'!G243</f>
        <v>30717btu</v>
      </c>
      <c r="H234" s="190">
        <f>'[1]ALL NEW COMP'!O243</f>
        <v>2911.93181818182</v>
      </c>
      <c r="I234" s="425"/>
      <c r="J234" s="413" t="str">
        <f>'[1]ALL NEW COMP'!T243</f>
        <v>CU - 125 QC</v>
      </c>
      <c r="K234" s="190">
        <f>'[1]ALL NEW COMP'!W243</f>
        <v>8475.68712927184</v>
      </c>
      <c r="L234" s="190"/>
      <c r="M234" s="414" t="str">
        <f>'[1]ALL NEW COMP'!$AB243</f>
        <v>LCU-08</v>
      </c>
      <c r="N234" s="451"/>
      <c r="O234" s="190">
        <f>'[1]ALL NEW COMP'!AK243</f>
        <v>8774.00456345222</v>
      </c>
      <c r="P234" s="190">
        <f>'[1]ALL NEW COMP'!AL243</f>
        <v>8677.53397521693</v>
      </c>
      <c r="Q234" s="190">
        <f>'[1]ALL NEW COMP'!AM243</f>
        <v>8412.46695899223</v>
      </c>
      <c r="R234" s="373" t="str">
        <f>'[1]ALL NEW COMP'!$AN243</f>
        <v>HTC-10</v>
      </c>
      <c r="S234" s="414">
        <f>'[1]ALL NEW COMP'!$AQ243</f>
        <v>7865.94962323743</v>
      </c>
      <c r="T234" s="197"/>
      <c r="U234" s="391"/>
    </row>
    <row r="235" spans="1:21">
      <c r="A235" s="316" t="str">
        <f>'[1]ALL NEW COMP'!A244</f>
        <v>ALL152.1</v>
      </c>
      <c r="B235" s="316" t="str">
        <f>'[1]ALL NEW COMP'!B244</f>
        <v>3CC149LA0M</v>
      </c>
      <c r="C235" s="433"/>
      <c r="D235" s="71">
        <f>'[1]ALL NEW COMP'!D244</f>
        <v>9</v>
      </c>
      <c r="E235" s="71" t="str">
        <f>'[1]ALL NEW COMP'!E244</f>
        <v>(3/4,1 1/8) </v>
      </c>
      <c r="F235" s="71"/>
      <c r="G235" s="399">
        <f>'[1]ALL NEW COMP'!G244</f>
        <v>0</v>
      </c>
      <c r="H235" s="190">
        <f>'[1]ALL NEW COMP'!O244</f>
        <v>3403.7987012987</v>
      </c>
      <c r="I235" s="425"/>
      <c r="J235" s="413" t="str">
        <f>'[1]ALL NEW COMP'!T244</f>
        <v>CU - 125 QC</v>
      </c>
      <c r="K235" s="190">
        <f>'[1]ALL NEW COMP'!W244</f>
        <v>9643.67346124237</v>
      </c>
      <c r="L235" s="190"/>
      <c r="M235" s="414" t="str">
        <f>'[1]ALL NEW COMP'!$AB244</f>
        <v>LCU-10</v>
      </c>
      <c r="N235" s="451"/>
      <c r="O235" s="190">
        <f>'[1]ALL NEW COMP'!AK244</f>
        <v>10616.3393704369</v>
      </c>
      <c r="P235" s="190">
        <f>'[1]ALL NEW COMP'!AL244</f>
        <v>10519.8687822016</v>
      </c>
      <c r="Q235" s="190">
        <f>'[1]ALL NEW COMP'!AM244</f>
        <v>10254.8017659769</v>
      </c>
      <c r="R235" s="373">
        <f>'[1]ALL NEW COMP'!$AN244</f>
        <v>0</v>
      </c>
      <c r="S235" s="414">
        <f>'[1]ALL NEW COMP'!$AQ244</f>
        <v>0</v>
      </c>
      <c r="T235" s="197"/>
      <c r="U235" s="391"/>
    </row>
    <row r="236" customHeight="1" spans="1:21">
      <c r="A236" s="316" t="str">
        <f>'[1]ALL NEW COMP'!A245</f>
        <v>ALL153</v>
      </c>
      <c r="B236" s="316" t="str">
        <f>'[1]ALL NEW COMP'!B245</f>
        <v>C-SCN753H8T </v>
      </c>
      <c r="C236" s="433"/>
      <c r="D236" s="71">
        <f>'[1]ALL NEW COMP'!D245</f>
        <v>10</v>
      </c>
      <c r="E236" s="71" t="str">
        <f>'[1]ALL NEW COMP'!E245</f>
        <v>(3/4,1 1/8) </v>
      </c>
      <c r="F236" s="71"/>
      <c r="G236" s="399" t="str">
        <f>'[1]ALL NEW COMP'!G245</f>
        <v>36177btu</v>
      </c>
      <c r="H236" s="190">
        <f>'[1]ALL NEW COMP'!O245</f>
        <v>2904.16666666667</v>
      </c>
      <c r="I236" s="426"/>
      <c r="J236" s="413" t="str">
        <f>'[1]ALL NEW COMP'!T245</f>
        <v>CU - 144 QC</v>
      </c>
      <c r="K236" s="190">
        <f>'[1]ALL NEW COMP'!W245</f>
        <v>9270.03741374557</v>
      </c>
      <c r="L236" s="190"/>
      <c r="M236" s="414" t="str">
        <f>'[1]ALL NEW COMP'!$AB245</f>
        <v>LCU-10</v>
      </c>
      <c r="N236" s="451"/>
      <c r="O236" s="190">
        <f>'[1]ALL NEW COMP'!AK245</f>
        <v>9631.47923057677</v>
      </c>
      <c r="P236" s="190">
        <f>'[1]ALL NEW COMP'!AL245</f>
        <v>9535.00864234147</v>
      </c>
      <c r="Q236" s="190">
        <f>'[1]ALL NEW COMP'!AM245</f>
        <v>9269.94162611677</v>
      </c>
      <c r="R236" s="373" t="str">
        <f>'[1]ALL NEW COMP'!$AN245</f>
        <v>HTC-12</v>
      </c>
      <c r="S236" s="414">
        <f>'[1]ALL NEW COMP'!$AQ245</f>
        <v>8465.24824496128</v>
      </c>
      <c r="T236" s="197"/>
      <c r="U236" s="391"/>
    </row>
    <row r="237" spans="1:21">
      <c r="A237" s="316" t="str">
        <f>'[1]ALL NEW COMP'!A246</f>
        <v>ALL154</v>
      </c>
      <c r="B237" s="316" t="str">
        <f>'[1]ALL NEW COMP'!B246</f>
        <v>C-SCN903H8T </v>
      </c>
      <c r="C237" s="432" t="s">
        <v>304</v>
      </c>
      <c r="D237" s="71">
        <f>'[1]ALL NEW COMP'!D246</f>
        <v>12</v>
      </c>
      <c r="E237" s="71" t="str">
        <f>'[1]ALL NEW COMP'!E246</f>
        <v>(3/4,1 1/8) </v>
      </c>
      <c r="F237" s="71"/>
      <c r="G237" s="399" t="str">
        <f>'[1]ALL NEW COMP'!G246</f>
        <v>40956btu</v>
      </c>
      <c r="H237" s="190">
        <f>'[1]ALL NEW COMP'!O246</f>
        <v>3092.6724137931</v>
      </c>
      <c r="I237" s="424" t="s">
        <v>267</v>
      </c>
      <c r="J237" s="413" t="str">
        <f>'[1]ALL NEW COMP'!T246</f>
        <v>CU - 160 QC</v>
      </c>
      <c r="K237" s="190">
        <f>'[1]ALL NEW COMP'!W246</f>
        <v>9938.50484083325</v>
      </c>
      <c r="L237" s="190"/>
      <c r="M237" s="414" t="str">
        <f>'[1]ALL NEW COMP'!$AB246</f>
        <v>LCU-12</v>
      </c>
      <c r="N237" s="424" t="s">
        <v>305</v>
      </c>
      <c r="O237" s="190">
        <f>'[1]ALL NEW COMP'!AK246</f>
        <v>10604.7144247964</v>
      </c>
      <c r="P237" s="190">
        <f>'[1]ALL NEW COMP'!AL246</f>
        <v>10508.2438365611</v>
      </c>
      <c r="Q237" s="190">
        <f>'[1]ALL NEW COMP'!AM246</f>
        <v>10243.1768203364</v>
      </c>
      <c r="R237" s="373" t="str">
        <f>'[1]ALL NEW COMP'!$AN246</f>
        <v>HTC-15</v>
      </c>
      <c r="S237" s="414">
        <f>'[1]ALL NEW COMP'!$AQ246</f>
        <v>8932.4191542208</v>
      </c>
      <c r="T237" s="197"/>
      <c r="U237" s="391"/>
    </row>
    <row r="238" spans="1:21">
      <c r="A238" s="316" t="str">
        <f>'[1]ALL NEW COMP'!A247</f>
        <v>ALL155</v>
      </c>
      <c r="B238" s="316" t="str">
        <f>'[1]ALL NEW COMP'!B247</f>
        <v>C-SBN303L8A (4hp LT)</v>
      </c>
      <c r="C238" s="433"/>
      <c r="D238" s="71">
        <f>'[1]ALL NEW COMP'!D247</f>
        <v>4</v>
      </c>
      <c r="E238" s="71" t="str">
        <f>'[1]ALL NEW COMP'!E247</f>
        <v>(1/2,7/8) inx2203(0.26-20)</v>
      </c>
      <c r="F238" s="71"/>
      <c r="G238" s="399" t="str">
        <f>'[1]ALL NEW COMP'!G247</f>
        <v>14500btu</v>
      </c>
      <c r="H238" s="190">
        <f>'[1]ALL NEW COMP'!O247</f>
        <v>1997.8813559322</v>
      </c>
      <c r="I238" s="425"/>
      <c r="J238" s="413" t="str">
        <f>'[1]ALL NEW COMP'!T247</f>
        <v>CU - 64 QC</v>
      </c>
      <c r="K238" s="190">
        <f>'[1]ALL NEW COMP'!W247</f>
        <v>5756.90131671982</v>
      </c>
      <c r="L238" s="190"/>
      <c r="M238" s="414" t="str">
        <f>'[1]ALL NEW COMP'!$AB247</f>
        <v>BCU - 55</v>
      </c>
      <c r="N238" s="425"/>
      <c r="O238" s="190">
        <f>'[1]ALL NEW COMP'!AK247</f>
        <v>5906.45223181725</v>
      </c>
      <c r="P238" s="190">
        <f>'[1]ALL NEW COMP'!AL247</f>
        <v>5809.98164358195</v>
      </c>
      <c r="Q238" s="190">
        <f>'[1]ALL NEW COMP'!AM247</f>
        <v>5544.91462735725</v>
      </c>
      <c r="R238" s="373">
        <f>'[1]ALL NEW COMP'!$AN247</f>
        <v>0</v>
      </c>
      <c r="S238" s="414">
        <f>'[1]ALL NEW COMP'!$AQ247</f>
        <v>0</v>
      </c>
      <c r="T238" s="197"/>
      <c r="U238" s="391"/>
    </row>
    <row r="239" spans="1:21">
      <c r="A239" s="316" t="str">
        <f>'[1]ALL NEW COMP'!A248</f>
        <v>ALL156</v>
      </c>
      <c r="B239" s="316" t="str">
        <f>'[1]ALL NEW COMP'!B248</f>
        <v>C-SBN373L8A (5hp LT)</v>
      </c>
      <c r="C239" s="433"/>
      <c r="D239" s="71">
        <f>'[1]ALL NEW COMP'!D248</f>
        <v>5</v>
      </c>
      <c r="E239" s="71" t="str">
        <f>'[1]ALL NEW COMP'!E248</f>
        <v>(1/2,7/8) inx2203(0.26-20)</v>
      </c>
      <c r="F239" s="71"/>
      <c r="G239" s="399" t="str">
        <f>'[1]ALL NEW COMP'!G248</f>
        <v>20200btu</v>
      </c>
      <c r="H239" s="190">
        <f>'[1]ALL NEW COMP'!O248</f>
        <v>2108.43605546995</v>
      </c>
      <c r="I239" s="425"/>
      <c r="J239" s="413" t="str">
        <f>'[1]ALL NEW COMP'!T248</f>
        <v>CU - 72 QC</v>
      </c>
      <c r="K239" s="190">
        <f>'[1]ALL NEW COMP'!W248</f>
        <v>6051.58888311221</v>
      </c>
      <c r="L239" s="190"/>
      <c r="M239" s="414" t="str">
        <f>'[1]ALL NEW COMP'!$AB248</f>
        <v>BCU - 64  </v>
      </c>
      <c r="N239" s="425"/>
      <c r="O239" s="190">
        <f>'[1]ALL NEW COMP'!AK248</f>
        <v>6560.4850942638</v>
      </c>
      <c r="P239" s="190">
        <f>'[1]ALL NEW COMP'!AL248</f>
        <v>6464.0145060285</v>
      </c>
      <c r="Q239" s="190">
        <f>'[1]ALL NEW COMP'!AM248</f>
        <v>6198.9474898038</v>
      </c>
      <c r="R239" s="373">
        <f>'[1]ALL NEW COMP'!$AN248</f>
        <v>0</v>
      </c>
      <c r="S239" s="414">
        <f>'[1]ALL NEW COMP'!$AQ248</f>
        <v>0</v>
      </c>
      <c r="T239" s="197"/>
      <c r="U239" s="391"/>
    </row>
    <row r="240" spans="1:21">
      <c r="A240" s="316" t="str">
        <f>'[1]ALL NEW COMP'!A249</f>
        <v>ALL157</v>
      </c>
      <c r="B240" s="316" t="str">
        <f>'[1]ALL NEW COMP'!B249</f>
        <v>C-SBN453L8A (6hp LT)</v>
      </c>
      <c r="C240" s="433"/>
      <c r="D240" s="71">
        <f>'[1]ALL NEW COMP'!D249</f>
        <v>6</v>
      </c>
      <c r="E240" s="71" t="str">
        <f>'[1]ALL NEW COMP'!E249</f>
        <v>(1/2,7/8) inx2203(0.42-40)</v>
      </c>
      <c r="F240" s="71"/>
      <c r="G240" s="399" t="str">
        <f>'[1]ALL NEW COMP'!G249</f>
        <v>24000btu</v>
      </c>
      <c r="H240" s="190">
        <f>'[1]ALL NEW COMP'!O249</f>
        <v>2282.16486902928</v>
      </c>
      <c r="I240" s="425"/>
      <c r="J240" s="413" t="str">
        <f>'[1]ALL NEW COMP'!T249</f>
        <v>CU - 90 QC</v>
      </c>
      <c r="K240" s="190">
        <f>'[1]ALL NEW COMP'!W249</f>
        <v>6563.0701398962</v>
      </c>
      <c r="L240" s="190"/>
      <c r="M240" s="414" t="str">
        <f>'[1]ALL NEW COMP'!$AB249</f>
        <v>BCU - 72</v>
      </c>
      <c r="N240" s="425"/>
      <c r="O240" s="190">
        <f>'[1]ALL NEW COMP'!AK249</f>
        <v>7141.94415627342</v>
      </c>
      <c r="P240" s="190">
        <f>'[1]ALL NEW COMP'!AL249</f>
        <v>7045.47356803812</v>
      </c>
      <c r="Q240" s="190">
        <f>'[1]ALL NEW COMP'!AM249</f>
        <v>6780.40655181342</v>
      </c>
      <c r="R240" s="373" t="str">
        <f>'[1]ALL NEW COMP'!$AN249</f>
        <v>HTC-8</v>
      </c>
      <c r="S240" s="414">
        <f>'[1]ALL NEW COMP'!$AQ249</f>
        <v>6469.40455766774</v>
      </c>
      <c r="T240" s="197"/>
      <c r="U240" s="391"/>
    </row>
    <row r="241" spans="1:21">
      <c r="A241" s="316" t="str">
        <f>'[1]ALL NEW COMP'!A250</f>
        <v>ALL158</v>
      </c>
      <c r="B241" s="316" t="str">
        <f>'[1]ALL NEW COMP'!B250</f>
        <v>C-SCN523L8H (7hp LT) 3CC120SA03</v>
      </c>
      <c r="C241" s="433"/>
      <c r="D241" s="71">
        <f>'[1]ALL NEW COMP'!D250</f>
        <v>7</v>
      </c>
      <c r="E241" s="71" t="str">
        <f>'[1]ALL NEW COMP'!E250</f>
        <v>(3/4,1 1/8) inx2208(0.42-40)</v>
      </c>
      <c r="F241" s="71"/>
      <c r="G241" s="399" t="str">
        <f>'[1]ALL NEW COMP'!G250</f>
        <v>28000btu</v>
      </c>
      <c r="H241" s="190">
        <f>'[1]ALL NEW COMP'!O250</f>
        <v>4027.34976887519</v>
      </c>
      <c r="I241" s="425"/>
      <c r="J241" s="413" t="str">
        <f>'[1]ALL NEW COMP'!T250</f>
        <v>CU - 100 QC</v>
      </c>
      <c r="K241" s="190">
        <f>'[1]ALL NEW COMP'!W250</f>
        <v>8945.26768437066</v>
      </c>
      <c r="L241" s="190"/>
      <c r="M241" s="414" t="str">
        <f>'[1]ALL NEW COMP'!$AB250</f>
        <v>LCU-08</v>
      </c>
      <c r="N241" s="425"/>
      <c r="O241" s="190">
        <f>'[1]ALL NEW COMP'!AK250</f>
        <v>10366.6548888459</v>
      </c>
      <c r="P241" s="190">
        <f>'[1]ALL NEW COMP'!AL250</f>
        <v>10270.1843006106</v>
      </c>
      <c r="Q241" s="190">
        <f>'[1]ALL NEW COMP'!AM250</f>
        <v>10005.1172843859</v>
      </c>
      <c r="R241" s="373">
        <f>'[1]ALL NEW COMP'!$AN250</f>
        <v>0</v>
      </c>
      <c r="S241" s="414">
        <f>'[1]ALL NEW COMP'!$AQ250</f>
        <v>0</v>
      </c>
      <c r="T241" s="197"/>
      <c r="U241" s="452"/>
    </row>
    <row r="242" spans="1:21">
      <c r="A242" s="316" t="str">
        <f>'[1]ALL NEW COMP'!A251</f>
        <v>ALL159</v>
      </c>
      <c r="B242" s="316" t="str">
        <f>'[1]ALL NEW COMP'!B251</f>
        <v>3CC137SA03 (8hpLT) Panasonic</v>
      </c>
      <c r="C242" s="433"/>
      <c r="D242" s="71">
        <f>'[1]ALL NEW COMP'!D251</f>
        <v>8</v>
      </c>
      <c r="E242" s="71" t="str">
        <f>'[1]ALL NEW COMP'!E251</f>
        <v>(3/4,1 1/8) inx2208(0.49-40)</v>
      </c>
      <c r="F242" s="71"/>
      <c r="G242" s="399" t="str">
        <f>'[1]ALL NEW COMP'!G251</f>
        <v>32000btu</v>
      </c>
      <c r="H242" s="190">
        <f>'[1]ALL NEW COMP'!O251</f>
        <v>4074.66108452951</v>
      </c>
      <c r="I242" s="425"/>
      <c r="J242" s="413" t="str">
        <f>'[1]ALL NEW COMP'!T251</f>
        <v>CU - 125 QC</v>
      </c>
      <c r="K242" s="190">
        <f>'[1]ALL NEW COMP'!W251</f>
        <v>9852.04308587062</v>
      </c>
      <c r="L242" s="190"/>
      <c r="M242" s="414" t="str">
        <f>'[1]ALL NEW COMP'!$AB251</f>
        <v>LCU-08</v>
      </c>
      <c r="N242" s="425"/>
      <c r="O242" s="190">
        <f>'[1]ALL NEW COMP'!AK251</f>
        <v>10474.5188431941</v>
      </c>
      <c r="P242" s="190">
        <f>'[1]ALL NEW COMP'!AL251</f>
        <v>10378.0482549588</v>
      </c>
      <c r="Q242" s="190">
        <f>'[1]ALL NEW COMP'!AM251</f>
        <v>10112.9812387341</v>
      </c>
      <c r="R242" s="373" t="str">
        <f>'[1]ALL NEW COMP'!$AN251</f>
        <v>HTC-10</v>
      </c>
      <c r="S242" s="414">
        <f>'[1]ALL NEW COMP'!$AQ251</f>
        <v>9242.30557983621</v>
      </c>
      <c r="T242" s="197"/>
      <c r="U242" s="453"/>
    </row>
    <row r="243" customHeight="1" spans="1:21">
      <c r="A243" s="316" t="str">
        <f>'[1]ALL NEW COMP'!A252</f>
        <v>ALL160</v>
      </c>
      <c r="B243" s="316" t="str">
        <f>'[1]ALL NEW COMP'!B252</f>
        <v>C- SCN753L8H (10HP LT)</v>
      </c>
      <c r="C243" s="434"/>
      <c r="D243" s="71">
        <f>'[1]ALL NEW COMP'!D252</f>
        <v>10</v>
      </c>
      <c r="E243" s="71" t="str">
        <f>'[1]ALL NEW COMP'!E252</f>
        <v>(3/4,1 1/8) inx2208(0.49-40)</v>
      </c>
      <c r="F243" s="71"/>
      <c r="G243" s="399" t="str">
        <f>'[1]ALL NEW COMP'!G252</f>
        <v>38000btu</v>
      </c>
      <c r="H243" s="190">
        <f>'[1]ALL NEW COMP'!O252</f>
        <v>4269.1985645933</v>
      </c>
      <c r="I243" s="426"/>
      <c r="J243" s="413" t="str">
        <f>'[1]ALL NEW COMP'!T252</f>
        <v>CU - 144 QC</v>
      </c>
      <c r="K243" s="190">
        <f>'[1]ALL NEW COMP'!W252</f>
        <v>10633.8615838284</v>
      </c>
      <c r="L243" s="190"/>
      <c r="M243" s="414" t="str">
        <f>'[1]ALL NEW COMP'!$AB252</f>
        <v>LCU-10</v>
      </c>
      <c r="N243" s="426"/>
      <c r="O243" s="190">
        <f>'[1]ALL NEW COMP'!AK252</f>
        <v>11325.2437024434</v>
      </c>
      <c r="P243" s="190">
        <f>'[1]ALL NEW COMP'!AL252</f>
        <v>11228.7731142081</v>
      </c>
      <c r="Q243" s="190">
        <f>'[1]ALL NEW COMP'!AM252</f>
        <v>10963.7060979834</v>
      </c>
      <c r="R243" s="373">
        <f>'[1]ALL NEW COMP'!$AN252</f>
        <v>0</v>
      </c>
      <c r="S243" s="414">
        <f>'[1]ALL NEW COMP'!$AQ252</f>
        <v>0</v>
      </c>
      <c r="T243" s="197"/>
      <c r="U243" s="453"/>
    </row>
    <row r="244" customHeight="1" spans="1:21">
      <c r="A244" s="316" t="str">
        <f>'[1]ALL NEW COMP'!A253</f>
        <v>ALL160.1</v>
      </c>
      <c r="B244" s="316" t="str">
        <f>'[1]ALL NEW COMP'!B253</f>
        <v>3CC216SA03 (12.5HP LT)</v>
      </c>
      <c r="C244" s="443" t="s">
        <v>306</v>
      </c>
      <c r="D244" s="71">
        <f>'[1]ALL NEW COMP'!D253</f>
        <v>12.5</v>
      </c>
      <c r="E244" s="71" t="str">
        <f>'[1]ALL NEW COMP'!E253</f>
        <v>(3/4,1 1/8) inx2208(0.49-40)</v>
      </c>
      <c r="F244" s="71"/>
      <c r="G244" s="399">
        <f>'[1]ALL NEW COMP'!G253</f>
        <v>0</v>
      </c>
      <c r="H244" s="190">
        <f>'[1]ALL NEW COMP'!O253</f>
        <v>4479.2663476874</v>
      </c>
      <c r="I244" s="417" t="s">
        <v>307</v>
      </c>
      <c r="J244" s="413" t="str">
        <f>'[1]ALL NEW COMP'!T253</f>
        <v>CU - 160 QC</v>
      </c>
      <c r="K244" s="190">
        <f>'[1]ALL NEW COMP'!W253</f>
        <v>11407.6961437832</v>
      </c>
      <c r="L244" s="190"/>
      <c r="M244" s="414"/>
      <c r="N244" s="450"/>
      <c r="O244" s="190"/>
      <c r="P244" s="190"/>
      <c r="Q244" s="190"/>
      <c r="R244" s="373"/>
      <c r="S244" s="414"/>
      <c r="T244" s="197"/>
      <c r="U244" s="453"/>
    </row>
    <row r="245" spans="1:21">
      <c r="A245" s="316" t="str">
        <f>'[1]ALL NEW COMP'!A254</f>
        <v>ALL161</v>
      </c>
      <c r="B245" s="316" t="str">
        <f>'[1]ALL NEW COMP'!B254</f>
        <v>C-SBN373H8D</v>
      </c>
      <c r="C245" s="444"/>
      <c r="D245" s="71">
        <f>'[1]ALL NEW COMP'!D254</f>
        <v>5</v>
      </c>
      <c r="E245" s="71">
        <f>'[1]ALL NEW COMP'!E254</f>
        <v>0</v>
      </c>
      <c r="F245" s="71"/>
      <c r="G245" s="399">
        <f>'[1]ALL NEW COMP'!G254</f>
        <v>0</v>
      </c>
      <c r="H245" s="190">
        <f>'[1]ALL NEW COMP'!O254</f>
        <v>1336.38257575758</v>
      </c>
      <c r="I245" s="412"/>
      <c r="J245" s="413">
        <f>'[1]ALL NEW COMP'!T254</f>
        <v>0</v>
      </c>
      <c r="K245" s="190" t="str">
        <f>'[1]ALL NEW COMP'!W254</f>
        <v>~</v>
      </c>
      <c r="L245" s="190"/>
      <c r="M245" s="414"/>
      <c r="N245" s="450"/>
      <c r="O245" s="190"/>
      <c r="P245" s="190"/>
      <c r="Q245" s="190"/>
      <c r="R245" s="373">
        <f>'[1]ALL NEW COMP'!$AN254</f>
        <v>0</v>
      </c>
      <c r="S245" s="414">
        <f>'[1]ALL NEW COMP'!$AQ254</f>
        <v>0</v>
      </c>
      <c r="T245" s="197"/>
      <c r="U245" s="453"/>
    </row>
    <row r="246" spans="1:21">
      <c r="A246" s="316" t="str">
        <f>'[1]ALL NEW COMP'!A255</f>
        <v>ALL162</v>
      </c>
      <c r="B246" s="316" t="str">
        <f>'[1]ALL NEW COMP'!B255</f>
        <v>C-SBN453H8D</v>
      </c>
      <c r="C246" s="444"/>
      <c r="D246" s="71">
        <f>'[1]ALL NEW COMP'!D255</f>
        <v>6</v>
      </c>
      <c r="E246" s="71">
        <f>'[1]ALL NEW COMP'!E255</f>
        <v>0</v>
      </c>
      <c r="F246" s="71"/>
      <c r="G246" s="399">
        <f>'[1]ALL NEW COMP'!G255</f>
        <v>0</v>
      </c>
      <c r="H246" s="190">
        <f>'[1]ALL NEW COMP'!O255</f>
        <v>1721.53409090909</v>
      </c>
      <c r="I246" s="412"/>
      <c r="J246" s="413">
        <f>'[1]ALL NEW COMP'!T255</f>
        <v>0</v>
      </c>
      <c r="K246" s="190" t="str">
        <f>'[1]ALL NEW COMP'!W255</f>
        <v>~</v>
      </c>
      <c r="L246" s="190"/>
      <c r="M246" s="414"/>
      <c r="N246" s="450"/>
      <c r="O246" s="190"/>
      <c r="P246" s="190"/>
      <c r="Q246" s="190"/>
      <c r="R246" s="373">
        <f>'[1]ALL NEW COMP'!$AN255</f>
        <v>0</v>
      </c>
      <c r="S246" s="414">
        <f>'[1]ALL NEW COMP'!$AQ255</f>
        <v>0</v>
      </c>
      <c r="T246" s="454"/>
      <c r="U246" s="453"/>
    </row>
    <row r="247" spans="1:21">
      <c r="A247" s="316" t="str">
        <f>'[1]ALL NEW COMP'!A256</f>
        <v>ALL162.01</v>
      </c>
      <c r="B247" s="316" t="str">
        <f>'[1]ALL NEW COMP'!B256</f>
        <v>C-SCP270H38A</v>
      </c>
      <c r="C247" s="444"/>
      <c r="D247" s="71">
        <f>'[1]ALL NEW COMP'!D256</f>
        <v>8</v>
      </c>
      <c r="E247" s="71">
        <f>'[1]ALL NEW COMP'!E256</f>
        <v>0</v>
      </c>
      <c r="F247" s="71"/>
      <c r="G247" s="399">
        <f>'[1]ALL NEW COMP'!G256</f>
        <v>0</v>
      </c>
      <c r="H247" s="190">
        <f>'[1]ALL NEW COMP'!O256</f>
        <v>2888.63636363636</v>
      </c>
      <c r="I247" s="412"/>
      <c r="J247" s="413">
        <f>'[1]ALL NEW COMP'!T256</f>
        <v>0</v>
      </c>
      <c r="K247" s="190" t="str">
        <f>'[1]ALL NEW COMP'!W256</f>
        <v>~</v>
      </c>
      <c r="L247" s="190"/>
      <c r="M247" s="414"/>
      <c r="N247" s="450"/>
      <c r="O247" s="190"/>
      <c r="P247" s="190"/>
      <c r="Q247" s="190"/>
      <c r="R247" s="373">
        <f>'[1]ALL NEW COMP'!$AN256</f>
        <v>0</v>
      </c>
      <c r="S247" s="414">
        <f>'[1]ALL NEW COMP'!$AQ256</f>
        <v>0</v>
      </c>
      <c r="T247" s="454"/>
      <c r="U247" s="453"/>
    </row>
    <row r="248" spans="1:21">
      <c r="A248" s="316" t="str">
        <f>'[1]ALL NEW COMP'!A257</f>
        <v>ALL162.02</v>
      </c>
      <c r="B248" s="316" t="str">
        <f>'[1]ALL NEW COMP'!B257</f>
        <v>C-SCP315H38A</v>
      </c>
      <c r="C248" s="444"/>
      <c r="D248" s="71">
        <f>'[1]ALL NEW COMP'!D257</f>
        <v>10</v>
      </c>
      <c r="E248" s="71">
        <f>'[1]ALL NEW COMP'!E257</f>
        <v>0</v>
      </c>
      <c r="F248" s="71"/>
      <c r="G248" s="399">
        <f>'[1]ALL NEW COMP'!G257</f>
        <v>0</v>
      </c>
      <c r="H248" s="190">
        <f>'[1]ALL NEW COMP'!O257</f>
        <v>2927.46212121212</v>
      </c>
      <c r="I248" s="412"/>
      <c r="J248" s="413">
        <f>'[1]ALL NEW COMP'!T257</f>
        <v>0</v>
      </c>
      <c r="K248" s="190" t="str">
        <f>'[1]ALL NEW COMP'!W257</f>
        <v>~</v>
      </c>
      <c r="L248" s="190"/>
      <c r="M248" s="414"/>
      <c r="N248" s="450"/>
      <c r="O248" s="190"/>
      <c r="P248" s="190"/>
      <c r="Q248" s="190"/>
      <c r="R248" s="373">
        <f>'[1]ALL NEW COMP'!$AN257</f>
        <v>0</v>
      </c>
      <c r="S248" s="414">
        <f>'[1]ALL NEW COMP'!$AQ257</f>
        <v>0</v>
      </c>
      <c r="T248" s="454"/>
      <c r="U248" s="453"/>
    </row>
    <row r="249" ht="22.5" spans="1:21">
      <c r="A249" s="316" t="str">
        <f>'[1]ALL NEW COMP'!A258</f>
        <v>ALL162.03</v>
      </c>
      <c r="B249" s="316" t="str">
        <f>'[1]ALL NEW COMP'!B258</f>
        <v>C-SCP400H38A</v>
      </c>
      <c r="C249" s="444"/>
      <c r="D249" s="71">
        <f>'[1]ALL NEW COMP'!D258</f>
        <v>12</v>
      </c>
      <c r="E249" s="71">
        <f>'[1]ALL NEW COMP'!E258</f>
        <v>0</v>
      </c>
      <c r="F249" s="71"/>
      <c r="G249" s="399">
        <f>'[1]ALL NEW COMP'!G258</f>
        <v>0</v>
      </c>
      <c r="H249" s="190">
        <f>'[1]ALL NEW COMP'!O258</f>
        <v>2989.58333333333</v>
      </c>
      <c r="I249" s="412"/>
      <c r="J249" s="413">
        <f>'[1]ALL NEW COMP'!T258</f>
        <v>0</v>
      </c>
      <c r="K249" s="190" t="str">
        <f>'[1]ALL NEW COMP'!W258</f>
        <v>~</v>
      </c>
      <c r="L249" s="190"/>
      <c r="M249" s="414"/>
      <c r="N249" s="450" t="s">
        <v>308</v>
      </c>
      <c r="O249" s="190">
        <f>'[1]ALL NEW COMP'!AK258</f>
        <v>0</v>
      </c>
      <c r="P249" s="190"/>
      <c r="Q249" s="190"/>
      <c r="R249" s="373">
        <f>'[1]ALL NEW COMP'!$AN258</f>
        <v>0</v>
      </c>
      <c r="S249" s="414">
        <f>'[1]ALL NEW COMP'!$AQ258</f>
        <v>0</v>
      </c>
      <c r="T249" s="454"/>
      <c r="U249" s="453"/>
    </row>
    <row r="250" ht="13.5" customHeight="1" spans="1:22">
      <c r="A250" s="316" t="str">
        <f>'[1]ALL NEW COMP'!A259</f>
        <v>ALL162.04</v>
      </c>
      <c r="B250" s="316" t="str">
        <f>'[1]ALL NEW COMP'!B259</f>
        <v>C-SCP435H38B</v>
      </c>
      <c r="C250" s="445"/>
      <c r="D250" s="71">
        <f>'[1]ALL NEW COMP'!D259</f>
        <v>13</v>
      </c>
      <c r="E250" s="71">
        <f>'[1]ALL NEW COMP'!E259</f>
        <v>0</v>
      </c>
      <c r="F250" s="71"/>
      <c r="G250" s="399">
        <f>'[1]ALL NEW COMP'!G259</f>
        <v>0</v>
      </c>
      <c r="H250" s="190">
        <f>'[1]ALL NEW COMP'!O259</f>
        <v>4102.0256916996</v>
      </c>
      <c r="I250" s="416"/>
      <c r="J250" s="413">
        <f>'[1]ALL NEW COMP'!T259</f>
        <v>0</v>
      </c>
      <c r="K250" s="190">
        <f>'[1]ALL NEW COMP'!W259</f>
        <v>0</v>
      </c>
      <c r="L250" s="190"/>
      <c r="M250" s="414"/>
      <c r="N250" s="450"/>
      <c r="O250" s="190"/>
      <c r="P250" s="190"/>
      <c r="Q250" s="190"/>
      <c r="R250" s="373">
        <f>'[1]ALL NEW COMP'!$AN259</f>
        <v>0</v>
      </c>
      <c r="S250" s="414">
        <f>'[1]ALL NEW COMP'!$AQ259</f>
        <v>0</v>
      </c>
      <c r="T250" s="454"/>
      <c r="U250"/>
      <c r="V250"/>
    </row>
    <row r="251" ht="15" spans="1:22">
      <c r="A251" s="316" t="str">
        <f>'[1]ALL NEW COMP'!A260</f>
        <v>ALL162.05</v>
      </c>
      <c r="B251" s="316" t="str">
        <f>'[1]ALL NEW COMP'!B260</f>
        <v>C-SCP510H38B</v>
      </c>
      <c r="C251" s="446" t="s">
        <v>309</v>
      </c>
      <c r="D251" s="71">
        <f>'[1]ALL NEW COMP'!D260</f>
        <v>15</v>
      </c>
      <c r="E251" s="71">
        <f>'[1]ALL NEW COMP'!E260</f>
        <v>0</v>
      </c>
      <c r="F251" s="71"/>
      <c r="G251" s="399">
        <f>'[1]ALL NEW COMP'!G260</f>
        <v>0</v>
      </c>
      <c r="H251" s="190">
        <f>'[1]ALL NEW COMP'!O260</f>
        <v>5324.67532467532</v>
      </c>
      <c r="I251" s="417" t="s">
        <v>276</v>
      </c>
      <c r="J251" s="413">
        <f>'[1]ALL NEW COMP'!T260</f>
        <v>0</v>
      </c>
      <c r="K251" s="190" t="str">
        <f>'[1]ALL NEW COMP'!W260</f>
        <v>~</v>
      </c>
      <c r="L251" s="190"/>
      <c r="M251" s="414"/>
      <c r="N251" s="450"/>
      <c r="O251" s="190"/>
      <c r="P251" s="190"/>
      <c r="Q251" s="190"/>
      <c r="R251" s="373">
        <f>'[1]ALL NEW COMP'!$AN260</f>
        <v>0</v>
      </c>
      <c r="S251" s="414">
        <f>'[1]ALL NEW COMP'!$AQ260</f>
        <v>0</v>
      </c>
      <c r="T251" s="454"/>
      <c r="U251"/>
      <c r="V251"/>
    </row>
    <row r="252" ht="13.5" customHeight="1" spans="1:22">
      <c r="A252" s="316" t="str">
        <f>'[1]ALL NEW COMP'!A261</f>
        <v>ALL163</v>
      </c>
      <c r="B252" s="316" t="str">
        <f>'[1]ALL NEW COMP'!B261</f>
        <v>JT95GABY1L</v>
      </c>
      <c r="C252" s="446"/>
      <c r="D252" s="71">
        <f>'[1]ALL NEW COMP'!D261</f>
        <v>3</v>
      </c>
      <c r="E252" s="71">
        <f>'[1]ALL NEW COMP'!E261</f>
        <v>0</v>
      </c>
      <c r="F252" s="71"/>
      <c r="G252" s="399" t="str">
        <f>'[1]ALL NEW COMP'!G261</f>
        <v>31400btu</v>
      </c>
      <c r="H252" s="190" t="str">
        <f>'[1]ALL NEW COMP'!O261</f>
        <v>~</v>
      </c>
      <c r="I252" s="412"/>
      <c r="J252" s="413" t="str">
        <f>'[1]ALL NEW COMP'!T261</f>
        <v>CU - 40  QC</v>
      </c>
      <c r="K252" s="190">
        <f>'[1]ALL NEW COMP'!W261</f>
        <v>3479.52349252341</v>
      </c>
      <c r="L252" s="190"/>
      <c r="M252" s="414"/>
      <c r="N252" s="450"/>
      <c r="O252" s="190"/>
      <c r="P252" s="190"/>
      <c r="Q252" s="190"/>
      <c r="R252" s="373">
        <f>'[1]ALL NEW COMP'!$AN261</f>
        <v>0</v>
      </c>
      <c r="S252" s="414">
        <f>'[1]ALL NEW COMP'!$AQ261</f>
        <v>0</v>
      </c>
      <c r="T252" s="454"/>
      <c r="U252"/>
      <c r="V252"/>
    </row>
    <row r="253" ht="13.5" customHeight="1" spans="1:22">
      <c r="A253" s="316" t="str">
        <f>'[1]ALL NEW COMP'!A262</f>
        <v>ALL164</v>
      </c>
      <c r="B253" s="316" t="str">
        <f>'[1]ALL NEW COMP'!B262</f>
        <v>JT125GABY1</v>
      </c>
      <c r="C253" s="446"/>
      <c r="D253" s="71">
        <f>'[1]ALL NEW COMP'!D262</f>
        <v>4</v>
      </c>
      <c r="E253" s="71">
        <f>'[1]ALL NEW COMP'!E262</f>
        <v>0</v>
      </c>
      <c r="F253" s="71"/>
      <c r="G253" s="399" t="str">
        <f>'[1]ALL NEW COMP'!G262</f>
        <v>40620btu</v>
      </c>
      <c r="H253" s="190">
        <f>'[1]ALL NEW COMP'!O262</f>
        <v>1514.20454545455</v>
      </c>
      <c r="I253" s="412"/>
      <c r="J253" s="413" t="str">
        <f>'[1]ALL NEW COMP'!T262</f>
        <v>CU - 64 QC</v>
      </c>
      <c r="K253" s="190">
        <f>'[1]ALL NEW COMP'!W262</f>
        <v>4602.45495525485</v>
      </c>
      <c r="L253" s="190"/>
      <c r="M253" s="414"/>
      <c r="N253" s="450"/>
      <c r="O253" s="190"/>
      <c r="P253" s="190"/>
      <c r="Q253" s="190"/>
      <c r="R253" s="373">
        <f>'[1]ALL NEW COMP'!$AN262</f>
        <v>0</v>
      </c>
      <c r="S253" s="414">
        <f>'[1]ALL NEW COMP'!$AQ262</f>
        <v>0</v>
      </c>
      <c r="T253" s="454"/>
      <c r="U253"/>
      <c r="V253"/>
    </row>
    <row r="254" ht="13.5" customHeight="1" spans="1:22">
      <c r="A254" s="316" t="str">
        <f>'[1]ALL NEW COMP'!A263</f>
        <v>ALL165</v>
      </c>
      <c r="B254" s="316" t="str">
        <f>'[1]ALL NEW COMP'!B263</f>
        <v>JT160GABY1 (4 mounting)</v>
      </c>
      <c r="C254" s="446"/>
      <c r="D254" s="71">
        <f>'[1]ALL NEW COMP'!D263</f>
        <v>5</v>
      </c>
      <c r="E254" s="71">
        <f>'[1]ALL NEW COMP'!E263</f>
        <v>0</v>
      </c>
      <c r="F254" s="71"/>
      <c r="G254" s="399" t="str">
        <f>'[1]ALL NEW COMP'!G263</f>
        <v>51200btu</v>
      </c>
      <c r="H254" s="190">
        <f>'[1]ALL NEW COMP'!O263</f>
        <v>1421.02272727273</v>
      </c>
      <c r="I254" s="412"/>
      <c r="J254" s="413" t="str">
        <f>'[1]ALL NEW COMP'!T263</f>
        <v>CU - 72 QC</v>
      </c>
      <c r="K254" s="190">
        <f>'[1]ALL NEW COMP'!W263</f>
        <v>4710.77888528361</v>
      </c>
      <c r="L254" s="190"/>
      <c r="M254" s="414"/>
      <c r="N254" s="450"/>
      <c r="O254" s="190"/>
      <c r="P254" s="190"/>
      <c r="Q254" s="190"/>
      <c r="R254" s="373">
        <f>'[1]ALL NEW COMP'!$AN263</f>
        <v>0</v>
      </c>
      <c r="S254" s="414">
        <f>'[1]ALL NEW COMP'!$AQ263</f>
        <v>0</v>
      </c>
      <c r="T254" s="455"/>
      <c r="U254"/>
      <c r="V254"/>
    </row>
    <row r="255" ht="13.5" customHeight="1" spans="1:22">
      <c r="A255" s="316" t="str">
        <f>'[1]ALL NEW COMP'!A264</f>
        <v>ALL166</v>
      </c>
      <c r="B255" s="316" t="str">
        <f>'[1]ALL NEW COMP'!B264</f>
        <v>JT160GA-Y1 (3 mounting)</v>
      </c>
      <c r="C255" s="446"/>
      <c r="D255" s="71">
        <f>'[1]ALL NEW COMP'!D264</f>
        <v>5</v>
      </c>
      <c r="E255" s="71">
        <f>'[1]ALL NEW COMP'!E264</f>
        <v>0</v>
      </c>
      <c r="F255" s="71"/>
      <c r="G255" s="399" t="str">
        <f>'[1]ALL NEW COMP'!G264</f>
        <v>51200btu</v>
      </c>
      <c r="H255" s="190" t="str">
        <f>'[1]ALL NEW COMP'!O264</f>
        <v>~</v>
      </c>
      <c r="I255" s="412"/>
      <c r="J255" s="413" t="str">
        <f>'[1]ALL NEW COMP'!T264</f>
        <v>CU - 72 QC</v>
      </c>
      <c r="K255" s="190">
        <f>'[1]ALL NEW COMP'!W264</f>
        <v>0</v>
      </c>
      <c r="L255" s="190"/>
      <c r="M255" s="414"/>
      <c r="N255" s="450"/>
      <c r="O255" s="190"/>
      <c r="P255" s="190"/>
      <c r="Q255" s="190"/>
      <c r="R255" s="373">
        <f>'[1]ALL NEW COMP'!$AN264</f>
        <v>0</v>
      </c>
      <c r="S255" s="414">
        <f>'[1]ALL NEW COMP'!$AQ264</f>
        <v>0</v>
      </c>
      <c r="T255" s="456"/>
      <c r="U255"/>
      <c r="V255"/>
    </row>
    <row r="256" ht="13.5" customHeight="1" spans="1:22">
      <c r="A256" s="316">
        <f>'[1]ALL NEW COMP'!A265</f>
        <v>0</v>
      </c>
      <c r="B256" s="316" t="str">
        <f>'[1]ALL NEW COMP'!B265</f>
        <v>JT212D-Y1L</v>
      </c>
      <c r="C256" s="446"/>
      <c r="D256" s="71">
        <f>'[1]ALL NEW COMP'!D265</f>
        <v>7</v>
      </c>
      <c r="E256" s="71">
        <f>'[1]ALL NEW COMP'!E265</f>
        <v>0</v>
      </c>
      <c r="F256" s="71"/>
      <c r="G256" s="399" t="str">
        <f>'[1]ALL NEW COMP'!G265</f>
        <v>73390btu</v>
      </c>
      <c r="H256" s="190" t="str">
        <f>'[1]ALL NEW COMP'!O265</f>
        <v>~</v>
      </c>
      <c r="I256" s="412"/>
      <c r="J256" s="413" t="str">
        <f>'[1]ALL NEW COMP'!T265</f>
        <v>CU - 100 QC</v>
      </c>
      <c r="K256" s="190" t="str">
        <f>'[1]ALL NEW COMP'!W265</f>
        <v>~</v>
      </c>
      <c r="L256" s="190"/>
      <c r="M256" s="414"/>
      <c r="N256" s="450"/>
      <c r="O256" s="190"/>
      <c r="P256" s="190"/>
      <c r="Q256" s="190"/>
      <c r="R256" s="373">
        <f>'[1]ALL NEW COMP'!$AN265</f>
        <v>0</v>
      </c>
      <c r="S256" s="414">
        <f>'[1]ALL NEW COMP'!$AQ265</f>
        <v>0</v>
      </c>
      <c r="T256" s="456"/>
      <c r="U256"/>
      <c r="V256"/>
    </row>
    <row r="257" ht="18.75" customHeight="1" spans="1:22">
      <c r="A257" s="316">
        <f>'[1]ALL NEW COMP'!A266</f>
        <v>0</v>
      </c>
      <c r="B257" s="316" t="str">
        <f>'[1]ALL NEW COMP'!B266</f>
        <v>JT300D-Y1L</v>
      </c>
      <c r="C257" s="446"/>
      <c r="D257" s="71">
        <f>'[1]ALL NEW COMP'!D266</f>
        <v>10</v>
      </c>
      <c r="E257" s="71">
        <f>'[1]ALL NEW COMP'!E266</f>
        <v>0</v>
      </c>
      <c r="F257" s="71"/>
      <c r="G257" s="399" t="str">
        <f>'[1]ALL NEW COMP'!G266</f>
        <v>102050btu</v>
      </c>
      <c r="H257" s="190" t="str">
        <f>'[1]ALL NEW COMP'!O266</f>
        <v>~</v>
      </c>
      <c r="I257" s="416"/>
      <c r="J257" s="413" t="str">
        <f>'[1]ALL NEW COMP'!T266</f>
        <v>CU - 144 QC</v>
      </c>
      <c r="K257" s="190" t="str">
        <f>'[1]ALL NEW COMP'!W266</f>
        <v>~</v>
      </c>
      <c r="L257" s="190"/>
      <c r="M257" s="414"/>
      <c r="N257" s="450"/>
      <c r="O257" s="190"/>
      <c r="P257" s="190"/>
      <c r="Q257" s="190"/>
      <c r="R257" s="373">
        <f>'[1]ALL NEW COMP'!$AN266</f>
        <v>0</v>
      </c>
      <c r="S257" s="414">
        <f>'[1]ALL NEW COMP'!$AQ266</f>
        <v>0</v>
      </c>
      <c r="T257" s="456"/>
      <c r="U257"/>
      <c r="V257"/>
    </row>
    <row r="258" ht="13.5" customHeight="1" spans="1:22">
      <c r="A258" s="316">
        <f>'[1]ALL NEW COMP'!A267</f>
        <v>0</v>
      </c>
      <c r="B258" s="316" t="str">
        <f>'[1]ALL NEW COMP'!B267</f>
        <v>JT335D-Y1L</v>
      </c>
      <c r="C258" s="457" t="s">
        <v>310</v>
      </c>
      <c r="D258" s="71">
        <f>'[1]ALL NEW COMP'!D267</f>
        <v>12</v>
      </c>
      <c r="E258" s="71">
        <f>'[1]ALL NEW COMP'!E267</f>
        <v>0</v>
      </c>
      <c r="F258" s="71"/>
      <c r="G258" s="399" t="str">
        <f>'[1]ALL NEW COMP'!G267</f>
        <v>116050btu</v>
      </c>
      <c r="H258" s="190" t="str">
        <f>'[1]ALL NEW COMP'!O267</f>
        <v>~</v>
      </c>
      <c r="I258" s="458"/>
      <c r="J258" s="413" t="str">
        <f>'[1]ALL NEW COMP'!T267</f>
        <v>CU - 160 QC</v>
      </c>
      <c r="K258" s="190" t="str">
        <f>'[1]ALL NEW COMP'!W267</f>
        <v>~</v>
      </c>
      <c r="L258" s="190"/>
      <c r="M258" s="414"/>
      <c r="N258" s="459"/>
      <c r="O258" s="190"/>
      <c r="P258" s="190"/>
      <c r="Q258" s="190"/>
      <c r="R258" s="373">
        <f>'[1]ALL NEW COMP'!$AN267</f>
        <v>0</v>
      </c>
      <c r="S258" s="414">
        <f>'[1]ALL NEW COMP'!$AQ267</f>
        <v>0</v>
      </c>
      <c r="T258" s="456"/>
      <c r="U258"/>
      <c r="V258"/>
    </row>
    <row r="259" ht="13.5" customHeight="1" spans="1:22">
      <c r="A259" s="316" t="str">
        <f>'[1]ALL NEW COMP'!A268</f>
        <v>ALL168</v>
      </c>
      <c r="B259" s="316" t="str">
        <f>'[1]ALL NEW COMP'!B268</f>
        <v>JT160G-P8Y1 R410A DAIKIN COMP</v>
      </c>
      <c r="C259" s="217" t="s">
        <v>311</v>
      </c>
      <c r="D259" s="71">
        <f>'[1]ALL NEW COMP'!D268</f>
        <v>5</v>
      </c>
      <c r="E259" s="71">
        <f>'[1]ALL NEW COMP'!E268</f>
        <v>0</v>
      </c>
      <c r="F259" s="71"/>
      <c r="G259" s="399">
        <f>'[1]ALL NEW COMP'!G268</f>
        <v>0</v>
      </c>
      <c r="H259" s="190" t="str">
        <f>'[1]ALL NEW COMP'!O268</f>
        <v>~</v>
      </c>
      <c r="I259" s="417"/>
      <c r="J259" s="413">
        <f>'[1]ALL NEW COMP'!T268</f>
        <v>0</v>
      </c>
      <c r="K259" s="190" t="str">
        <f>'[1]ALL NEW COMP'!W268</f>
        <v>~</v>
      </c>
      <c r="L259" s="190"/>
      <c r="M259" s="414"/>
      <c r="N259" s="460"/>
      <c r="O259" s="190"/>
      <c r="P259" s="190"/>
      <c r="Q259" s="190"/>
      <c r="R259" s="373">
        <f>'[1]ALL NEW COMP'!$AN268</f>
        <v>0</v>
      </c>
      <c r="S259" s="414">
        <f>'[1]ALL NEW COMP'!$AQ268</f>
        <v>0</v>
      </c>
      <c r="T259" s="456"/>
      <c r="U259"/>
      <c r="V259"/>
    </row>
    <row r="260" ht="13.5" customHeight="1" spans="1:22">
      <c r="A260" s="316" t="str">
        <f>'[1]ALL NEW COMP'!A269</f>
        <v>ALL170</v>
      </c>
      <c r="B260" s="316" t="str">
        <f>'[1]ALL NEW COMP'!B269</f>
        <v>ZP42KUE-TFM-52E</v>
      </c>
      <c r="C260" s="398"/>
      <c r="D260" s="71">
        <f>'[1]ALL NEW COMP'!D269</f>
        <v>4</v>
      </c>
      <c r="E260" s="71">
        <f>'[1]ALL NEW COMP'!E269</f>
        <v>0</v>
      </c>
      <c r="F260" s="71"/>
      <c r="G260" s="399">
        <f>'[1]ALL NEW COMP'!G269</f>
        <v>0</v>
      </c>
      <c r="H260" s="190" t="str">
        <f>'[1]ALL NEW COMP'!O269</f>
        <v>~</v>
      </c>
      <c r="I260" s="412"/>
      <c r="J260" s="413">
        <f>'[1]ALL NEW COMP'!T269</f>
        <v>0</v>
      </c>
      <c r="K260" s="190" t="str">
        <f>'[1]ALL NEW COMP'!W269</f>
        <v>~</v>
      </c>
      <c r="L260" s="190"/>
      <c r="M260" s="414"/>
      <c r="N260" s="460"/>
      <c r="O260" s="190"/>
      <c r="P260" s="190"/>
      <c r="Q260" s="190"/>
      <c r="R260" s="373">
        <f>'[1]ALL NEW COMP'!$AN269</f>
        <v>0</v>
      </c>
      <c r="S260" s="414">
        <f>'[1]ALL NEW COMP'!$AQ269</f>
        <v>0</v>
      </c>
      <c r="T260" s="456"/>
      <c r="U260"/>
      <c r="V260"/>
    </row>
    <row r="261" ht="13.5" customHeight="1" spans="1:22">
      <c r="A261" s="316">
        <f>'[1]ALL NEW COMP'!A270</f>
        <v>0</v>
      </c>
      <c r="B261" s="316" t="str">
        <f>'[1]ALL NEW COMP'!B270</f>
        <v>ZP54K3E-TFP-522</v>
      </c>
      <c r="C261" s="398"/>
      <c r="D261" s="71">
        <f>'[1]ALL NEW COMP'!D270</f>
        <v>5</v>
      </c>
      <c r="E261" s="71">
        <f>'[1]ALL NEW COMP'!E270</f>
        <v>0</v>
      </c>
      <c r="F261" s="71"/>
      <c r="G261" s="399">
        <f>'[1]ALL NEW COMP'!G270</f>
        <v>0</v>
      </c>
      <c r="H261" s="190" t="str">
        <f>'[1]ALL NEW COMP'!O270</f>
        <v>~</v>
      </c>
      <c r="I261" s="412"/>
      <c r="J261" s="413">
        <f>'[1]ALL NEW COMP'!T270</f>
        <v>0</v>
      </c>
      <c r="K261" s="190" t="str">
        <f>'[1]ALL NEW COMP'!W270</f>
        <v>~</v>
      </c>
      <c r="L261" s="190"/>
      <c r="M261" s="414"/>
      <c r="N261" s="460"/>
      <c r="O261" s="190"/>
      <c r="P261" s="190"/>
      <c r="Q261" s="190"/>
      <c r="R261" s="373">
        <f>'[1]ALL NEW COMP'!$AN270</f>
        <v>0</v>
      </c>
      <c r="S261" s="414">
        <f>'[1]ALL NEW COMP'!$AQ270</f>
        <v>0</v>
      </c>
      <c r="T261" s="456"/>
      <c r="U261"/>
      <c r="V261"/>
    </row>
    <row r="262" ht="13.5" customHeight="1" spans="1:22">
      <c r="A262" s="316">
        <f>'[1]ALL NEW COMP'!A271</f>
        <v>0</v>
      </c>
      <c r="B262" s="316" t="str">
        <f>'[1]ALL NEW COMP'!B271</f>
        <v>ZP154KCE-TFD-522</v>
      </c>
      <c r="C262" s="398"/>
      <c r="D262" s="71">
        <f>'[1]ALL NEW COMP'!D271</f>
        <v>13</v>
      </c>
      <c r="E262" s="71">
        <f>'[1]ALL NEW COMP'!E271</f>
        <v>0</v>
      </c>
      <c r="F262" s="71"/>
      <c r="G262" s="399">
        <f>'[1]ALL NEW COMP'!G271</f>
        <v>0</v>
      </c>
      <c r="H262" s="190" t="str">
        <f>'[1]ALL NEW COMP'!O271</f>
        <v>~</v>
      </c>
      <c r="I262" s="412"/>
      <c r="J262" s="413">
        <f>'[1]ALL NEW COMP'!T271</f>
        <v>0</v>
      </c>
      <c r="K262" s="190" t="str">
        <f>'[1]ALL NEW COMP'!W271</f>
        <v>~</v>
      </c>
      <c r="L262" s="190"/>
      <c r="M262" s="414"/>
      <c r="N262" s="460"/>
      <c r="O262" s="190"/>
      <c r="P262" s="190"/>
      <c r="Q262" s="190"/>
      <c r="R262" s="373">
        <f>'[1]ALL NEW COMP'!$AN271</f>
        <v>0</v>
      </c>
      <c r="S262" s="414">
        <f>'[1]ALL NEW COMP'!$AQ271</f>
        <v>0</v>
      </c>
      <c r="T262" s="456"/>
      <c r="U262"/>
      <c r="V262"/>
    </row>
    <row r="263" ht="13.5" customHeight="1" spans="1:22">
      <c r="A263" s="316">
        <f>'[1]ALL NEW COMP'!A272</f>
        <v>0</v>
      </c>
      <c r="B263" s="316" t="str">
        <f>'[1]ALL NEW COMP'!B272</f>
        <v>ZP182KCE-TFD-522</v>
      </c>
      <c r="C263" s="218"/>
      <c r="D263" s="71">
        <f>'[1]ALL NEW COMP'!D272</f>
        <v>15</v>
      </c>
      <c r="E263" s="71">
        <f>'[1]ALL NEW COMP'!E272</f>
        <v>0</v>
      </c>
      <c r="F263" s="71"/>
      <c r="G263" s="399">
        <f>'[1]ALL NEW COMP'!G272</f>
        <v>0</v>
      </c>
      <c r="H263" s="190" t="str">
        <f>'[1]ALL NEW COMP'!O272</f>
        <v>~</v>
      </c>
      <c r="I263" s="416"/>
      <c r="J263" s="413">
        <f>'[1]ALL NEW COMP'!T272</f>
        <v>0</v>
      </c>
      <c r="K263" s="190" t="str">
        <f>'[1]ALL NEW COMP'!W272</f>
        <v>~</v>
      </c>
      <c r="L263" s="190"/>
      <c r="M263" s="414"/>
      <c r="N263" s="461"/>
      <c r="O263" s="190"/>
      <c r="P263" s="190"/>
      <c r="Q263" s="190"/>
      <c r="R263" s="373">
        <f>'[1]ALL NEW COMP'!$AN272</f>
        <v>0</v>
      </c>
      <c r="S263" s="414">
        <f>'[1]ALL NEW COMP'!$AQ272</f>
        <v>0</v>
      </c>
      <c r="T263" s="456"/>
      <c r="U263"/>
      <c r="V263"/>
    </row>
    <row r="264" ht="13.5" customHeight="1" spans="1:22">
      <c r="A264" s="316">
        <f>'[1]ALL NEW COMP'!A273</f>
        <v>0</v>
      </c>
      <c r="B264" s="316" t="str">
        <f>'[1]ALL NEW COMP'!B273</f>
        <v>ZP385KCE-TFD-522</v>
      </c>
      <c r="C264" s="217" t="s">
        <v>312</v>
      </c>
      <c r="D264" s="71">
        <f>'[1]ALL NEW COMP'!D273</f>
        <v>32</v>
      </c>
      <c r="E264" s="71">
        <f>'[1]ALL NEW COMP'!E273</f>
        <v>0</v>
      </c>
      <c r="F264" s="71"/>
      <c r="G264" s="399">
        <f>'[1]ALL NEW COMP'!G273</f>
        <v>0</v>
      </c>
      <c r="H264" s="190" t="str">
        <f>'[1]ALL NEW COMP'!O273</f>
        <v>~</v>
      </c>
      <c r="I264" s="417" t="s">
        <v>276</v>
      </c>
      <c r="J264" s="413">
        <f>'[1]ALL NEW COMP'!T273</f>
        <v>0</v>
      </c>
      <c r="K264" s="190" t="str">
        <f>'[1]ALL NEW COMP'!W273</f>
        <v>~</v>
      </c>
      <c r="L264" s="190"/>
      <c r="M264" s="414">
        <f>'[1]ALL NEW COMP'!$AB273</f>
        <v>0</v>
      </c>
      <c r="N264" s="450"/>
      <c r="O264" s="190"/>
      <c r="P264" s="190"/>
      <c r="Q264" s="190"/>
      <c r="R264" s="373">
        <f>'[1]ALL NEW COMP'!$AN273</f>
        <v>0</v>
      </c>
      <c r="S264" s="414">
        <f>'[1]ALL NEW COMP'!$AQ273</f>
        <v>0</v>
      </c>
      <c r="T264" s="456"/>
      <c r="U264"/>
      <c r="V264"/>
    </row>
    <row r="265" ht="13.5" customHeight="1" spans="1:22">
      <c r="A265" s="316" t="str">
        <f>'[1]ALL NEW COMP'!A274</f>
        <v>ALL174</v>
      </c>
      <c r="B265" s="316" t="str">
        <f>'[1]ALL NEW COMP'!B274</f>
        <v>ZR61KCE</v>
      </c>
      <c r="C265" s="398"/>
      <c r="D265" s="71">
        <f>'[1]ALL NEW COMP'!D274</f>
        <v>5</v>
      </c>
      <c r="E265" s="71">
        <f>'[1]ALL NEW COMP'!E274</f>
        <v>0</v>
      </c>
      <c r="F265" s="71"/>
      <c r="G265" s="399">
        <f>'[1]ALL NEW COMP'!G274</f>
        <v>0</v>
      </c>
      <c r="H265" s="190" t="str">
        <f>'[1]ALL NEW COMP'!O274</f>
        <v>~</v>
      </c>
      <c r="I265" s="412"/>
      <c r="J265" s="413" t="str">
        <f>'[1]ALL NEW COMP'!T274</f>
        <v>CU - 72 QC</v>
      </c>
      <c r="K265" s="190" t="str">
        <f>'[1]ALL NEW COMP'!W274</f>
        <v>~</v>
      </c>
      <c r="L265" s="190"/>
      <c r="M265" s="414" t="str">
        <f>'[1]ALL NEW COMP'!$AB274</f>
        <v>BCU - 64  </v>
      </c>
      <c r="N265" s="450"/>
      <c r="O265" s="190"/>
      <c r="P265" s="190"/>
      <c r="Q265" s="190"/>
      <c r="R265" s="373">
        <f>'[1]ALL NEW COMP'!$AN274</f>
        <v>0</v>
      </c>
      <c r="S265" s="414">
        <f>'[1]ALL NEW COMP'!$AQ274</f>
        <v>0</v>
      </c>
      <c r="T265" s="456"/>
      <c r="U265"/>
      <c r="V265"/>
    </row>
    <row r="266" ht="13.5" customHeight="1" spans="1:22">
      <c r="A266" s="316" t="str">
        <f>'[1]ALL NEW COMP'!A275</f>
        <v>ALL175</v>
      </c>
      <c r="B266" s="316" t="str">
        <f>'[1]ALL NEW COMP'!B275</f>
        <v>ZR72KCE</v>
      </c>
      <c r="C266" s="398"/>
      <c r="D266" s="71">
        <f>'[1]ALL NEW COMP'!D275</f>
        <v>6</v>
      </c>
      <c r="E266" s="71">
        <f>'[1]ALL NEW COMP'!E275</f>
        <v>0</v>
      </c>
      <c r="F266" s="71"/>
      <c r="G266" s="399">
        <f>'[1]ALL NEW COMP'!G275</f>
        <v>0</v>
      </c>
      <c r="H266" s="190" t="str">
        <f>'[1]ALL NEW COMP'!O275</f>
        <v>~</v>
      </c>
      <c r="I266" s="412"/>
      <c r="J266" s="413" t="str">
        <f>'[1]ALL NEW COMP'!T275</f>
        <v>CU - 100 QC</v>
      </c>
      <c r="K266" s="190" t="str">
        <f>'[1]ALL NEW COMP'!W275</f>
        <v>~</v>
      </c>
      <c r="L266" s="190"/>
      <c r="M266" s="414" t="str">
        <f>'[1]ALL NEW COMP'!$AB275</f>
        <v>BCU - 72</v>
      </c>
      <c r="N266" s="450"/>
      <c r="O266" s="190"/>
      <c r="P266" s="190"/>
      <c r="Q266" s="190"/>
      <c r="R266" s="373">
        <f>'[1]ALL NEW COMP'!$AN275</f>
        <v>0</v>
      </c>
      <c r="S266" s="414">
        <f>'[1]ALL NEW COMP'!$AQ275</f>
        <v>0</v>
      </c>
      <c r="T266" s="456"/>
      <c r="U266"/>
      <c r="V266"/>
    </row>
    <row r="267" ht="13.5" customHeight="1" spans="1:22">
      <c r="A267" s="316" t="str">
        <f>'[1]ALL NEW COMP'!A276</f>
        <v>ALL176</v>
      </c>
      <c r="B267" s="316" t="str">
        <f>'[1]ALL NEW COMP'!B276</f>
        <v>ZR94KCE</v>
      </c>
      <c r="C267" s="398"/>
      <c r="D267" s="71">
        <f>'[1]ALL NEW COMP'!D276</f>
        <v>7.5</v>
      </c>
      <c r="E267" s="71">
        <f>'[1]ALL NEW COMP'!E276</f>
        <v>0</v>
      </c>
      <c r="F267" s="71"/>
      <c r="G267" s="399">
        <f>'[1]ALL NEW COMP'!G276</f>
        <v>0</v>
      </c>
      <c r="H267" s="190" t="str">
        <f>'[1]ALL NEW COMP'!O276</f>
        <v>~</v>
      </c>
      <c r="I267" s="412"/>
      <c r="J267" s="413" t="str">
        <f>'[1]ALL NEW COMP'!T276</f>
        <v>CU - 125 QC</v>
      </c>
      <c r="K267" s="190" t="str">
        <f>'[1]ALL NEW COMP'!W276</f>
        <v>~</v>
      </c>
      <c r="L267" s="190"/>
      <c r="M267" s="414" t="str">
        <f>'[1]ALL NEW COMP'!$AB276</f>
        <v>TCU - 100B</v>
      </c>
      <c r="N267" s="450"/>
      <c r="O267" s="190"/>
      <c r="P267" s="190"/>
      <c r="Q267" s="190"/>
      <c r="R267" s="373">
        <f>'[1]ALL NEW COMP'!$AN276</f>
        <v>0</v>
      </c>
      <c r="S267" s="414">
        <f>'[1]ALL NEW COMP'!$AQ276</f>
        <v>0</v>
      </c>
      <c r="T267" s="456"/>
      <c r="U267"/>
      <c r="V267"/>
    </row>
    <row r="268" ht="13.5" customHeight="1" spans="1:22">
      <c r="A268" s="316" t="str">
        <f>'[1]ALL NEW COMP'!A277</f>
        <v>ALL177</v>
      </c>
      <c r="B268" s="316" t="str">
        <f>'[1]ALL NEW COMP'!B277</f>
        <v>ZR108KCE</v>
      </c>
      <c r="C268" s="398"/>
      <c r="D268" s="71">
        <f>'[1]ALL NEW COMP'!D277</f>
        <v>9</v>
      </c>
      <c r="E268" s="71">
        <f>'[1]ALL NEW COMP'!E277</f>
        <v>0</v>
      </c>
      <c r="F268" s="71"/>
      <c r="G268" s="399">
        <f>'[1]ALL NEW COMP'!G277</f>
        <v>0</v>
      </c>
      <c r="H268" s="190" t="str">
        <f>'[1]ALL NEW COMP'!O277</f>
        <v>~</v>
      </c>
      <c r="I268" s="412"/>
      <c r="J268" s="413" t="str">
        <f>'[1]ALL NEW COMP'!T277</f>
        <v>CU - 144 QC</v>
      </c>
      <c r="K268" s="190" t="str">
        <f>'[1]ALL NEW COMP'!W277</f>
        <v>~</v>
      </c>
      <c r="L268" s="190"/>
      <c r="M268" s="414" t="str">
        <f>'[1]ALL NEW COMP'!$AB277</f>
        <v>TCU - 120 </v>
      </c>
      <c r="N268" s="450"/>
      <c r="O268" s="190"/>
      <c r="P268" s="190"/>
      <c r="Q268" s="190"/>
      <c r="R268" s="373">
        <f>'[1]ALL NEW COMP'!$AN277</f>
        <v>0</v>
      </c>
      <c r="S268" s="414">
        <f>'[1]ALL NEW COMP'!$AQ277</f>
        <v>0</v>
      </c>
      <c r="T268" s="470"/>
      <c r="U268"/>
      <c r="V268"/>
    </row>
    <row r="269" ht="13.5" customHeight="1" spans="1:22">
      <c r="A269" s="316" t="str">
        <f>'[1]ALL NEW COMP'!A278</f>
        <v>ALL178</v>
      </c>
      <c r="B269" s="316" t="str">
        <f>'[1]ALL NEW COMP'!B278</f>
        <v>ZR125KCE</v>
      </c>
      <c r="C269" s="398"/>
      <c r="D269" s="71">
        <f>'[1]ALL NEW COMP'!D278</f>
        <v>10</v>
      </c>
      <c r="E269" s="71">
        <f>'[1]ALL NEW COMP'!E278</f>
        <v>0</v>
      </c>
      <c r="F269" s="71"/>
      <c r="G269" s="399">
        <f>'[1]ALL NEW COMP'!G278</f>
        <v>0</v>
      </c>
      <c r="H269" s="190" t="str">
        <f>'[1]ALL NEW COMP'!O278</f>
        <v>~</v>
      </c>
      <c r="I269" s="412"/>
      <c r="J269" s="413" t="str">
        <f>'[1]ALL NEW COMP'!T278</f>
        <v>CU - 144 QC</v>
      </c>
      <c r="K269" s="190" t="str">
        <f>'[1]ALL NEW COMP'!W278</f>
        <v>~</v>
      </c>
      <c r="L269" s="190"/>
      <c r="M269" s="414" t="str">
        <f>'[1]ALL NEW COMP'!$AB278</f>
        <v>TCU - 120 </v>
      </c>
      <c r="N269" s="450"/>
      <c r="O269" s="190"/>
      <c r="P269" s="190"/>
      <c r="Q269" s="190"/>
      <c r="R269" s="373">
        <f>'[1]ALL NEW COMP'!$AN278</f>
        <v>0</v>
      </c>
      <c r="S269" s="414">
        <f>'[1]ALL NEW COMP'!$AQ278</f>
        <v>0</v>
      </c>
      <c r="T269" s="455"/>
      <c r="U269"/>
      <c r="V269"/>
    </row>
    <row r="270" ht="13.5" customHeight="1" spans="1:22">
      <c r="A270" s="316" t="str">
        <f>'[1]ALL NEW COMP'!A279</f>
        <v>ALL179</v>
      </c>
      <c r="B270" s="316" t="str">
        <f>'[1]ALL NEW COMP'!B279</f>
        <v>ZR144KCE</v>
      </c>
      <c r="C270" s="398"/>
      <c r="D270" s="71">
        <f>'[1]ALL NEW COMP'!D279</f>
        <v>12.5</v>
      </c>
      <c r="E270" s="71">
        <f>'[1]ALL NEW COMP'!E279</f>
        <v>0</v>
      </c>
      <c r="F270" s="71"/>
      <c r="G270" s="399">
        <f>'[1]ALL NEW COMP'!G279</f>
        <v>0</v>
      </c>
      <c r="H270" s="190">
        <f>'[1]ALL NEW COMP'!O279</f>
        <v>4506.00649350649</v>
      </c>
      <c r="I270" s="412"/>
      <c r="J270" s="413" t="str">
        <f>'[1]ALL NEW COMP'!T279</f>
        <v>CU - 160 QC</v>
      </c>
      <c r="K270" s="190" t="str">
        <f>'[1]ALL NEW COMP'!W279</f>
        <v>~</v>
      </c>
      <c r="L270" s="190"/>
      <c r="M270" s="414" t="str">
        <f>'[1]ALL NEW COMP'!$AB279</f>
        <v>TCU - 120 </v>
      </c>
      <c r="N270" s="450"/>
      <c r="O270" s="190"/>
      <c r="P270" s="190"/>
      <c r="Q270" s="190"/>
      <c r="R270" s="373">
        <f>'[1]ALL NEW COMP'!$AN279</f>
        <v>0</v>
      </c>
      <c r="S270" s="414">
        <f>'[1]ALL NEW COMP'!$AQ279</f>
        <v>0</v>
      </c>
      <c r="T270" s="456"/>
      <c r="U270"/>
      <c r="V270"/>
    </row>
    <row r="271" ht="13.5" customHeight="1" spans="1:22">
      <c r="A271" s="316" t="str">
        <f>'[1]ALL NEW COMP'!A280</f>
        <v>ALL180</v>
      </c>
      <c r="B271" s="316" t="str">
        <f>'[1]ALL NEW COMP'!B280</f>
        <v>ZR190KCE</v>
      </c>
      <c r="C271" s="398"/>
      <c r="D271" s="71">
        <f>'[1]ALL NEW COMP'!D280</f>
        <v>15</v>
      </c>
      <c r="E271" s="71">
        <f>'[1]ALL NEW COMP'!E280</f>
        <v>0</v>
      </c>
      <c r="F271" s="71"/>
      <c r="G271" s="399">
        <f>'[1]ALL NEW COMP'!G280</f>
        <v>0</v>
      </c>
      <c r="H271" s="190">
        <f>'[1]ALL NEW COMP'!O280</f>
        <v>6279.6442687747</v>
      </c>
      <c r="I271" s="412"/>
      <c r="J271" s="413" t="str">
        <f>'[1]ALL NEW COMP'!T280</f>
        <v>CU - 200 QC</v>
      </c>
      <c r="K271" s="190">
        <f>'[1]ALL NEW COMP'!W280</f>
        <v>14569.9403488775</v>
      </c>
      <c r="L271" s="190"/>
      <c r="M271" s="414" t="str">
        <f>'[1]ALL NEW COMP'!$AB280</f>
        <v>TCU - 150 </v>
      </c>
      <c r="N271" s="450"/>
      <c r="O271" s="190"/>
      <c r="P271" s="190"/>
      <c r="Q271" s="190"/>
      <c r="R271" s="373">
        <f>'[1]ALL NEW COMP'!$AN280</f>
        <v>0</v>
      </c>
      <c r="S271" s="414">
        <f>'[1]ALL NEW COMP'!$AQ280</f>
        <v>0</v>
      </c>
      <c r="T271" s="456"/>
      <c r="U271"/>
      <c r="V271"/>
    </row>
    <row r="272" ht="13.5" customHeight="1" spans="1:22">
      <c r="A272" s="316" t="str">
        <f>'[1]ALL NEW COMP'!A281</f>
        <v>ALL181</v>
      </c>
      <c r="B272" s="316" t="str">
        <f>'[1]ALL NEW COMP'!B281</f>
        <v>ZR250KCE</v>
      </c>
      <c r="C272" s="398"/>
      <c r="D272" s="71">
        <f>'[1]ALL NEW COMP'!D281</f>
        <v>20</v>
      </c>
      <c r="E272" s="71">
        <f>'[1]ALL NEW COMP'!E281</f>
        <v>0</v>
      </c>
      <c r="F272" s="71"/>
      <c r="G272" s="399">
        <f>'[1]ALL NEW COMP'!G281</f>
        <v>0</v>
      </c>
      <c r="H272" s="190">
        <f>'[1]ALL NEW COMP'!O281</f>
        <v>10191.7613636364</v>
      </c>
      <c r="I272" s="412"/>
      <c r="J272" s="413" t="str">
        <f>'[1]ALL NEW COMP'!T281</f>
        <v>CU - 250 QC</v>
      </c>
      <c r="K272" s="190">
        <f>'[1]ALL NEW COMP'!W281</f>
        <v>20276.5212912368</v>
      </c>
      <c r="L272" s="190"/>
      <c r="M272" s="414" t="str">
        <f>'[1]ALL NEW COMP'!$AB281</f>
        <v>TCU - 220</v>
      </c>
      <c r="N272" s="450"/>
      <c r="O272" s="190"/>
      <c r="P272" s="190"/>
      <c r="Q272" s="190"/>
      <c r="R272" s="373">
        <f>'[1]ALL NEW COMP'!$AN281</f>
        <v>0</v>
      </c>
      <c r="S272" s="414">
        <f>'[1]ALL NEW COMP'!$AQ281</f>
        <v>0</v>
      </c>
      <c r="T272" s="456"/>
      <c r="U272"/>
      <c r="V272"/>
    </row>
    <row r="273" ht="13.5" customHeight="1" spans="1:22">
      <c r="A273" s="316" t="str">
        <f>'[1]ALL NEW COMP'!A282</f>
        <v>ALL182</v>
      </c>
      <c r="B273" s="316" t="str">
        <f>'[1]ALL NEW COMP'!B282</f>
        <v>ZR310KCE</v>
      </c>
      <c r="C273" s="218"/>
      <c r="D273" s="71">
        <f>'[1]ALL NEW COMP'!D282</f>
        <v>25</v>
      </c>
      <c r="E273" s="71">
        <f>'[1]ALL NEW COMP'!E282</f>
        <v>0</v>
      </c>
      <c r="F273" s="71"/>
      <c r="G273" s="399">
        <f>'[1]ALL NEW COMP'!G282</f>
        <v>0</v>
      </c>
      <c r="H273" s="190">
        <f>'[1]ALL NEW COMP'!O282</f>
        <v>10410.15625</v>
      </c>
      <c r="I273" s="416"/>
      <c r="J273" s="413" t="str">
        <f>'[1]ALL NEW COMP'!T282</f>
        <v>CU - 300 QC</v>
      </c>
      <c r="K273" s="190">
        <f>'[1]ALL NEW COMP'!W282</f>
        <v>22432.4034185867</v>
      </c>
      <c r="L273" s="190"/>
      <c r="M273" s="414" t="str">
        <f>'[1]ALL NEW COMP'!$AB282</f>
        <v>TCUV - 250</v>
      </c>
      <c r="N273" s="450"/>
      <c r="O273" s="190"/>
      <c r="P273" s="190"/>
      <c r="Q273" s="190"/>
      <c r="R273" s="373">
        <f>'[1]ALL NEW COMP'!$AN282</f>
        <v>0</v>
      </c>
      <c r="S273" s="414">
        <f>'[1]ALL NEW COMP'!$AQ282</f>
        <v>0</v>
      </c>
      <c r="T273" s="456"/>
      <c r="U273"/>
      <c r="V273"/>
    </row>
    <row r="274" ht="13.5" customHeight="1" spans="1:22">
      <c r="A274" s="316" t="str">
        <f>'[1]ALL NEW COMP'!A283</f>
        <v>ALL183</v>
      </c>
      <c r="B274" s="316" t="str">
        <f>'[1]ALL NEW COMP'!B283</f>
        <v>ZR380KCE</v>
      </c>
      <c r="C274" s="217" t="s">
        <v>313</v>
      </c>
      <c r="D274" s="71">
        <f>'[1]ALL NEW COMP'!D283</f>
        <v>30</v>
      </c>
      <c r="E274" s="71">
        <f>'[1]ALL NEW COMP'!E283</f>
        <v>0</v>
      </c>
      <c r="F274" s="71">
        <f>'[1]ALL NEW COMP'!F283</f>
        <v>0</v>
      </c>
      <c r="G274" s="399">
        <f>'[1]ALL NEW COMP'!G283</f>
        <v>0</v>
      </c>
      <c r="H274" s="190">
        <f>'[1]ALL NEW COMP'!O283</f>
        <v>13777.5974025974</v>
      </c>
      <c r="I274" s="462"/>
      <c r="J274" s="413" t="str">
        <f>'[1]ALL NEW COMP'!T283</f>
        <v>CU - 350 QC</v>
      </c>
      <c r="K274" s="190">
        <f>'[1]ALL NEW COMP'!W283</f>
        <v>28353.0197862845</v>
      </c>
      <c r="L274" s="190"/>
      <c r="M274" s="414">
        <f>'[1]ALL NEW COMP'!$AB283</f>
        <v>0</v>
      </c>
      <c r="N274" s="463"/>
      <c r="O274" s="190"/>
      <c r="P274" s="190"/>
      <c r="Q274" s="190"/>
      <c r="R274" s="373">
        <f>'[1]ALL NEW COMP'!$AN283</f>
        <v>0</v>
      </c>
      <c r="S274" s="414">
        <f>'[1]ALL NEW COMP'!$AQ283</f>
        <v>0</v>
      </c>
      <c r="T274" s="456"/>
      <c r="U274"/>
      <c r="V274"/>
    </row>
    <row r="275" ht="13.5" customHeight="1" spans="1:22">
      <c r="A275" s="316" t="str">
        <f>'[1]ALL NEW COMP'!A284</f>
        <v>ALL184</v>
      </c>
      <c r="B275" s="316" t="str">
        <f>'[1]ALL NEW COMP'!B284</f>
        <v>403DH-64C2</v>
      </c>
      <c r="C275" s="218"/>
      <c r="D275" s="71">
        <f>'[1]ALL NEW COMP'!D284</f>
        <v>4.5</v>
      </c>
      <c r="E275" s="71">
        <f>'[1]ALL NEW COMP'!E284</f>
        <v>0</v>
      </c>
      <c r="F275" s="71"/>
      <c r="G275" s="399">
        <f>'[1]ALL NEW COMP'!G284</f>
        <v>0</v>
      </c>
      <c r="H275" s="190">
        <f>'[1]ALL NEW COMP'!O284</f>
        <v>1153.84615384615</v>
      </c>
      <c r="I275" s="464"/>
      <c r="J275" s="413">
        <f>'[1]ALL NEW COMP'!T284</f>
        <v>0</v>
      </c>
      <c r="K275" s="190">
        <f>'[1]ALL NEW COMP'!W284</f>
        <v>0</v>
      </c>
      <c r="L275" s="190"/>
      <c r="M275" s="414">
        <f>'[1]ALL NEW COMP'!$AB284</f>
        <v>0</v>
      </c>
      <c r="N275" s="465"/>
      <c r="O275" s="190"/>
      <c r="P275" s="190"/>
      <c r="Q275" s="190"/>
      <c r="R275" s="373">
        <f>'[1]ALL NEW COMP'!$AN284</f>
        <v>0</v>
      </c>
      <c r="S275" s="414">
        <f>'[1]ALL NEW COMP'!$AQ284</f>
        <v>0</v>
      </c>
      <c r="T275" s="456"/>
      <c r="U275"/>
      <c r="V275"/>
    </row>
    <row r="276" ht="13.5" customHeight="1" spans="1:22">
      <c r="A276" s="316" t="str">
        <f>'[1]ALL NEW COMP'!A285</f>
        <v>ALL185</v>
      </c>
      <c r="B276" s="316" t="str">
        <f>'[1]ALL NEW COMP'!B285</f>
        <v>401DHV-64D2Y</v>
      </c>
      <c r="C276" s="432" t="s">
        <v>314</v>
      </c>
      <c r="D276" s="71">
        <f>'[1]ALL NEW COMP'!D285</f>
        <v>6</v>
      </c>
      <c r="E276" s="71">
        <f>'[1]ALL NEW COMP'!E285</f>
        <v>0</v>
      </c>
      <c r="F276" s="71"/>
      <c r="G276" s="399">
        <f>'[1]ALL NEW COMP'!G285</f>
        <v>0</v>
      </c>
      <c r="H276" s="190">
        <f>'[1]ALL NEW COMP'!O285</f>
        <v>1384.61538461538</v>
      </c>
      <c r="I276" s="424" t="s">
        <v>305</v>
      </c>
      <c r="J276" s="413">
        <f>'[1]ALL NEW COMP'!T285</f>
        <v>0</v>
      </c>
      <c r="K276" s="190">
        <f>'[1]ALL NEW COMP'!W285</f>
        <v>0</v>
      </c>
      <c r="L276" s="190"/>
      <c r="M276" s="414">
        <f>'[1]ALL NEW COMP'!$AB285</f>
        <v>0</v>
      </c>
      <c r="N276" s="466" t="s">
        <v>315</v>
      </c>
      <c r="O276" s="190">
        <f>'[1]ALL NEW COMP'!AK285</f>
        <v>0</v>
      </c>
      <c r="P276" s="190">
        <f>'[1]ALL NEW COMP'!AL285</f>
        <v>0</v>
      </c>
      <c r="Q276" s="190">
        <f>'[1]ALL NEW COMP'!AM285</f>
        <v>0</v>
      </c>
      <c r="R276" s="373">
        <f>'[1]ALL NEW COMP'!$AN285</f>
        <v>0</v>
      </c>
      <c r="S276" s="414">
        <f>'[1]ALL NEW COMP'!$AQ285</f>
        <v>0</v>
      </c>
      <c r="T276" s="470"/>
      <c r="U276"/>
      <c r="V276"/>
    </row>
    <row r="277" ht="13.5" customHeight="1" spans="1:22">
      <c r="A277" s="316" t="str">
        <f>'[1]ALL NEW COMP'!A286</f>
        <v>ALL186</v>
      </c>
      <c r="B277" s="316" t="str">
        <f>'[1]ALL NEW COMP'!B286</f>
        <v>NS350DH-64D2YG </v>
      </c>
      <c r="C277" s="433"/>
      <c r="D277" s="71" t="str">
        <f>'[1]ALL NEW COMP'!D286</f>
        <v>3.5 med temp</v>
      </c>
      <c r="E277" s="71">
        <f>'[1]ALL NEW COMP'!E286</f>
        <v>0</v>
      </c>
      <c r="F277" s="71"/>
      <c r="G277" s="399">
        <f>'[1]ALL NEW COMP'!G286</f>
        <v>0</v>
      </c>
      <c r="H277" s="190">
        <f>'[1]ALL NEW COMP'!O286</f>
        <v>1669.50757575758</v>
      </c>
      <c r="I277" s="425"/>
      <c r="J277" s="413" t="str">
        <f>'[1]ALL NEW COMP'!T286</f>
        <v>CU - 50  QC</v>
      </c>
      <c r="K277" s="190">
        <f>'[1]ALL NEW COMP'!W286</f>
        <v>4384.69927466439</v>
      </c>
      <c r="L277" s="190"/>
      <c r="M277" s="414" t="str">
        <f>'[1]ALL NEW COMP'!$AB286</f>
        <v>BCU - 55</v>
      </c>
      <c r="N277" s="467"/>
      <c r="O277" s="190">
        <f>'[1]ALL NEW COMP'!AK286</f>
        <v>4933.66947654376</v>
      </c>
      <c r="P277" s="190">
        <f>'[1]ALL NEW COMP'!AL286</f>
        <v>4837.19888830847</v>
      </c>
      <c r="Q277" s="190">
        <f>'[1]ALL NEW COMP'!AM286</f>
        <v>4572.13187208376</v>
      </c>
      <c r="R277" s="373">
        <f>'[1]ALL NEW COMP'!$AN286</f>
        <v>0</v>
      </c>
      <c r="S277" s="414">
        <f>'[1]ALL NEW COMP'!$AQ286</f>
        <v>0</v>
      </c>
      <c r="T277"/>
      <c r="U277"/>
      <c r="V277"/>
    </row>
    <row r="278" ht="13.5" customHeight="1" spans="1:22">
      <c r="A278" s="316" t="str">
        <f>'[1]ALL NEW COMP'!A287</f>
        <v>ALL187</v>
      </c>
      <c r="B278" s="316" t="str">
        <f>'[1]ALL NEW COMP'!B287</f>
        <v>NS500DH-83D2YG </v>
      </c>
      <c r="C278" s="433"/>
      <c r="D278" s="71" t="str">
        <f>'[1]ALL NEW COMP'!D287</f>
        <v>5 med temp</v>
      </c>
      <c r="E278" s="71">
        <f>'[1]ALL NEW COMP'!E287</f>
        <v>0</v>
      </c>
      <c r="F278" s="71"/>
      <c r="G278" s="399">
        <f>'[1]ALL NEW COMP'!G287</f>
        <v>0</v>
      </c>
      <c r="H278" s="190">
        <f>'[1]ALL NEW COMP'!O287</f>
        <v>1700.56818181818</v>
      </c>
      <c r="I278" s="425"/>
      <c r="J278" s="413" t="str">
        <f>'[1]ALL NEW COMP'!T287</f>
        <v>CU - 72 QC</v>
      </c>
      <c r="K278" s="190">
        <f>'[1]ALL NEW COMP'!W287</f>
        <v>5406.69827946299</v>
      </c>
      <c r="L278" s="190"/>
      <c r="M278" s="414" t="str">
        <f>'[1]ALL NEW COMP'!$AB287</f>
        <v>BCU - 64  </v>
      </c>
      <c r="N278" s="467"/>
      <c r="O278" s="190">
        <f>'[1]ALL NEW COMP'!AK287</f>
        <v>5708.54460120644</v>
      </c>
      <c r="P278" s="190">
        <f>'[1]ALL NEW COMP'!AL287</f>
        <v>5612.07401297114</v>
      </c>
      <c r="Q278" s="190">
        <f>'[1]ALL NEW COMP'!AM287</f>
        <v>5347.00699674644</v>
      </c>
      <c r="R278" s="373">
        <f>'[1]ALL NEW COMP'!$AN287</f>
        <v>0</v>
      </c>
      <c r="S278" s="414">
        <f>'[1]ALL NEW COMP'!$AQ287</f>
        <v>0</v>
      </c>
      <c r="T278"/>
      <c r="U278"/>
      <c r="V278"/>
    </row>
    <row r="279" ht="13.5" customHeight="1" spans="1:22">
      <c r="A279" s="316" t="str">
        <f>'[1]ALL NEW COMP'!A288</f>
        <v>ALL188</v>
      </c>
      <c r="B279" s="316" t="str">
        <f>'[1]ALL NEW COMP'!B288</f>
        <v>NS600DH-95D2YG </v>
      </c>
      <c r="C279" s="440" t="s">
        <v>316</v>
      </c>
      <c r="D279" s="71" t="str">
        <f>'[1]ALL NEW COMP'!D288</f>
        <v>6 med temp</v>
      </c>
      <c r="E279" s="71">
        <f>'[1]ALL NEW COMP'!E288</f>
        <v>0</v>
      </c>
      <c r="F279" s="71"/>
      <c r="G279" s="399">
        <f>'[1]ALL NEW COMP'!G288</f>
        <v>0</v>
      </c>
      <c r="H279" s="190">
        <f>'[1]ALL NEW COMP'!O288</f>
        <v>2003.40909090909</v>
      </c>
      <c r="I279" s="425"/>
      <c r="J279" s="413" t="str">
        <f>'[1]ALL NEW COMP'!T288</f>
        <v>CU - 90 QC</v>
      </c>
      <c r="K279" s="190">
        <f>'[1]ALL NEW COMP'!W288</f>
        <v>6040.03268310012</v>
      </c>
      <c r="L279" s="190"/>
      <c r="M279" s="414" t="str">
        <f>'[1]ALL NEW COMP'!$AB288</f>
        <v>BCU - 72</v>
      </c>
      <c r="N279" s="467"/>
      <c r="O279" s="190">
        <f>'[1]ALL NEW COMP'!AK288</f>
        <v>6348.59453018041</v>
      </c>
      <c r="P279" s="190">
        <f>'[1]ALL NEW COMP'!AL288</f>
        <v>6252.12394194511</v>
      </c>
      <c r="Q279" s="190">
        <f>'[1]ALL NEW COMP'!AM288</f>
        <v>5987.05692572041</v>
      </c>
      <c r="R279" s="373">
        <f>'[1]ALL NEW COMP'!$AN288</f>
        <v>0</v>
      </c>
      <c r="S279" s="414">
        <f>'[1]ALL NEW COMP'!$AQ288</f>
        <v>0</v>
      </c>
      <c r="T279"/>
      <c r="U279"/>
      <c r="V279"/>
    </row>
    <row r="280" ht="13.5" customHeight="1" spans="1:22">
      <c r="A280" s="316" t="str">
        <f>'[1]ALL NEW COMP'!A289</f>
        <v>ALL189</v>
      </c>
      <c r="B280" s="316" t="str">
        <f>'[1]ALL NEW COMP'!B289</f>
        <v>LS350DH-64D2YG </v>
      </c>
      <c r="C280" s="440"/>
      <c r="D280" s="71" t="str">
        <f>'[1]ALL NEW COMP'!D289</f>
        <v>3.5 low temp</v>
      </c>
      <c r="E280" s="71" t="str">
        <f>'[1]ALL NEW COMP'!E289</f>
        <v>0.031*24",(0.051*24")</v>
      </c>
      <c r="F280" s="71"/>
      <c r="G280" s="399">
        <f>'[1]ALL NEW COMP'!G289</f>
        <v>0</v>
      </c>
      <c r="H280" s="190">
        <f>'[1]ALL NEW COMP'!O289</f>
        <v>1677.27272727273</v>
      </c>
      <c r="I280" s="425"/>
      <c r="J280" s="413" t="str">
        <f>'[1]ALL NEW COMP'!T289</f>
        <v>CU - 50  QC</v>
      </c>
      <c r="K280" s="190">
        <f>'[1]ALL NEW COMP'!W289</f>
        <v>4563.68078740451</v>
      </c>
      <c r="L280" s="190"/>
      <c r="M280" s="414" t="str">
        <f>'[1]ALL NEW COMP'!$AB289</f>
        <v>BCU - 55</v>
      </c>
      <c r="N280" s="467"/>
      <c r="O280" s="190">
        <f>'[1]ALL NEW COMP'!AK289</f>
        <v>5112.65098928389</v>
      </c>
      <c r="P280" s="190">
        <f>'[1]ALL NEW COMP'!AL289</f>
        <v>5016.18040104859</v>
      </c>
      <c r="Q280" s="190">
        <f>'[1]ALL NEW COMP'!AM289</f>
        <v>4751.11338482389</v>
      </c>
      <c r="R280" s="373">
        <f>'[1]ALL NEW COMP'!$AN289</f>
        <v>0</v>
      </c>
      <c r="S280" s="414">
        <f>'[1]ALL NEW COMP'!$AQ289</f>
        <v>0</v>
      </c>
      <c r="T280"/>
      <c r="U280"/>
      <c r="V280"/>
    </row>
    <row r="281" ht="13.5" customHeight="1" spans="1:22">
      <c r="A281" s="316" t="str">
        <f>'[1]ALL NEW COMP'!A290</f>
        <v>ALL190</v>
      </c>
      <c r="B281" s="316" t="str">
        <f>'[1]ALL NEW COMP'!B290</f>
        <v>LS500DH-83D2YG </v>
      </c>
      <c r="C281" s="440"/>
      <c r="D281" s="71" t="str">
        <f>'[1]ALL NEW COMP'!D290</f>
        <v>5 low temp</v>
      </c>
      <c r="E281" s="71" t="str">
        <f>'[1]ALL NEW COMP'!E290</f>
        <v>0.039*32" ,(0.051*20")</v>
      </c>
      <c r="F281" s="71"/>
      <c r="G281" s="399">
        <f>'[1]ALL NEW COMP'!G290</f>
        <v>0</v>
      </c>
      <c r="H281" s="190">
        <f>'[1]ALL NEW COMP'!O290</f>
        <v>1939.87603305785</v>
      </c>
      <c r="I281" s="426"/>
      <c r="J281" s="413" t="str">
        <f>'[1]ALL NEW COMP'!T290</f>
        <v>CU - 72 QC</v>
      </c>
      <c r="K281" s="190">
        <f>'[1]ALL NEW COMP'!W290</f>
        <v>5779.2112607346</v>
      </c>
      <c r="L281" s="190"/>
      <c r="M281" s="414" t="str">
        <f>'[1]ALL NEW COMP'!$AB290</f>
        <v>BCU - 64  </v>
      </c>
      <c r="N281" s="468"/>
      <c r="O281" s="190">
        <f>'[1]ALL NEW COMP'!AK290</f>
        <v>6081.05758247804</v>
      </c>
      <c r="P281" s="190">
        <f>'[1]ALL NEW COMP'!AL290</f>
        <v>5984.58699424275</v>
      </c>
      <c r="Q281" s="190">
        <f>'[1]ALL NEW COMP'!AM290</f>
        <v>5719.51997801804</v>
      </c>
      <c r="R281" s="373">
        <f>'[1]ALL NEW COMP'!$AN290</f>
        <v>0</v>
      </c>
      <c r="S281" s="414">
        <f>'[1]ALL NEW COMP'!$AQ290</f>
        <v>0</v>
      </c>
      <c r="T281"/>
      <c r="U281"/>
      <c r="V281"/>
    </row>
    <row r="282" ht="13.5" customHeight="1" spans="1:22">
      <c r="A282" s="316" t="str">
        <f>'[1]ALL NEW COMP'!A291</f>
        <v>ALL191</v>
      </c>
      <c r="B282" s="316" t="str">
        <f>'[1]ALL NEW COMP'!B291</f>
        <v>LS600DH-95D2YG </v>
      </c>
      <c r="C282" s="178"/>
      <c r="D282" s="71" t="str">
        <f>'[1]ALL NEW COMP'!D291</f>
        <v>6 low temp</v>
      </c>
      <c r="E282" s="71" t="str">
        <f>'[1]ALL NEW COMP'!E291</f>
        <v>0.042*40" ,(0.051*16")</v>
      </c>
      <c r="F282" s="71"/>
      <c r="G282" s="399">
        <f>'[1]ALL NEW COMP'!G291</f>
        <v>0</v>
      </c>
      <c r="H282" s="190">
        <f>'[1]ALL NEW COMP'!O291</f>
        <v>2261.77685950413</v>
      </c>
      <c r="I282" s="469"/>
      <c r="J282" s="413" t="str">
        <f>'[1]ALL NEW COMP'!T291</f>
        <v>CU - 90 QC</v>
      </c>
      <c r="K282" s="190">
        <f>'[1]ALL NEW COMP'!W291</f>
        <v>6405.37783220389</v>
      </c>
      <c r="L282" s="190"/>
      <c r="M282" s="414" t="str">
        <f>'[1]ALL NEW COMP'!$AB291</f>
        <v>BCU - 72</v>
      </c>
      <c r="N282" s="178"/>
      <c r="O282" s="190">
        <f>'[1]ALL NEW COMP'!AK291</f>
        <v>6777.20195917297</v>
      </c>
      <c r="P282" s="190">
        <f>'[1]ALL NEW COMP'!AL291</f>
        <v>6680.73137093767</v>
      </c>
      <c r="Q282" s="190">
        <f>'[1]ALL NEW COMP'!AM291</f>
        <v>6415.66435471297</v>
      </c>
      <c r="R282" s="373">
        <f>'[1]ALL NEW COMP'!$AN291</f>
        <v>0</v>
      </c>
      <c r="S282" s="414">
        <f>'[1]ALL NEW COMP'!$AQ291</f>
        <v>0</v>
      </c>
      <c r="T282"/>
      <c r="U282"/>
      <c r="V282"/>
    </row>
    <row r="283" ht="13.5" customHeight="1" spans="1:22">
      <c r="A283" s="316" t="str">
        <f>'[1]ALL NEW COMP'!A292</f>
        <v>ALL192</v>
      </c>
      <c r="B283" s="316" t="str">
        <f>'[1]ALL NEW COMP'!B292</f>
        <v>CGC27L-30BP-Z-2P</v>
      </c>
      <c r="C283" s="178"/>
      <c r="D283" s="71" t="str">
        <f>'[1]ALL NEW COMP'!D292</f>
        <v>2 R507</v>
      </c>
      <c r="E283" s="71" t="str">
        <f>'[1]ALL NEW COMP'!E292</f>
        <v>R507</v>
      </c>
      <c r="F283" s="71"/>
      <c r="G283" s="399">
        <f>'[1]ALL NEW COMP'!G292</f>
        <v>0</v>
      </c>
      <c r="H283" s="190">
        <f>'[1]ALL NEW COMP'!O292</f>
        <v>1341.34932863746</v>
      </c>
      <c r="I283" s="469"/>
      <c r="J283" s="413" t="str">
        <f>'[1]ALL NEW COMP'!T292</f>
        <v>CU - 32  QC</v>
      </c>
      <c r="K283" s="190">
        <f>'[1]ALL NEW COMP'!W292</f>
        <v>3569.686056933</v>
      </c>
      <c r="L283" s="190"/>
      <c r="M283" s="414" t="str">
        <f>'[1]ALL NEW COMP'!$AB292</f>
        <v>BCU - 36  </v>
      </c>
      <c r="N283" s="178"/>
      <c r="O283" s="190">
        <f>'[1]ALL NEW COMP'!AK292</f>
        <v>4111.07723718018</v>
      </c>
      <c r="P283" s="190">
        <f>'[1]ALL NEW COMP'!AL292</f>
        <v>4014.60664894489</v>
      </c>
      <c r="Q283" s="190">
        <f>'[1]ALL NEW COMP'!AM292</f>
        <v>3749.53963272018</v>
      </c>
      <c r="R283" s="373">
        <f>'[1]ALL NEW COMP'!$AN292</f>
        <v>0</v>
      </c>
      <c r="S283" s="414">
        <f>'[1]ALL NEW COMP'!$AQ292</f>
        <v>0</v>
      </c>
      <c r="T283"/>
      <c r="U283"/>
      <c r="V283"/>
    </row>
    <row r="284" ht="13.5" customHeight="1" spans="1:22">
      <c r="A284" s="316" t="str">
        <f>'[1]ALL NEW COMP'!A293</f>
        <v>ALL193</v>
      </c>
      <c r="B284" s="316" t="str">
        <f>'[1]ALL NEW COMP'!B293</f>
        <v>CGC34L-38BP-Z-2.5P</v>
      </c>
      <c r="C284" s="178"/>
      <c r="D284" s="71" t="str">
        <f>'[1]ALL NEW COMP'!D293</f>
        <v>2.5 R507</v>
      </c>
      <c r="E284" s="71" t="str">
        <f>'[1]ALL NEW COMP'!E293</f>
        <v>R507</v>
      </c>
      <c r="F284" s="71"/>
      <c r="G284" s="399">
        <f>'[1]ALL NEW COMP'!G293</f>
        <v>0</v>
      </c>
      <c r="H284" s="190">
        <f>'[1]ALL NEW COMP'!O293</f>
        <v>1490.38814293052</v>
      </c>
      <c r="I284" s="469"/>
      <c r="J284" s="413" t="str">
        <f>'[1]ALL NEW COMP'!T293</f>
        <v>CU - 36  QC</v>
      </c>
      <c r="K284" s="190">
        <f>'[1]ALL NEW COMP'!W293</f>
        <v>3847.85519073245</v>
      </c>
      <c r="L284" s="190"/>
      <c r="M284" s="414" t="str">
        <f>'[1]ALL NEW COMP'!$AB293</f>
        <v>BCU - 40  </v>
      </c>
      <c r="N284" s="178"/>
      <c r="O284" s="190">
        <f>'[1]ALL NEW COMP'!AK293</f>
        <v>4377.34577876518</v>
      </c>
      <c r="P284" s="190">
        <f>'[1]ALL NEW COMP'!AL293</f>
        <v>4280.87519052988</v>
      </c>
      <c r="Q284" s="190">
        <f>'[1]ALL NEW COMP'!AM293</f>
        <v>4015.80817430518</v>
      </c>
      <c r="R284" s="373">
        <f>'[1]ALL NEW COMP'!$AN293</f>
        <v>0</v>
      </c>
      <c r="S284" s="414">
        <f>'[1]ALL NEW COMP'!$AQ293</f>
        <v>0</v>
      </c>
      <c r="T284"/>
      <c r="U284"/>
      <c r="V284"/>
    </row>
    <row r="285" ht="13.5" customHeight="1" spans="1:22">
      <c r="A285" s="316" t="str">
        <f>'[1]ALL NEW COMP'!A294</f>
        <v>ALL194</v>
      </c>
      <c r="B285" s="316" t="str">
        <f>'[1]ALL NEW COMP'!B294</f>
        <v>CGC39L-43BP-Z-3P</v>
      </c>
      <c r="C285" s="178"/>
      <c r="D285" s="71" t="str">
        <f>'[1]ALL NEW COMP'!D294</f>
        <v>3 R507</v>
      </c>
      <c r="E285" s="71" t="str">
        <f>'[1]ALL NEW COMP'!E294</f>
        <v>R507</v>
      </c>
      <c r="F285" s="71"/>
      <c r="G285" s="399">
        <f>'[1]ALL NEW COMP'!G294</f>
        <v>0</v>
      </c>
      <c r="H285" s="190">
        <f>'[1]ALL NEW COMP'!O294</f>
        <v>1605.0333846944</v>
      </c>
      <c r="I285" s="469"/>
      <c r="J285" s="413" t="str">
        <f>'[1]ALL NEW COMP'!T294</f>
        <v>CU - 40  QC</v>
      </c>
      <c r="K285" s="190">
        <f>'[1]ALL NEW COMP'!W294</f>
        <v>4048.22843448834</v>
      </c>
      <c r="L285" s="190"/>
      <c r="M285" s="414" t="str">
        <f>'[1]ALL NEW COMP'!$AB294</f>
        <v>BCU - 50  </v>
      </c>
      <c r="N285" s="178"/>
      <c r="O285" s="190">
        <f>'[1]ALL NEW COMP'!AK294</f>
        <v>4674.99117134728</v>
      </c>
      <c r="P285" s="190">
        <f>'[1]ALL NEW COMP'!AL294</f>
        <v>4578.52058311199</v>
      </c>
      <c r="Q285" s="190">
        <f>'[1]ALL NEW COMP'!AM294</f>
        <v>4313.45356688728</v>
      </c>
      <c r="R285" s="373">
        <f>'[1]ALL NEW COMP'!$AN294</f>
        <v>0</v>
      </c>
      <c r="S285" s="414">
        <f>'[1]ALL NEW COMP'!$AQ294</f>
        <v>0</v>
      </c>
      <c r="T285"/>
      <c r="U285"/>
      <c r="V285"/>
    </row>
    <row r="286" ht="13.5" customHeight="1" spans="1:22">
      <c r="A286" s="316" t="str">
        <f>'[1]ALL NEW COMP'!A295</f>
        <v>ALL195</v>
      </c>
      <c r="B286" s="316" t="str">
        <f>'[1]ALL NEW COMP'!B295</f>
        <v>CGE61L-66BP-Z-4P</v>
      </c>
      <c r="C286" s="178"/>
      <c r="D286" s="71" t="str">
        <f>'[1]ALL NEW COMP'!D295</f>
        <v>4 R507</v>
      </c>
      <c r="E286" s="71" t="str">
        <f>'[1]ALL NEW COMP'!E295</f>
        <v>R507</v>
      </c>
      <c r="F286" s="71"/>
      <c r="G286" s="399">
        <f>'[1]ALL NEW COMP'!G295</f>
        <v>0</v>
      </c>
      <c r="H286" s="190">
        <f>'[1]ALL NEW COMP'!O295</f>
        <v>1605.0333846944</v>
      </c>
      <c r="I286" s="469"/>
      <c r="J286" s="413" t="str">
        <f>'[1]ALL NEW COMP'!T295</f>
        <v>CU - 64 QC</v>
      </c>
      <c r="K286" s="190">
        <f>'[1]ALL NEW COMP'!W295</f>
        <v>5099.48157554145</v>
      </c>
      <c r="L286" s="190"/>
      <c r="M286" s="414" t="str">
        <f>'[1]ALL NEW COMP'!$AB295</f>
        <v>BCU - 55</v>
      </c>
      <c r="N286" s="178"/>
      <c r="O286" s="190">
        <f>'[1]ALL NEW COMP'!AK295</f>
        <v>5041.98260123074</v>
      </c>
      <c r="P286" s="190">
        <f>'[1]ALL NEW COMP'!AL295</f>
        <v>4945.51201299545</v>
      </c>
      <c r="Q286" s="190">
        <f>'[1]ALL NEW COMP'!AM295</f>
        <v>4680.44499677075</v>
      </c>
      <c r="R286" s="373">
        <f>'[1]ALL NEW COMP'!$AN295</f>
        <v>0</v>
      </c>
      <c r="S286" s="414">
        <f>'[1]ALL NEW COMP'!$AQ295</f>
        <v>0</v>
      </c>
      <c r="T286"/>
      <c r="U286"/>
      <c r="V286"/>
    </row>
    <row r="287" ht="13.5" customHeight="1" spans="1:22">
      <c r="A287" s="316" t="str">
        <f>'[1]ALL NEW COMP'!A296</f>
        <v>ALL196</v>
      </c>
      <c r="B287" s="316" t="str">
        <f>'[1]ALL NEW COMP'!B296</f>
        <v>CGE77L-83BP-Z-5P</v>
      </c>
      <c r="C287" s="178"/>
      <c r="D287" s="71" t="str">
        <f>'[1]ALL NEW COMP'!D296</f>
        <v>5 R507</v>
      </c>
      <c r="E287" s="71" t="str">
        <f>'[1]ALL NEW COMP'!E296</f>
        <v>R507</v>
      </c>
      <c r="F287" s="71"/>
      <c r="G287" s="399">
        <f>'[1]ALL NEW COMP'!G296</f>
        <v>0</v>
      </c>
      <c r="H287" s="190">
        <f>'[1]ALL NEW COMP'!O296</f>
        <v>1719.67862645829</v>
      </c>
      <c r="I287" s="469"/>
      <c r="J287" s="413" t="str">
        <f>'[1]ALL NEW COMP'!T296</f>
        <v>CU - 72 QC</v>
      </c>
      <c r="K287" s="190">
        <f>'[1]ALL NEW COMP'!W296</f>
        <v>5397.88209564681</v>
      </c>
      <c r="L287" s="190"/>
      <c r="M287" s="414" t="str">
        <f>'[1]ALL NEW COMP'!$AB296</f>
        <v>BCU - 64  </v>
      </c>
      <c r="N287" s="178"/>
      <c r="O287" s="190">
        <f>'[1]ALL NEW COMP'!AK296</f>
        <v>5699.72841739026</v>
      </c>
      <c r="P287" s="190">
        <f>'[1]ALL NEW COMP'!AL296</f>
        <v>5603.25782915496</v>
      </c>
      <c r="Q287" s="190">
        <f>'[1]ALL NEW COMP'!AM296</f>
        <v>5338.19081293026</v>
      </c>
      <c r="R287" s="373">
        <f>'[1]ALL NEW COMP'!$AN296</f>
        <v>0</v>
      </c>
      <c r="S287" s="414">
        <f>'[1]ALL NEW COMP'!$AQ296</f>
        <v>0</v>
      </c>
      <c r="T287"/>
      <c r="U287"/>
      <c r="V287"/>
    </row>
    <row r="288" ht="13.5" customHeight="1" spans="1:22">
      <c r="A288" s="316" t="str">
        <f>'[1]ALL NEW COMP'!A297</f>
        <v>ALL197</v>
      </c>
      <c r="B288" s="316" t="str">
        <f>'[1]ALL NEW COMP'!B297</f>
        <v>CGE91L-98BP-Z-6P</v>
      </c>
      <c r="C288" s="178"/>
      <c r="D288" s="71" t="str">
        <f>'[1]ALL NEW COMP'!D297</f>
        <v>6 R507</v>
      </c>
      <c r="E288" s="71" t="str">
        <f>'[1]ALL NEW COMP'!E297</f>
        <v>R507</v>
      </c>
      <c r="F288" s="71"/>
      <c r="G288" s="399">
        <f>'[1]ALL NEW COMP'!G297</f>
        <v>0</v>
      </c>
      <c r="H288" s="190">
        <f>'[1]ALL NEW COMP'!O297</f>
        <v>1834.32386822217</v>
      </c>
      <c r="I288" s="469"/>
      <c r="J288" s="413" t="str">
        <f>'[1]ALL NEW COMP'!T297</f>
        <v>CU - 90 QC</v>
      </c>
      <c r="K288" s="190">
        <f>'[1]ALL NEW COMP'!W297</f>
        <v>5855.73364880109</v>
      </c>
      <c r="L288" s="190"/>
      <c r="M288" s="414" t="str">
        <f>'[1]ALL NEW COMP'!$AB297</f>
        <v>BCU - 72</v>
      </c>
      <c r="N288" s="178"/>
      <c r="O288" s="190">
        <f>'[1]ALL NEW COMP'!AK297</f>
        <v>6164.29549588138</v>
      </c>
      <c r="P288" s="190">
        <f>'[1]ALL NEW COMP'!AL297</f>
        <v>6067.82490764608</v>
      </c>
      <c r="Q288" s="190">
        <f>'[1]ALL NEW COMP'!AM297</f>
        <v>5802.75789142138</v>
      </c>
      <c r="R288" s="373">
        <f>'[1]ALL NEW COMP'!$AN297</f>
        <v>0</v>
      </c>
      <c r="S288" s="414">
        <f>'[1]ALL NEW COMP'!$AQ297</f>
        <v>0</v>
      </c>
      <c r="T288"/>
      <c r="U288"/>
      <c r="V288"/>
    </row>
    <row r="289" ht="13.5" customHeight="1" spans="1:22">
      <c r="A289" s="316" t="str">
        <f>'[1]ALL NEW COMP'!A298</f>
        <v>ALL198</v>
      </c>
      <c r="B289" s="316" t="str">
        <f>'[1]ALL NEW COMP'!B298</f>
        <v>CGE77LD-66BP-6PDC</v>
      </c>
      <c r="C289" s="178"/>
      <c r="D289" s="71" t="str">
        <f>'[1]ALL NEW COMP'!D298</f>
        <v>6 DC INV R507</v>
      </c>
      <c r="E289" s="71" t="str">
        <f>'[1]ALL NEW COMP'!E298</f>
        <v>R507</v>
      </c>
      <c r="F289" s="71"/>
      <c r="G289" s="399">
        <f>'[1]ALL NEW COMP'!G298</f>
        <v>0</v>
      </c>
      <c r="H289" s="190">
        <f>'[1]ALL NEW COMP'!O298</f>
        <v>2866.13104409715</v>
      </c>
      <c r="I289" s="469"/>
      <c r="J289" s="413" t="str">
        <f>'[1]ALL NEW COMP'!T298</f>
        <v>CU - 90 QC</v>
      </c>
      <c r="K289" s="190">
        <f>'[1]ALL NEW COMP'!W298</f>
        <v>6792.29708536453</v>
      </c>
      <c r="L289" s="190"/>
      <c r="M289" s="414" t="str">
        <f>'[1]ALL NEW COMP'!$AB298</f>
        <v>LCU-06</v>
      </c>
      <c r="N289" s="178"/>
      <c r="O289" s="190">
        <f>'[1]ALL NEW COMP'!AK298</f>
        <v>8003.87300407917</v>
      </c>
      <c r="P289" s="190">
        <f>'[1]ALL NEW COMP'!AL298</f>
        <v>7907.40241584387</v>
      </c>
      <c r="Q289" s="190">
        <f>'[1]ALL NEW COMP'!AM298</f>
        <v>7642.33539961917</v>
      </c>
      <c r="R289" s="373">
        <f>'[1]ALL NEW COMP'!$AN298</f>
        <v>0</v>
      </c>
      <c r="S289" s="414">
        <f>'[1]ALL NEW COMP'!$AQ298</f>
        <v>0</v>
      </c>
      <c r="T289"/>
      <c r="U289"/>
      <c r="V289"/>
    </row>
    <row r="290" ht="13.5" customHeight="1" spans="1:22">
      <c r="A290" s="316" t="str">
        <f>'[1]ALL NEW COMP'!A299</f>
        <v>ALL199</v>
      </c>
      <c r="B290" s="316" t="str">
        <f>'[1]ALL NEW COMP'!B299</f>
        <v>CGE85LD-73BP-7PDC</v>
      </c>
      <c r="C290" s="178"/>
      <c r="D290" s="71" t="str">
        <f>'[1]ALL NEW COMP'!D299</f>
        <v>7 DC INV R507</v>
      </c>
      <c r="E290" s="71" t="str">
        <f>'[1]ALL NEW COMP'!E299</f>
        <v>R507</v>
      </c>
      <c r="F290" s="71"/>
      <c r="G290" s="399">
        <f>'[1]ALL NEW COMP'!G299</f>
        <v>0</v>
      </c>
      <c r="H290" s="190">
        <f>'[1]ALL NEW COMP'!O299</f>
        <v>2980.77628586103</v>
      </c>
      <c r="I290" s="469"/>
      <c r="J290" s="413" t="str">
        <f>'[1]ALL NEW COMP'!T299</f>
        <v>CU - 100 QC</v>
      </c>
      <c r="K290" s="190">
        <f>'[1]ALL NEW COMP'!W299</f>
        <v>7123.55865080332</v>
      </c>
      <c r="L290" s="190"/>
      <c r="M290" s="414" t="str">
        <f>'[1]ALL NEW COMP'!$AB299</f>
        <v>LCU-08</v>
      </c>
      <c r="N290" s="178"/>
      <c r="O290" s="190">
        <f>'[1]ALL NEW COMP'!AK299</f>
        <v>8544.94585527858</v>
      </c>
      <c r="P290" s="190">
        <f>'[1]ALL NEW COMP'!AL299</f>
        <v>8448.47526704329</v>
      </c>
      <c r="Q290" s="190">
        <f>'[1]ALL NEW COMP'!AM299</f>
        <v>8183.40825081858</v>
      </c>
      <c r="R290" s="373">
        <f>'[1]ALL NEW COMP'!$AN299</f>
        <v>0</v>
      </c>
      <c r="S290" s="414">
        <f>'[1]ALL NEW COMP'!$AQ299</f>
        <v>0</v>
      </c>
      <c r="T290"/>
      <c r="U290"/>
      <c r="V290"/>
    </row>
    <row r="291" ht="13.5" customHeight="1" spans="1:22">
      <c r="A291" s="316" t="str">
        <f>'[1]ALL NEW COMP'!A300</f>
        <v>ALL200</v>
      </c>
      <c r="B291" s="316" t="str">
        <f>'[1]ALL NEW COMP'!B300</f>
        <v>CGE96LD-83BP-8PDC</v>
      </c>
      <c r="C291" s="178"/>
      <c r="D291" s="71" t="str">
        <f>'[1]ALL NEW COMP'!D300</f>
        <v>8 DC INV R507</v>
      </c>
      <c r="E291" s="71" t="str">
        <f>'[1]ALL NEW COMP'!E300</f>
        <v>R507</v>
      </c>
      <c r="F291" s="71"/>
      <c r="G291" s="399">
        <f>'[1]ALL NEW COMP'!G300</f>
        <v>0</v>
      </c>
      <c r="H291" s="190">
        <f>'[1]ALL NEW COMP'!O300</f>
        <v>3210.0667693888</v>
      </c>
      <c r="I291" s="469"/>
      <c r="J291" s="413" t="str">
        <f>'[1]ALL NEW COMP'!T300</f>
        <v>CU - 125 QC</v>
      </c>
      <c r="K291" s="190">
        <f>'[1]ALL NEW COMP'!W300</f>
        <v>8701.50298008769</v>
      </c>
      <c r="L291" s="190"/>
      <c r="M291" s="414" t="str">
        <f>'[1]ALL NEW COMP'!$AB300</f>
        <v>LCU-08</v>
      </c>
      <c r="N291" s="178"/>
      <c r="O291" s="190">
        <f>'[1]ALL NEW COMP'!AK300</f>
        <v>9323.97873741115</v>
      </c>
      <c r="P291" s="190">
        <f>'[1]ALL NEW COMP'!AL300</f>
        <v>9227.50814917586</v>
      </c>
      <c r="Q291" s="190">
        <f>'[1]ALL NEW COMP'!AM300</f>
        <v>8962.44113295115</v>
      </c>
      <c r="R291" s="373">
        <f>'[1]ALL NEW COMP'!$AN300</f>
        <v>0</v>
      </c>
      <c r="S291" s="414">
        <f>'[1]ALL NEW COMP'!$AQ300</f>
        <v>0</v>
      </c>
      <c r="T291"/>
      <c r="U291"/>
      <c r="V291"/>
    </row>
    <row r="292" ht="15" spans="1:22">
      <c r="A292" s="316" t="str">
        <f>'[1]ALL NEW COMP'!A301</f>
        <v>ALL201</v>
      </c>
      <c r="B292" s="316" t="str">
        <f>'[1]ALL NEW COMP'!B301</f>
        <v>CGE114LD-98BP-10PDC</v>
      </c>
      <c r="C292" s="178"/>
      <c r="D292" s="71" t="str">
        <f>'[1]ALL NEW COMP'!D301</f>
        <v>10 DC INV R507</v>
      </c>
      <c r="E292" s="71" t="str">
        <f>'[1]ALL NEW COMP'!E301</f>
        <v>R507</v>
      </c>
      <c r="F292" s="71"/>
      <c r="G292" s="399">
        <f>'[1]ALL NEW COMP'!G301</f>
        <v>0</v>
      </c>
      <c r="H292" s="190">
        <f>'[1]ALL NEW COMP'!O301</f>
        <v>3324.71201115269</v>
      </c>
      <c r="I292" s="469"/>
      <c r="J292" s="413" t="str">
        <f>'[1]ALL NEW COMP'!T301</f>
        <v>CU - 144 QC</v>
      </c>
      <c r="K292" s="190">
        <f>'[1]ALL NEW COMP'!W301</f>
        <v>9607.08370079187</v>
      </c>
      <c r="L292" s="190"/>
      <c r="M292" s="414" t="str">
        <f>'[1]ALL NEW COMP'!$AB301</f>
        <v>LCU-10</v>
      </c>
      <c r="N292" s="178"/>
      <c r="O292" s="190">
        <f>'[1]ALL NEW COMP'!AK301</f>
        <v>10298.4658194069</v>
      </c>
      <c r="P292" s="190">
        <f>'[1]ALL NEW COMP'!AL301</f>
        <v>10201.9952311716</v>
      </c>
      <c r="Q292" s="190">
        <f>'[1]ALL NEW COMP'!AM301</f>
        <v>9936.92821494693</v>
      </c>
      <c r="R292" s="373">
        <f>'[1]ALL NEW COMP'!$AN301</f>
        <v>0</v>
      </c>
      <c r="S292" s="414">
        <f>'[1]ALL NEW COMP'!$AQ301</f>
        <v>0</v>
      </c>
      <c r="T292"/>
      <c r="U292"/>
      <c r="V292"/>
    </row>
    <row r="293" ht="15" spans="1:22">
      <c r="A293" s="316" t="str">
        <f>'[1]ALL NEW COMP'!A302</f>
        <v>ALL202</v>
      </c>
      <c r="B293" s="316" t="str">
        <f>'[1]ALL NEW COMP'!B302</f>
        <v>CEB112LD-B1PG-12PDC</v>
      </c>
      <c r="C293" s="178"/>
      <c r="D293" s="71" t="str">
        <f>'[1]ALL NEW COMP'!D302</f>
        <v>12 DC INV R507</v>
      </c>
      <c r="E293" s="71" t="str">
        <f>'[1]ALL NEW COMP'!E302</f>
        <v>R507</v>
      </c>
      <c r="F293" s="71"/>
      <c r="G293" s="399">
        <f>'[1]ALL NEW COMP'!G302</f>
        <v>0</v>
      </c>
      <c r="H293" s="190">
        <f>'[1]ALL NEW COMP'!O302</f>
        <v>4562.88062220266</v>
      </c>
      <c r="I293" s="469"/>
      <c r="J293" s="413" t="str">
        <f>'[1]ALL NEW COMP'!T302</f>
        <v>CU - 160 QC</v>
      </c>
      <c r="K293" s="190">
        <f>'[1]ALL NEW COMP'!W302</f>
        <v>11360.4597303881</v>
      </c>
      <c r="L293" s="190"/>
      <c r="M293" s="414" t="str">
        <f>'[1]ALL NEW COMP'!$AB302</f>
        <v>LCU-12</v>
      </c>
      <c r="N293" s="178"/>
      <c r="O293" s="190">
        <f>'[1]ALL NEW COMP'!AK302</f>
        <v>12356.6096161352</v>
      </c>
      <c r="P293" s="190">
        <f>'[1]ALL NEW COMP'!AL302</f>
        <v>12260.1390278999</v>
      </c>
      <c r="Q293" s="190">
        <f>'[1]ALL NEW COMP'!AM302</f>
        <v>11995.0720116752</v>
      </c>
      <c r="R293" s="373">
        <f>'[1]ALL NEW COMP'!$AN302</f>
        <v>0</v>
      </c>
      <c r="S293" s="414">
        <f>'[1]ALL NEW COMP'!$AQ302</f>
        <v>0</v>
      </c>
      <c r="T293"/>
      <c r="U293"/>
      <c r="V293"/>
    </row>
    <row r="294" ht="15" spans="1:22">
      <c r="A294" s="316" t="str">
        <f>'[1]ALL NEW COMP'!A303</f>
        <v>ALL203</v>
      </c>
      <c r="B294" s="316" t="str">
        <f>'[1]ALL NEW COMP'!B303</f>
        <v>CEB120LD-B1PG-14PDC</v>
      </c>
      <c r="C294" s="178"/>
      <c r="D294" s="71" t="str">
        <f>'[1]ALL NEW COMP'!D303</f>
        <v>14 DC INV R507</v>
      </c>
      <c r="E294" s="71" t="str">
        <f>'[1]ALL NEW COMP'!E303</f>
        <v>R507</v>
      </c>
      <c r="F294" s="71"/>
      <c r="G294" s="399">
        <f>'[1]ALL NEW COMP'!G303</f>
        <v>0</v>
      </c>
      <c r="H294" s="190">
        <f>'[1]ALL NEW COMP'!O303</f>
        <v>5044.39063761098</v>
      </c>
      <c r="I294" s="469"/>
      <c r="J294" s="413" t="str">
        <f>'[1]ALL NEW COMP'!T303</f>
        <v>CU - 200 QC</v>
      </c>
      <c r="K294" s="190">
        <f>'[1]ALL NEW COMP'!W303</f>
        <v>13090.6485542225</v>
      </c>
      <c r="L294" s="190"/>
      <c r="M294" s="414" t="str">
        <f>'[1]ALL NEW COMP'!$AB303</f>
        <v>LCU-15</v>
      </c>
      <c r="N294" s="178"/>
      <c r="O294" s="190">
        <f>'[1]ALL NEW COMP'!AK303</f>
        <v>13445.9654080226</v>
      </c>
      <c r="P294" s="190">
        <f>'[1]ALL NEW COMP'!AL303</f>
        <v>13349.4948197873</v>
      </c>
      <c r="Q294" s="190">
        <f>'[1]ALL NEW COMP'!AM303</f>
        <v>13084.4278035626</v>
      </c>
      <c r="R294" s="373">
        <f>'[1]ALL NEW COMP'!$AN303</f>
        <v>0</v>
      </c>
      <c r="S294" s="414">
        <f>'[1]ALL NEW COMP'!$AQ303</f>
        <v>0</v>
      </c>
      <c r="T294"/>
      <c r="U294"/>
      <c r="V294"/>
    </row>
    <row r="295" ht="15" spans="1:22">
      <c r="A295" s="316" t="str">
        <f>'[1]ALL NEW COMP'!A304</f>
        <v>ALL204</v>
      </c>
      <c r="B295" s="316" t="str">
        <f>'[1]ALL NEW COMP'!B304</f>
        <v>CGE117LD-73BP-12PDC410</v>
      </c>
      <c r="C295" s="178"/>
      <c r="D295" s="71" t="str">
        <f>'[1]ALL NEW COMP'!D304</f>
        <v>12 DC NV R410</v>
      </c>
      <c r="E295" s="71" t="str">
        <f>'[1]ALL NEW COMP'!E304</f>
        <v>R410</v>
      </c>
      <c r="F295" s="71"/>
      <c r="G295" s="399">
        <f>'[1]ALL NEW COMP'!G304</f>
        <v>0</v>
      </c>
      <c r="H295" s="190">
        <f>'[1]ALL NEW COMP'!O304</f>
        <v>3210.0667693888</v>
      </c>
      <c r="I295" s="469"/>
      <c r="J295" s="413">
        <f>'[1]ALL NEW COMP'!T304</f>
        <v>0</v>
      </c>
      <c r="K295" s="190">
        <f>'[1]ALL NEW COMP'!W304</f>
        <v>0</v>
      </c>
      <c r="L295" s="190"/>
      <c r="M295" s="414" t="str">
        <f>'[1]ALL NEW COMP'!$AB304</f>
        <v>LCU-15</v>
      </c>
      <c r="N295" s="178"/>
      <c r="O295" s="190">
        <f>'[1]ALL NEW COMP'!AK304</f>
        <v>11627.1175891748</v>
      </c>
      <c r="P295" s="190">
        <f>'[1]ALL NEW COMP'!AL304</f>
        <v>11530.6470009395</v>
      </c>
      <c r="Q295" s="190">
        <f>'[1]ALL NEW COMP'!AM304</f>
        <v>11265.5799847148</v>
      </c>
      <c r="R295" s="373">
        <f>'[1]ALL NEW COMP'!$AN304</f>
        <v>0</v>
      </c>
      <c r="S295" s="414">
        <f>'[1]ALL NEW COMP'!$AQ304</f>
        <v>0</v>
      </c>
      <c r="T295"/>
      <c r="U295"/>
      <c r="V295"/>
    </row>
    <row r="296" ht="15" spans="1:22">
      <c r="A296" s="316" t="str">
        <f>'[1]ALL NEW COMP'!A305</f>
        <v>ALL205</v>
      </c>
      <c r="B296" s="316" t="str">
        <f>'[1]ALL NEW COMP'!B305</f>
        <v>CKE132LD-83BP-14PDC410</v>
      </c>
      <c r="C296" s="178"/>
      <c r="D296" s="71" t="str">
        <f>'[1]ALL NEW COMP'!D305</f>
        <v>14 DC INV R410</v>
      </c>
      <c r="E296" s="71" t="str">
        <f>'[1]ALL NEW COMP'!E305</f>
        <v>R410</v>
      </c>
      <c r="F296" s="71"/>
      <c r="G296" s="399">
        <f>'[1]ALL NEW COMP'!G305</f>
        <v>0</v>
      </c>
      <c r="H296" s="190">
        <f>'[1]ALL NEW COMP'!O305</f>
        <v>3439.35725291658</v>
      </c>
      <c r="I296" s="469"/>
      <c r="J296" s="413">
        <f>'[1]ALL NEW COMP'!T305</f>
        <v>0</v>
      </c>
      <c r="K296" s="190">
        <f>'[1]ALL NEW COMP'!W305</f>
        <v>0</v>
      </c>
      <c r="L296" s="190"/>
      <c r="M296" s="414" t="str">
        <f>'[1]ALL NEW COMP'!$AB305</f>
        <v>LCU-20</v>
      </c>
      <c r="N296" s="178"/>
      <c r="O296" s="190">
        <f>'[1]ALL NEW COMP'!AK305</f>
        <v>12393.0634860922</v>
      </c>
      <c r="P296" s="190">
        <f>'[1]ALL NEW COMP'!AL305</f>
        <v>12296.5928978569</v>
      </c>
      <c r="Q296" s="190">
        <f>'[1]ALL NEW COMP'!AM305</f>
        <v>12031.5258816322</v>
      </c>
      <c r="R296" s="373">
        <f>'[1]ALL NEW COMP'!$AN305</f>
        <v>0</v>
      </c>
      <c r="S296" s="414">
        <f>'[1]ALL NEW COMP'!$AQ305</f>
        <v>0</v>
      </c>
      <c r="T296"/>
      <c r="U296"/>
      <c r="V296"/>
    </row>
  </sheetData>
  <mergeCells count="82">
    <mergeCell ref="C9:C25"/>
    <mergeCell ref="C26:C39"/>
    <mergeCell ref="C41:C52"/>
    <mergeCell ref="C53:C61"/>
    <mergeCell ref="C62:C72"/>
    <mergeCell ref="C73:C82"/>
    <mergeCell ref="C83:C90"/>
    <mergeCell ref="C91:C102"/>
    <mergeCell ref="C103:C113"/>
    <mergeCell ref="C114:C122"/>
    <mergeCell ref="C123:C139"/>
    <mergeCell ref="C140:C150"/>
    <mergeCell ref="C151:C154"/>
    <mergeCell ref="C156:C159"/>
    <mergeCell ref="C164:C166"/>
    <mergeCell ref="C167:C181"/>
    <mergeCell ref="C182:C189"/>
    <mergeCell ref="C190:C204"/>
    <mergeCell ref="C205:C218"/>
    <mergeCell ref="C219:C227"/>
    <mergeCell ref="C228:C236"/>
    <mergeCell ref="C237:C243"/>
    <mergeCell ref="C244:C250"/>
    <mergeCell ref="C251:C257"/>
    <mergeCell ref="C259:C263"/>
    <mergeCell ref="C264:C273"/>
    <mergeCell ref="C274:C275"/>
    <mergeCell ref="C276:C278"/>
    <mergeCell ref="C279:C281"/>
    <mergeCell ref="I9:I25"/>
    <mergeCell ref="I26:I39"/>
    <mergeCell ref="I41:I52"/>
    <mergeCell ref="I53:I61"/>
    <mergeCell ref="I62:I72"/>
    <mergeCell ref="I73:I82"/>
    <mergeCell ref="I83:I90"/>
    <mergeCell ref="I91:I113"/>
    <mergeCell ref="I114:I122"/>
    <mergeCell ref="I123:I139"/>
    <mergeCell ref="I140:I150"/>
    <mergeCell ref="I190:I204"/>
    <mergeCell ref="I205:I218"/>
    <mergeCell ref="I219:I227"/>
    <mergeCell ref="I228:I236"/>
    <mergeCell ref="I237:I243"/>
    <mergeCell ref="I244:I250"/>
    <mergeCell ref="I251:I257"/>
    <mergeCell ref="I259:I263"/>
    <mergeCell ref="I264:I273"/>
    <mergeCell ref="I274:I275"/>
    <mergeCell ref="I276:I281"/>
    <mergeCell ref="J151:J154"/>
    <mergeCell ref="J156:J159"/>
    <mergeCell ref="N9:N25"/>
    <mergeCell ref="N26:N39"/>
    <mergeCell ref="N41:N52"/>
    <mergeCell ref="N53:N61"/>
    <mergeCell ref="N62:N72"/>
    <mergeCell ref="N73:N82"/>
    <mergeCell ref="N83:N102"/>
    <mergeCell ref="N103:N113"/>
    <mergeCell ref="N114:N118"/>
    <mergeCell ref="N119:N122"/>
    <mergeCell ref="N123:N129"/>
    <mergeCell ref="N130:N139"/>
    <mergeCell ref="N140:N150"/>
    <mergeCell ref="N228:N236"/>
    <mergeCell ref="N237:N243"/>
    <mergeCell ref="N276:N281"/>
    <mergeCell ref="O6:O7"/>
    <mergeCell ref="P6:P7"/>
    <mergeCell ref="Q6:Q7"/>
    <mergeCell ref="T9:T40"/>
    <mergeCell ref="T41:T82"/>
    <mergeCell ref="T83:T122"/>
    <mergeCell ref="T123:T150"/>
    <mergeCell ref="T151:T157"/>
    <mergeCell ref="T185:T212"/>
    <mergeCell ref="T214:T245"/>
    <mergeCell ref="T246:T253"/>
    <mergeCell ref="T254:T268"/>
    <mergeCell ref="T269:T276"/>
  </mergeCells>
  <pageMargins left="0.708661417322835" right="0.708661417322835" top="0.748031496062992" bottom="0.748031496062992" header="0.31496062992126" footer="0.31496062992126"/>
  <pageSetup paperSize="9" orientation="landscape"/>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119"/>
  <sheetViews>
    <sheetView zoomScale="130" zoomScaleNormal="130" workbookViewId="0">
      <pane xSplit="2" ySplit="8" topLeftCell="F9" activePane="bottomRight" state="frozen"/>
      <selection/>
      <selection pane="topRight"/>
      <selection pane="bottomLeft"/>
      <selection pane="bottomRight" activeCell="L117" sqref="L117"/>
    </sheetView>
  </sheetViews>
  <sheetFormatPr defaultColWidth="9" defaultRowHeight="12"/>
  <cols>
    <col min="1" max="1" width="20.2857142857143" style="37" customWidth="1"/>
    <col min="2" max="2" width="27.4285714285714" style="37" customWidth="1"/>
    <col min="3" max="3" width="14.8571428571429" style="37" customWidth="1"/>
    <col min="4" max="4" width="27" style="354" customWidth="1"/>
    <col min="5" max="5" width="17.4285714285714" style="354" customWidth="1"/>
    <col min="6" max="6" width="18" style="355" customWidth="1"/>
    <col min="7" max="7" width="16.5714285714286" style="355" customWidth="1"/>
    <col min="8" max="8" width="28.3428571428571" style="355" customWidth="1"/>
    <col min="9" max="9" width="11.2857142857143" style="355" customWidth="1"/>
    <col min="10" max="10" width="14.2857142857143" style="37" customWidth="1"/>
    <col min="11" max="11" width="16.1428571428571" style="37" customWidth="1"/>
    <col min="12" max="12" width="17.1428571428571" style="37" customWidth="1"/>
    <col min="13" max="13" width="12.4285714285714" style="37" customWidth="1"/>
    <col min="14" max="14" width="22.4285714285714" style="37" customWidth="1"/>
    <col min="15" max="15" width="9.14285714285714" style="268" customWidth="1"/>
    <col min="16" max="16" width="11.5714285714286" style="268" customWidth="1"/>
    <col min="17" max="16384" width="9.14285714285714" style="37"/>
  </cols>
  <sheetData>
    <row r="1" spans="1:1">
      <c r="A1" s="7" t="s">
        <v>0</v>
      </c>
    </row>
    <row r="2" hidden="1"/>
    <row r="3" spans="1:1">
      <c r="A3" s="159" t="str">
        <f>'ALL NEW COMP'!A2</f>
        <v>DATE :15.1.26</v>
      </c>
    </row>
    <row r="4" hidden="1"/>
    <row r="5" hidden="1"/>
    <row r="6" hidden="1"/>
    <row r="8" s="176" customFormat="1" ht="23" customHeight="1" spans="1:14">
      <c r="A8" s="11" t="str">
        <f>'[1]Small comp'!$A8</f>
        <v>ITEM CODE</v>
      </c>
      <c r="B8" s="12" t="str">
        <f>'[1]Small comp'!$B8</f>
        <v>MODEL</v>
      </c>
      <c r="C8" s="107" t="s">
        <v>317</v>
      </c>
      <c r="D8" s="356" t="s">
        <v>137</v>
      </c>
      <c r="E8" s="356" t="str">
        <f>'[1]Small comp'!$E8</f>
        <v>Equalvelant comp</v>
      </c>
      <c r="F8" s="357" t="str">
        <f>'[1]Small comp'!F8</f>
        <v>RELAY BOX</v>
      </c>
      <c r="G8" s="357" t="str">
        <f>'[1]Small comp'!H8</f>
        <v>capillary tube</v>
      </c>
      <c r="H8" s="357" t="str">
        <f>'[1]Small comp'!I8</f>
        <v>use for refrigerator</v>
      </c>
      <c r="I8" s="357" t="s">
        <v>318</v>
      </c>
      <c r="J8" s="362" t="str">
        <f>'[2]Small comp'!$N8</f>
        <v>Dealer (RM) CASH -10%</v>
      </c>
      <c r="K8" s="363" t="s">
        <v>319</v>
      </c>
      <c r="L8" s="20" t="str">
        <f>'[2]Small comp'!$S8</f>
        <v>CU QC MODEL</v>
      </c>
      <c r="M8" s="364" t="str">
        <f>'[2]Small comp'!$V$8</f>
        <v>Cond QC (RM)</v>
      </c>
      <c r="N8" s="168"/>
    </row>
    <row r="9" s="176" customFormat="1" ht="18" hidden="1" customHeight="1" spans="1:14">
      <c r="A9" s="11" t="str">
        <f>'[1]Small comp'!$A9</f>
        <v>SMA001.1</v>
      </c>
      <c r="B9" s="12" t="str">
        <f>'[1]Small comp'!$B9</f>
        <v>KCJ513HAG - R134 1HP</v>
      </c>
      <c r="C9" s="107" t="s">
        <v>320</v>
      </c>
      <c r="D9" s="358">
        <f>'[1]Small comp'!D9</f>
        <v>1</v>
      </c>
      <c r="E9" s="356"/>
      <c r="F9" s="357"/>
      <c r="G9" s="357"/>
      <c r="H9" s="357"/>
      <c r="I9" s="357"/>
      <c r="J9" s="365" t="str">
        <f>'[1]Small comp'!O9</f>
        <v>~</v>
      </c>
      <c r="K9" s="366" t="s">
        <v>319</v>
      </c>
      <c r="L9" s="20">
        <f>'[1]Small comp'!$T9</f>
        <v>0</v>
      </c>
      <c r="M9" s="277">
        <f>'[1]Small comp'!$W9</f>
        <v>0</v>
      </c>
      <c r="N9" s="367"/>
    </row>
    <row r="10" ht="19.5" hidden="1" customHeight="1" spans="1:16">
      <c r="A10" s="11" t="str">
        <f>'[1]Small comp'!$A10</f>
        <v>SMA018</v>
      </c>
      <c r="B10" s="12" t="str">
        <f>'[1]Small comp'!$B10</f>
        <v>SC15CL</v>
      </c>
      <c r="C10" s="344" t="s">
        <v>321</v>
      </c>
      <c r="D10" s="358">
        <f>'[1]Small comp'!D10</f>
        <v>0.5</v>
      </c>
      <c r="E10" s="359" t="str">
        <f>'[1]Small comp'!$E10</f>
        <v>AE7440</v>
      </c>
      <c r="F10" s="357">
        <f>'[1]Small comp'!F10</f>
        <v>0</v>
      </c>
      <c r="G10" s="357" t="str">
        <f>'[1]Small comp'!H10</f>
        <v>0.049*7ft-8ft</v>
      </c>
      <c r="H10" s="357" t="str">
        <f>'[1]Small comp'!I10</f>
        <v>4d s/s</v>
      </c>
      <c r="I10" s="357"/>
      <c r="J10" s="365">
        <f>'[1]Small comp'!O10</f>
        <v>613.364361702128</v>
      </c>
      <c r="K10" s="357" t="s">
        <v>322</v>
      </c>
      <c r="L10" s="20" t="str">
        <f>'[1]Small comp'!$T10</f>
        <v>CS075</v>
      </c>
      <c r="M10" s="277">
        <f>'[1]Small comp'!$W10</f>
        <v>0</v>
      </c>
      <c r="N10" s="170"/>
      <c r="O10" s="37"/>
      <c r="P10" s="37"/>
    </row>
    <row r="11" ht="20.25" customHeight="1" spans="1:16">
      <c r="A11" s="11" t="str">
        <f>'[1]Small comp'!$A11</f>
        <v>SMA019</v>
      </c>
      <c r="B11" s="12" t="str">
        <f>'[1]Small comp'!$B11</f>
        <v>SC18CL</v>
      </c>
      <c r="C11" s="346"/>
      <c r="D11" s="358">
        <f>'[1]Small comp'!D11</f>
        <v>0.625</v>
      </c>
      <c r="E11" s="359">
        <f>'[1]Small comp'!$E11</f>
        <v>0</v>
      </c>
      <c r="F11" s="357" t="str">
        <f>'[1]Small comp'!F11</f>
        <v>c/w relay box</v>
      </c>
      <c r="G11" s="357" t="str">
        <f>'[1]Small comp'!H11</f>
        <v>0.055*63"</v>
      </c>
      <c r="H11" s="357" t="str">
        <f>'[1]Small comp'!I11</f>
        <v>6d s/s</v>
      </c>
      <c r="I11" s="357"/>
      <c r="J11" s="365">
        <f>'[1]Small comp'!O11</f>
        <v>745.103578154426</v>
      </c>
      <c r="K11" s="368"/>
      <c r="L11" s="20" t="str">
        <f>'[1]Small comp'!$T11</f>
        <v>CS100</v>
      </c>
      <c r="M11" s="277">
        <f>'[1]Small comp'!$W11</f>
        <v>1384.99803595565</v>
      </c>
      <c r="N11" s="171"/>
      <c r="O11" s="37"/>
      <c r="P11" s="37"/>
    </row>
    <row r="12" ht="28.5" customHeight="1" spans="1:16">
      <c r="A12" s="11" t="str">
        <f>'[1]Small comp'!$A12</f>
        <v>SMA020</v>
      </c>
      <c r="B12" s="12" t="str">
        <f>'[1]Small comp'!$B12</f>
        <v>SC21CL </v>
      </c>
      <c r="C12" s="348"/>
      <c r="D12" s="358">
        <f>'[1]Small comp'!D12</f>
        <v>0.875</v>
      </c>
      <c r="E12" s="359">
        <f>'[1]Small comp'!$E12</f>
        <v>0</v>
      </c>
      <c r="F12" s="357" t="str">
        <f>'[1]Small comp'!F12</f>
        <v>c/w relay box</v>
      </c>
      <c r="G12" s="357" t="str">
        <f>'[1]Small comp'!H12</f>
        <v>0.55*5ft</v>
      </c>
      <c r="H12" s="357" t="str">
        <f>'[1]Small comp'!I12</f>
        <v>2glass door frezzer,4d s/s frezzer, 6d s/s</v>
      </c>
      <c r="I12" s="357"/>
      <c r="J12" s="365">
        <f>'[1]Small comp'!O12</f>
        <v>818.455743879473</v>
      </c>
      <c r="K12" s="369"/>
      <c r="L12" s="20" t="str">
        <f>'[1]Small comp'!$T12</f>
        <v>CS125 Axial fan</v>
      </c>
      <c r="M12" s="277">
        <f>'[1]Small comp'!$W12</f>
        <v>1572.32210639461</v>
      </c>
      <c r="N12" s="172"/>
      <c r="O12" s="37"/>
      <c r="P12" s="37"/>
    </row>
    <row r="13" ht="28.5" customHeight="1" spans="1:16">
      <c r="A13" s="11" t="str">
        <f>'[1]Small comp'!$A13</f>
        <v>SMA021</v>
      </c>
      <c r="B13" s="12" t="str">
        <f>'[1]Small comp'!$B13</f>
        <v>NT6226GK</v>
      </c>
      <c r="C13" s="348"/>
      <c r="D13" s="358"/>
      <c r="E13" s="359"/>
      <c r="F13" s="357"/>
      <c r="G13" s="357"/>
      <c r="H13" s="357"/>
      <c r="I13" s="357"/>
      <c r="J13" s="365">
        <f>'[1]Small comp'!O13</f>
        <v>988.323917137476</v>
      </c>
      <c r="K13" s="369"/>
      <c r="L13" s="20"/>
      <c r="M13" s="277">
        <f>'[1]Small comp'!$W13</f>
        <v>0</v>
      </c>
      <c r="N13" s="172"/>
      <c r="O13" s="37"/>
      <c r="P13" s="37"/>
    </row>
    <row r="14" ht="22.5" spans="1:16">
      <c r="A14" s="11" t="str">
        <f>'[1]Small comp'!$A14</f>
        <v>SMA025.04</v>
      </c>
      <c r="B14" s="43" t="str">
        <f>'[1]Small comp'!$B14</f>
        <v>EEI76C13DJH DC MOTOR (3/8hp)</v>
      </c>
      <c r="C14" s="45" t="s">
        <v>323</v>
      </c>
      <c r="D14" s="358" t="str">
        <f>'[1]Small comp'!D14</f>
        <v>3/8 (0.77amp)</v>
      </c>
      <c r="E14" s="359">
        <f>'[1]Small comp'!$E14</f>
        <v>0</v>
      </c>
      <c r="F14" s="357">
        <f>'[1]Small comp'!F14</f>
        <v>0</v>
      </c>
      <c r="G14" s="357">
        <f>'[1]Small comp'!H14</f>
        <v>0</v>
      </c>
      <c r="H14" s="357" t="str">
        <f>'[1]Small comp'!I14</f>
        <v>2door chiller showcase</v>
      </c>
      <c r="I14" s="357"/>
      <c r="J14" s="365">
        <f>'[1]Small comp'!O14</f>
        <v>355.333333333333</v>
      </c>
      <c r="K14" s="370"/>
      <c r="L14" s="20" t="str">
        <f>'[1]Small comp'!$T14</f>
        <v>CS050 (15 u)</v>
      </c>
      <c r="M14" s="277">
        <f>'[1]Small comp'!$W14</f>
        <v>940.394159086886</v>
      </c>
      <c r="N14" s="164"/>
      <c r="O14" s="37"/>
      <c r="P14" s="37"/>
    </row>
    <row r="15" ht="16" customHeight="1" spans="1:16">
      <c r="A15" s="11" t="str">
        <f>'[1]Small comp'!$A15</f>
        <v>SMA026.01</v>
      </c>
      <c r="B15" s="12" t="str">
        <f>'[1]Small comp'!$B15</f>
        <v>LX95LHBM 1/3HP LG COMP</v>
      </c>
      <c r="C15" s="137"/>
      <c r="D15" s="358" t="str">
        <f>'[1]Small comp'!D15</f>
        <v>1/3HP C/W RUN CAP</v>
      </c>
      <c r="E15" s="359" t="str">
        <f>'[1]Small comp'!$E15</f>
        <v>QA110/AE4440</v>
      </c>
      <c r="F15" s="357">
        <f>'[1]Small comp'!F15</f>
        <v>0</v>
      </c>
      <c r="G15" s="357">
        <f>'[1]Small comp'!H15</f>
        <v>0</v>
      </c>
      <c r="H15" s="357" t="str">
        <f>'[1]Small comp'!I15</f>
        <v>counter frezzer 6ft</v>
      </c>
      <c r="I15" s="357"/>
      <c r="J15" s="365">
        <f>'[1]Small comp'!O15</f>
        <v>270.191570881226</v>
      </c>
      <c r="K15" s="370"/>
      <c r="L15" s="20" t="str">
        <f>'[1]Small comp'!$T15</f>
        <v>CS033 (10 u)</v>
      </c>
      <c r="M15" s="277">
        <f>'[1]Small comp'!$W15</f>
        <v>827.075141194072</v>
      </c>
      <c r="N15" s="164"/>
      <c r="O15" s="37"/>
      <c r="P15" s="37"/>
    </row>
    <row r="16" ht="15" customHeight="1" spans="1:16">
      <c r="A16" s="11" t="str">
        <f>'[1]Small comp'!$A16</f>
        <v>SMA026.08</v>
      </c>
      <c r="B16" s="816" t="str">
        <f>'[1]Small comp'!$B16</f>
        <v>NF21K5131FU 3/8HP R134 LT</v>
      </c>
      <c r="C16" s="136" t="s">
        <v>324</v>
      </c>
      <c r="D16" s="358" t="str">
        <f>'[1]Small comp'!D16</f>
        <v>3/8HP C/W RUN CAP</v>
      </c>
      <c r="E16" s="359" t="str">
        <f>'[1]Small comp'!$E16</f>
        <v>2PCS</v>
      </c>
      <c r="F16" s="357">
        <f>'[1]Small comp'!F16</f>
        <v>0</v>
      </c>
      <c r="G16" s="357">
        <f>'[1]Small comp'!H16</f>
        <v>0</v>
      </c>
      <c r="H16" s="357">
        <f>'[1]Small comp'!I16</f>
        <v>0</v>
      </c>
      <c r="I16" s="357"/>
      <c r="J16" s="365">
        <f>'[1]Small comp'!O16</f>
        <v>330.603174603175</v>
      </c>
      <c r="K16" s="370"/>
      <c r="L16" s="20">
        <f>'[1]Small comp'!$T16</f>
        <v>0</v>
      </c>
      <c r="M16" s="277">
        <f>'[1]Small comp'!$W16</f>
        <v>0</v>
      </c>
      <c r="N16" s="170"/>
      <c r="O16" s="37"/>
      <c r="P16" s="37"/>
    </row>
    <row r="17" spans="1:16">
      <c r="A17" s="11" t="str">
        <f>'[1]Small comp'!$A17</f>
        <v>SMA026.10</v>
      </c>
      <c r="B17" s="816" t="str">
        <f>'[1]Small comp'!$B17</f>
        <v>NF26K5131FZ 3/8HP R134</v>
      </c>
      <c r="C17" s="137"/>
      <c r="D17" s="358" t="str">
        <f>'[1]Small comp'!D17</f>
        <v>3/8 MED TEMP</v>
      </c>
      <c r="E17" s="359" t="str">
        <f>'[1]Small comp'!$E17</f>
        <v>4PCS</v>
      </c>
      <c r="F17" s="357">
        <f>'[1]Small comp'!F17</f>
        <v>0</v>
      </c>
      <c r="G17" s="357">
        <f>'[1]Small comp'!H17</f>
        <v>0</v>
      </c>
      <c r="H17" s="357">
        <f>'[1]Small comp'!I17</f>
        <v>0</v>
      </c>
      <c r="I17" s="357"/>
      <c r="J17" s="365">
        <f>'[1]Small comp'!O17</f>
        <v>335.809523809524</v>
      </c>
      <c r="K17" s="370"/>
      <c r="L17" s="20">
        <f>'[1]Small comp'!$T17</f>
        <v>0</v>
      </c>
      <c r="M17" s="277">
        <f>'[1]Small comp'!$W17</f>
        <v>0</v>
      </c>
      <c r="N17" s="171"/>
      <c r="O17" s="37"/>
      <c r="P17" s="37"/>
    </row>
    <row r="18" spans="1:16">
      <c r="A18" s="11" t="str">
        <f>'[1]Small comp'!$A18</f>
        <v>SMA026.11</v>
      </c>
      <c r="B18" s="816" t="str">
        <f>'[1]Small comp'!$B18</f>
        <v>NF26K5111FZ 1/3HP R134</v>
      </c>
      <c r="C18" s="137"/>
      <c r="D18" s="358" t="str">
        <f>'[1]Small comp'!D18</f>
        <v>1/3 MED TEMP</v>
      </c>
      <c r="E18" s="359" t="str">
        <f>'[1]Small comp'!$E18</f>
        <v>3PCS</v>
      </c>
      <c r="F18" s="357">
        <f>'[1]Small comp'!F18</f>
        <v>0</v>
      </c>
      <c r="G18" s="357">
        <f>'[1]Small comp'!H18</f>
        <v>0</v>
      </c>
      <c r="H18" s="357">
        <f>'[1]Small comp'!I18</f>
        <v>0</v>
      </c>
      <c r="I18" s="357"/>
      <c r="J18" s="365">
        <f>'[1]Small comp'!O18</f>
        <v>310.049751243781</v>
      </c>
      <c r="K18" s="370"/>
      <c r="L18" s="20">
        <f>'[1]Small comp'!$T18</f>
        <v>0</v>
      </c>
      <c r="M18" s="277">
        <f>'[1]Small comp'!$W18</f>
        <v>0</v>
      </c>
      <c r="N18" s="171"/>
      <c r="O18" s="37"/>
      <c r="P18" s="37"/>
    </row>
    <row r="19" spans="1:16">
      <c r="A19" s="11" t="str">
        <f>'[1]Small comp'!$A19</f>
        <v>SMA026.12</v>
      </c>
      <c r="B19" s="816" t="str">
        <f>'[1]Small comp'!$B19</f>
        <v>ENV4A5G-L2J 1/2hp inverter</v>
      </c>
      <c r="C19" s="137"/>
      <c r="D19" s="358" t="str">
        <f>'[1]Small comp'!D19</f>
        <v>15.3cc variable speed R600</v>
      </c>
      <c r="E19" s="359" t="str">
        <f>'[1]Small comp'!$E19</f>
        <v>1PC</v>
      </c>
      <c r="F19" s="357">
        <f>'[1]Small comp'!F19</f>
        <v>0</v>
      </c>
      <c r="G19" s="357">
        <f>'[1]Small comp'!H19</f>
        <v>0</v>
      </c>
      <c r="H19" s="357">
        <f>'[1]Small comp'!I19</f>
        <v>0</v>
      </c>
      <c r="I19" s="357"/>
      <c r="J19" s="365">
        <f>'[1]Small comp'!O19</f>
        <v>383.81512605042</v>
      </c>
      <c r="K19" s="370"/>
      <c r="L19" s="20">
        <f>'[1]Small comp'!$T19</f>
        <v>0</v>
      </c>
      <c r="M19" s="277">
        <f>'[1]Small comp'!$W19</f>
        <v>0</v>
      </c>
      <c r="N19" s="171"/>
      <c r="O19" s="37"/>
      <c r="P19" s="37"/>
    </row>
    <row r="20" spans="1:16">
      <c r="A20" s="11" t="str">
        <f>'[1]Small comp'!$A20</f>
        <v>SMA026.13</v>
      </c>
      <c r="B20" s="816" t="str">
        <f>'[1]Small comp'!$B20</f>
        <v>NC1MV90ASR</v>
      </c>
      <c r="C20" s="138"/>
      <c r="D20" s="358" t="str">
        <f>'[1]Small comp'!D20</f>
        <v>90cc variable speed R134</v>
      </c>
      <c r="E20" s="359" t="str">
        <f>'[1]Small comp'!$E20</f>
        <v>1PC</v>
      </c>
      <c r="F20" s="357">
        <f>'[1]Small comp'!F20</f>
        <v>0</v>
      </c>
      <c r="G20" s="357">
        <f>'[1]Small comp'!H20</f>
        <v>0</v>
      </c>
      <c r="H20" s="357">
        <f>'[1]Small comp'!I20</f>
        <v>0</v>
      </c>
      <c r="I20" s="357"/>
      <c r="J20" s="365">
        <f>'[1]Small comp'!O20</f>
        <v>376.235294117647</v>
      </c>
      <c r="K20" s="370"/>
      <c r="L20" s="20">
        <f>'[1]Small comp'!$T20</f>
        <v>0</v>
      </c>
      <c r="M20" s="277">
        <f>'[1]Small comp'!$W20</f>
        <v>0</v>
      </c>
      <c r="N20" s="172"/>
      <c r="O20" s="37"/>
      <c r="P20" s="37"/>
    </row>
    <row r="21" spans="1:16">
      <c r="A21" s="11" t="str">
        <f>'[1]Small comp'!$A21</f>
        <v>SMA026.14</v>
      </c>
      <c r="B21" s="12" t="str">
        <f>'[1]Small comp'!$B21</f>
        <v>SE30</v>
      </c>
      <c r="C21" s="360" t="s">
        <v>325</v>
      </c>
      <c r="D21" s="361" t="s">
        <v>326</v>
      </c>
      <c r="E21" s="359"/>
      <c r="F21" s="357"/>
      <c r="G21" s="357"/>
      <c r="H21" s="357"/>
      <c r="I21" s="357"/>
      <c r="J21" s="365">
        <f>'[1]Small comp'!O21</f>
        <v>153.539094650206</v>
      </c>
      <c r="K21" s="370"/>
      <c r="L21" s="20">
        <f>'[1]Small comp'!$T21</f>
        <v>0</v>
      </c>
      <c r="M21" s="277">
        <f>'[1]Small comp'!$W21</f>
        <v>0</v>
      </c>
      <c r="N21" s="171"/>
      <c r="O21" s="37"/>
      <c r="P21" s="37"/>
    </row>
    <row r="22" spans="1:16">
      <c r="A22" s="11" t="str">
        <f>'[1]Small comp'!$A22</f>
        <v>SMA026.15</v>
      </c>
      <c r="B22" s="12" t="str">
        <f>'[1]Small comp'!$B22</f>
        <v>SE40</v>
      </c>
      <c r="C22" s="360"/>
      <c r="D22" s="361" t="s">
        <v>327</v>
      </c>
      <c r="E22" s="359"/>
      <c r="F22" s="357"/>
      <c r="G22" s="357"/>
      <c r="H22" s="357"/>
      <c r="I22" s="357"/>
      <c r="J22" s="365">
        <f>'[1]Small comp'!O22</f>
        <v>160.288065843621</v>
      </c>
      <c r="K22" s="370"/>
      <c r="L22" s="20">
        <f>'[1]Small comp'!$T22</f>
        <v>0</v>
      </c>
      <c r="M22" s="277">
        <f>'[1]Small comp'!$W22</f>
        <v>0</v>
      </c>
      <c r="N22" s="171"/>
      <c r="O22" s="37"/>
      <c r="P22" s="37"/>
    </row>
    <row r="23" spans="1:16">
      <c r="A23" s="11" t="str">
        <f>'[1]Small comp'!$A23</f>
        <v>SMA030.01</v>
      </c>
      <c r="B23" s="12" t="str">
        <f>'[1]Small comp'!$B23</f>
        <v>L65CI</v>
      </c>
      <c r="C23" s="209" t="s">
        <v>328</v>
      </c>
      <c r="D23" s="358" t="str">
        <f>'[1]Small comp'!D23</f>
        <v>1/6hp</v>
      </c>
      <c r="E23" s="359" t="str">
        <f>'[1]Small comp'!$E23</f>
        <v>QB66</v>
      </c>
      <c r="F23" s="357">
        <f>'[1]Small comp'!F23</f>
        <v>0</v>
      </c>
      <c r="G23" s="357" t="str">
        <f>'[1]Small comp'!H23</f>
        <v>0.028*4ft</v>
      </c>
      <c r="H23" s="357">
        <f>'[1]Small comp'!I23</f>
        <v>0</v>
      </c>
      <c r="I23" s="357"/>
      <c r="J23" s="365">
        <f>'[1]Small comp'!O23</f>
        <v>165.576923076923</v>
      </c>
      <c r="K23" s="370"/>
      <c r="L23" s="20">
        <f>'[1]Small comp'!$T23</f>
        <v>0</v>
      </c>
      <c r="M23" s="277">
        <f>'[1]Small comp'!$W23</f>
        <v>0</v>
      </c>
      <c r="N23" s="170"/>
      <c r="O23" s="37"/>
      <c r="P23" s="37"/>
    </row>
    <row r="24" spans="1:16">
      <c r="A24" s="11" t="str">
        <f>'[1]Small comp'!$A24</f>
        <v>SMA030.02</v>
      </c>
      <c r="B24" s="12" t="str">
        <f>'[1]Small comp'!$B24</f>
        <v>L72CZ1</v>
      </c>
      <c r="C24" s="209"/>
      <c r="D24" s="358" t="str">
        <f>'[1]Small comp'!D24</f>
        <v>1/5hp c/w run cap 3uf</v>
      </c>
      <c r="E24" s="359" t="str">
        <f>'[1]Small comp'!$E24</f>
        <v>QB73</v>
      </c>
      <c r="F24" s="357">
        <f>'[1]Small comp'!F24</f>
        <v>0</v>
      </c>
      <c r="G24" s="357" t="str">
        <f>'[1]Small comp'!H24</f>
        <v>0.036*4ft</v>
      </c>
      <c r="H24" s="357">
        <f>'[1]Small comp'!I24</f>
        <v>0</v>
      </c>
      <c r="I24" s="357"/>
      <c r="J24" s="365">
        <f>'[1]Small comp'!O24</f>
        <v>171.782407407407</v>
      </c>
      <c r="K24" s="370"/>
      <c r="L24" s="20" t="str">
        <f>'[1]Small comp'!$T24</f>
        <v>CS025</v>
      </c>
      <c r="M24" s="277">
        <f>'[1]Small comp'!$W24</f>
        <v>481.887085724081</v>
      </c>
      <c r="N24" s="171"/>
      <c r="O24" s="37"/>
      <c r="P24" s="37"/>
    </row>
    <row r="25" spans="1:16">
      <c r="A25" s="11" t="str">
        <f>'[1]Small comp'!$A25</f>
        <v>SMA030.02A</v>
      </c>
      <c r="B25" s="12" t="str">
        <f>'[1]Small comp'!$B25</f>
        <v>L76CZ1</v>
      </c>
      <c r="C25" s="209"/>
      <c r="D25" s="358" t="str">
        <f>'[1]Small comp'!D25</f>
        <v>1/4hpc/w run cap 3uf</v>
      </c>
      <c r="E25" s="359" t="str">
        <f>'[1]Small comp'!$E25</f>
        <v>QB86</v>
      </c>
      <c r="F25" s="357">
        <f>'[1]Small comp'!F25</f>
        <v>0</v>
      </c>
      <c r="G25" s="357">
        <f>'[1]Small comp'!H25</f>
        <v>0</v>
      </c>
      <c r="H25" s="357">
        <f>'[1]Small comp'!I25</f>
        <v>0</v>
      </c>
      <c r="I25" s="357"/>
      <c r="J25" s="365">
        <f>'[1]Small comp'!O25</f>
        <v>189.511111111111</v>
      </c>
      <c r="K25" s="370"/>
      <c r="L25" s="20" t="str">
        <f>'[1]Small comp'!$T25</f>
        <v>CS030</v>
      </c>
      <c r="M25" s="277">
        <f>'[1]Small comp'!$W25</f>
        <v>568.858717605125</v>
      </c>
      <c r="N25" s="171"/>
      <c r="O25" s="37"/>
      <c r="P25" s="37"/>
    </row>
    <row r="26" ht="13.5" customHeight="1" spans="1:16">
      <c r="A26" s="11" t="str">
        <f>'[1]Small comp'!$A26</f>
        <v>SMA030.03</v>
      </c>
      <c r="B26" s="12" t="str">
        <f>'[1]Small comp'!$B26</f>
        <v>K230CZ1</v>
      </c>
      <c r="C26" s="209"/>
      <c r="D26" s="358" t="str">
        <f>'[1]Small comp'!D26</f>
        <v>1/4hp 230W c/w Start cap</v>
      </c>
      <c r="E26" s="359" t="str">
        <f>'[1]Small comp'!$E26</f>
        <v>QB91</v>
      </c>
      <c r="F26" s="357" t="str">
        <f>'[1]Small comp'!F26</f>
        <v>50uf</v>
      </c>
      <c r="G26" s="357" t="str">
        <f>'[1]Small comp'!H26</f>
        <v>0.042*54"</v>
      </c>
      <c r="H26" s="357" t="str">
        <f>'[1]Small comp'!I26</f>
        <v>1.2m counter chiller</v>
      </c>
      <c r="I26" s="357"/>
      <c r="J26" s="365">
        <f>'[1]Small comp'!O26</f>
        <v>197.959595959596</v>
      </c>
      <c r="K26" s="370"/>
      <c r="L26" s="20" t="str">
        <f>'[1]Small comp'!$T26</f>
        <v>CS030</v>
      </c>
      <c r="M26" s="277">
        <f>'[1]Small comp'!$W26</f>
        <v>591.274943354684</v>
      </c>
      <c r="N26" s="171"/>
      <c r="O26" s="37"/>
      <c r="P26" s="37"/>
    </row>
    <row r="27" ht="22.5" spans="1:16">
      <c r="A27" s="11" t="str">
        <f>'[1]Small comp'!$A27</f>
        <v>SMA030.05</v>
      </c>
      <c r="B27" s="12" t="str">
        <f>'[1]Small comp'!$B27</f>
        <v>KK270CZ1</v>
      </c>
      <c r="C27" s="209"/>
      <c r="D27" s="358" t="str">
        <f>'[1]Small comp'!D27</f>
        <v>1/3hp 270W c/w Start&amp;Run cap</v>
      </c>
      <c r="E27" s="359" t="str">
        <f>'[1]Small comp'!$E27</f>
        <v>QB110,QA110</v>
      </c>
      <c r="F27" s="357" t="str">
        <f>'[1]Small comp'!F27</f>
        <v>5uf</v>
      </c>
      <c r="G27" s="357" t="str">
        <f>'[1]Small comp'!H27</f>
        <v>0.042*54"</v>
      </c>
      <c r="H27" s="357" t="str">
        <f>'[1]Small comp'!I27</f>
        <v>mini 2door,1.5m counter chiller,1 door display chiller</v>
      </c>
      <c r="I27" s="357"/>
      <c r="J27" s="365">
        <f>'[1]Small comp'!O27</f>
        <v>204.088888888889</v>
      </c>
      <c r="K27" s="370"/>
      <c r="L27" s="20" t="str">
        <f>'[1]Small comp'!$T27</f>
        <v>CS033 (10 u)</v>
      </c>
      <c r="M27" s="277">
        <f>'[1]Small comp'!$W27</f>
        <v>667.393817834586</v>
      </c>
      <c r="N27" s="171"/>
      <c r="O27" s="37"/>
      <c r="P27" s="37"/>
    </row>
    <row r="28" spans="1:16">
      <c r="A28" s="11" t="str">
        <f>'[1]Small comp'!$A28</f>
        <v>SMA030.06</v>
      </c>
      <c r="B28" s="12" t="str">
        <f>'[1]Small comp'!$B28</f>
        <v>K325CZ1</v>
      </c>
      <c r="C28" s="209"/>
      <c r="D28" s="358" t="str">
        <f>'[1]Small comp'!D28</f>
        <v>3/8hp 325W c/w Start&amp;Run cap</v>
      </c>
      <c r="E28" s="359" t="str">
        <f>'[1]Small comp'!$E28</f>
        <v>QA125</v>
      </c>
      <c r="F28" s="357" t="str">
        <f>'[1]Small comp'!F28</f>
        <v>50uf,5uf</v>
      </c>
      <c r="G28" s="357" t="str">
        <f>'[1]Small comp'!H28</f>
        <v>0.042*54"</v>
      </c>
      <c r="H28" s="357" t="str">
        <f>'[1]Small comp'!I28</f>
        <v>1.8m counter chiller,2door piping</v>
      </c>
      <c r="I28" s="357"/>
      <c r="J28" s="365">
        <f>'[1]Small comp'!O28</f>
        <v>239.622222222222</v>
      </c>
      <c r="K28" s="370"/>
      <c r="L28" s="20" t="str">
        <f>'[1]Small comp'!$T28</f>
        <v>CS050 (15 u)</v>
      </c>
      <c r="M28" s="277">
        <f>'[1]Small comp'!$W28</f>
        <v>705.118685559454</v>
      </c>
      <c r="N28" s="171"/>
      <c r="O28" s="37"/>
      <c r="P28" s="37"/>
    </row>
    <row r="29" ht="22.5" spans="1:16">
      <c r="A29" s="11" t="str">
        <f>'[1]Small comp'!$A29</f>
        <v>SMA030.07</v>
      </c>
      <c r="B29" s="12" t="str">
        <f>'[1]Small comp'!$B29</f>
        <v>K375CZ1 1/2hp  </v>
      </c>
      <c r="C29" s="209"/>
      <c r="D29" s="358" t="str">
        <f>'[1]Small comp'!D29</f>
        <v>1/2hp c/w Start&amp;Run cap</v>
      </c>
      <c r="E29" s="359" t="str">
        <f>'[1]Small comp'!$E29</f>
        <v>AE2415Y,QA125</v>
      </c>
      <c r="F29" s="357" t="str">
        <f>'[1]Small comp'!F29</f>
        <v>50uf,5uf</v>
      </c>
      <c r="G29" s="357" t="str">
        <f>'[1]Small comp'!H29</f>
        <v>0.049*54" </v>
      </c>
      <c r="H29" s="357" t="str">
        <f>'[1]Small comp'!I29</f>
        <v>2door chiller showcase,2.1m c.chiller,4d upright</v>
      </c>
      <c r="I29" s="357"/>
      <c r="J29" s="365">
        <f>'[1]Small comp'!O29</f>
        <v>246.911111111111</v>
      </c>
      <c r="K29" s="370">
        <v>10</v>
      </c>
      <c r="L29" s="20" t="str">
        <f>'[1]Small comp'!$T29</f>
        <v>CS050 (15 u)</v>
      </c>
      <c r="M29" s="277">
        <f>'[1]Small comp'!$W29</f>
        <v>722.863294889356</v>
      </c>
      <c r="N29" s="171"/>
      <c r="O29" s="37"/>
      <c r="P29" s="37"/>
    </row>
    <row r="30" ht="16" customHeight="1" spans="1:16">
      <c r="A30" s="11" t="str">
        <f>'[1]Small comp'!$A30</f>
        <v>SMA030.08</v>
      </c>
      <c r="B30" s="12" t="str">
        <f>'[1]Small comp'!$B30</f>
        <v>K400CZ1 1/2hp(B) </v>
      </c>
      <c r="C30" s="209"/>
      <c r="D30" s="358" t="str">
        <f>'[1]Small comp'!D30</f>
        <v>1/2hp(B) C/W Start&amp;Run cap</v>
      </c>
      <c r="E30" s="359" t="str">
        <f>'[1]Small comp'!$E30</f>
        <v>AE7440</v>
      </c>
      <c r="F30" s="357" t="str">
        <f>'[1]Small comp'!F30</f>
        <v>50uf,6uf</v>
      </c>
      <c r="G30" s="357" t="str">
        <f>'[1]Small comp'!H30</f>
        <v>0.049*54",0.042*54" piping</v>
      </c>
      <c r="H30" s="357" t="str">
        <f>'[1]Small comp'!I30</f>
        <v>3door chiller showcase,4d s/s upright</v>
      </c>
      <c r="I30" s="357"/>
      <c r="J30" s="365">
        <f>'[1]Small comp'!O30</f>
        <v>258.755555555556</v>
      </c>
      <c r="K30" s="370">
        <v>10</v>
      </c>
      <c r="L30" s="20" t="str">
        <f>'[1]Small comp'!$T30</f>
        <v>CS060 (16 u)</v>
      </c>
      <c r="M30" s="277">
        <f>'[1]Small comp'!$W30</f>
        <v>758.894084138953</v>
      </c>
      <c r="N30" s="171"/>
      <c r="O30" s="37"/>
      <c r="P30" s="37"/>
    </row>
    <row r="31" customHeight="1" spans="1:16">
      <c r="A31" s="11" t="str">
        <f>'[1]Small comp'!$A31</f>
        <v>SMA030.09</v>
      </c>
      <c r="B31" s="12" t="str">
        <f>'[1]Small comp'!$B31</f>
        <v>NE2150CK 1/3hp </v>
      </c>
      <c r="C31" s="209" t="s">
        <v>329</v>
      </c>
      <c r="D31" s="358" t="str">
        <f>'[1]Small comp'!D31</f>
        <v>1/3hp 600W c/w start&amp;run cap</v>
      </c>
      <c r="E31" s="359" t="str">
        <f>'[1]Small comp'!$E31</f>
        <v>SC12CL</v>
      </c>
      <c r="F31" s="357">
        <f>'[1]Small comp'!F31</f>
        <v>0</v>
      </c>
      <c r="G31" s="357" t="str">
        <f>'[1]Small comp'!H31</f>
        <v>0.042*54"</v>
      </c>
      <c r="H31" s="357" t="str">
        <f>'[1]Small comp'!I31</f>
        <v>counter frezzer 6ft</v>
      </c>
      <c r="I31" s="357"/>
      <c r="J31" s="365">
        <f>'[1]Small comp'!O31</f>
        <v>404.305555555555</v>
      </c>
      <c r="K31" s="370"/>
      <c r="L31" s="20" t="str">
        <f>'[1]Small comp'!$T31</f>
        <v>CS050 (15 u)</v>
      </c>
      <c r="M31" s="277">
        <f>'[1]Small comp'!$W31</f>
        <v>876.761002120396</v>
      </c>
      <c r="N31" s="171"/>
      <c r="O31" s="37"/>
      <c r="P31" s="37"/>
    </row>
    <row r="32" spans="1:16">
      <c r="A32" s="11" t="str">
        <f>'[1]Small comp'!$A32</f>
        <v>SMA030.10</v>
      </c>
      <c r="B32" s="12" t="str">
        <f>'[1]Small comp'!$B32</f>
        <v>NE2170CK 1/2hp </v>
      </c>
      <c r="C32" s="209"/>
      <c r="D32" s="358" t="str">
        <f>'[1]Small comp'!D32</f>
        <v>1/2hp 700W c/w start&amp;run cap</v>
      </c>
      <c r="E32" s="359" t="str">
        <f>'[1]Small comp'!$E32</f>
        <v>SC15CL</v>
      </c>
      <c r="F32" s="357">
        <f>'[1]Small comp'!F32</f>
        <v>0</v>
      </c>
      <c r="G32" s="357" t="str">
        <f>'[1]Small comp'!H32</f>
        <v>0.049*54"</v>
      </c>
      <c r="H32" s="357" t="str">
        <f>'[1]Small comp'!I32</f>
        <v>4d s/s upright</v>
      </c>
      <c r="I32" s="357"/>
      <c r="J32" s="365">
        <f>'[1]Small comp'!O32</f>
        <v>418.2</v>
      </c>
      <c r="K32" s="370"/>
      <c r="L32" s="20" t="str">
        <f>'[1]Small comp'!$T32</f>
        <v>CS060 (16 u)</v>
      </c>
      <c r="M32" s="277">
        <f>'[1]Small comp'!$W32</f>
        <v>888.611897190099</v>
      </c>
      <c r="N32" s="171"/>
      <c r="O32" s="37"/>
      <c r="P32" s="37"/>
    </row>
    <row r="33" spans="1:16">
      <c r="A33" s="11" t="str">
        <f>'[1]Small comp'!$A33</f>
        <v>SMA030.11</v>
      </c>
      <c r="B33" s="12" t="str">
        <f>'[1]Small comp'!$B33</f>
        <v>NE2178CK 5/8hp </v>
      </c>
      <c r="C33" s="209"/>
      <c r="D33" s="358" t="str">
        <f>'[1]Small comp'!D33</f>
        <v>5/8HP 850W c/w start&amp;run cap</v>
      </c>
      <c r="E33" s="359" t="str">
        <f>'[1]Small comp'!$E33</f>
        <v>SC18CL</v>
      </c>
      <c r="F33" s="357">
        <f>'[1]Small comp'!F33</f>
        <v>0</v>
      </c>
      <c r="G33" s="357" t="str">
        <f>'[1]Small comp'!H33</f>
        <v>0.055*54"</v>
      </c>
      <c r="H33" s="357" t="str">
        <f>'[1]Small comp'!I33</f>
        <v>2d s/s frezzer,4d s/s upright</v>
      </c>
      <c r="I33" s="357"/>
      <c r="J33" s="365">
        <f>'[1]Small comp'!O33</f>
        <v>433.688888888889</v>
      </c>
      <c r="K33" s="370"/>
      <c r="L33" s="20" t="str">
        <f>'[1]Small comp'!$T33</f>
        <v>CS075</v>
      </c>
      <c r="M33" s="277">
        <f>'[1]Small comp'!$W33</f>
        <v>969.43389062257</v>
      </c>
      <c r="N33" s="171"/>
      <c r="O33" s="37"/>
      <c r="P33" s="37"/>
    </row>
    <row r="34" spans="1:16">
      <c r="A34" s="11" t="str">
        <f>'[1]Small comp'!$A34</f>
        <v>SMA030.12</v>
      </c>
      <c r="B34" s="12" t="str">
        <f>'[1]Small comp'!$B34</f>
        <v>NE2180CK 3/4hp</v>
      </c>
      <c r="C34" s="209"/>
      <c r="D34" s="358" t="str">
        <f>'[1]Small comp'!D34</f>
        <v>3/4HP 910W c/w start&amp;run cap</v>
      </c>
      <c r="E34" s="359" t="str">
        <f>'[1]Small comp'!$E34</f>
        <v>SC18CL</v>
      </c>
      <c r="F34" s="357">
        <f>'[1]Small comp'!F34</f>
        <v>0</v>
      </c>
      <c r="G34" s="357" t="str">
        <f>'[1]Small comp'!H34</f>
        <v>0.055*54"</v>
      </c>
      <c r="H34" s="357" t="str">
        <f>'[1]Small comp'!I34</f>
        <v>4d s/s frezzer,6d s/s upright</v>
      </c>
      <c r="I34" s="357"/>
      <c r="J34" s="365">
        <f>'[1]Small comp'!O34</f>
        <v>476.581196581196</v>
      </c>
      <c r="K34" s="370"/>
      <c r="L34" s="20" t="str">
        <f>'[1]Small comp'!$T34</f>
        <v>CS100</v>
      </c>
      <c r="M34" s="277">
        <f>'[1]Small comp'!$W34</f>
        <v>1080.57122819551</v>
      </c>
      <c r="N34" s="171"/>
      <c r="O34" s="37"/>
      <c r="P34" s="37"/>
    </row>
    <row r="35" spans="1:16">
      <c r="A35" s="11" t="str">
        <f>'[1]Small comp'!$A35</f>
        <v>SMA030.14</v>
      </c>
      <c r="B35" s="12" t="str">
        <f>'[1]Small comp'!$B35</f>
        <v>NCT2195CK 1hp</v>
      </c>
      <c r="C35" s="209"/>
      <c r="D35" s="358" t="str">
        <f>'[1]Small comp'!D35</f>
        <v>1HP 1100W c/w start&amp;run cap</v>
      </c>
      <c r="E35" s="359" t="str">
        <f>'[1]Small comp'!$E35</f>
        <v>WJ2450Z</v>
      </c>
      <c r="F35" s="357">
        <f>'[1]Small comp'!F35</f>
        <v>0</v>
      </c>
      <c r="G35" s="357" t="str">
        <f>'[1]Small comp'!H35</f>
        <v>0.049*54"*2</v>
      </c>
      <c r="H35" s="357" t="str">
        <f>'[1]Small comp'!I35</f>
        <v>2d frezzer glass,6d s/s frezzer</v>
      </c>
      <c r="I35" s="357"/>
      <c r="J35" s="365">
        <f>'[1]Small comp'!O35</f>
        <v>832.755555555556</v>
      </c>
      <c r="K35" s="370"/>
      <c r="L35" s="20" t="str">
        <f>'[1]Small comp'!$T35</f>
        <v>CS145 Axial fan</v>
      </c>
      <c r="M35" s="277">
        <f>'[1]Small comp'!$W35</f>
        <v>1573.84154023472</v>
      </c>
      <c r="N35" s="171"/>
      <c r="O35" s="37"/>
      <c r="P35" s="37"/>
    </row>
    <row r="36" customHeight="1" spans="1:16">
      <c r="A36" s="11" t="str">
        <f>'[1]Small comp'!$A36</f>
        <v>SMA030.15</v>
      </c>
      <c r="B36" s="12" t="str">
        <f>'[1]Small comp'!$B36</f>
        <v>NCT2212CK 1 1/2hp</v>
      </c>
      <c r="C36" s="209"/>
      <c r="D36" s="358" t="str">
        <f>'[1]Small comp'!D36</f>
        <v>1 1/2HP1400W  c/w start&amp;run cap</v>
      </c>
      <c r="E36" s="359" t="str">
        <f>'[1]Small comp'!$E36</f>
        <v>AW2464Z</v>
      </c>
      <c r="F36" s="357">
        <f>'[1]Small comp'!F36</f>
        <v>0</v>
      </c>
      <c r="G36" s="357" t="str">
        <f>'[1]Small comp'!H36</f>
        <v>0.049*54"*2</v>
      </c>
      <c r="H36" s="357" t="str">
        <f>'[1]Small comp'!I36</f>
        <v>3d frezzer glass</v>
      </c>
      <c r="I36" s="357"/>
      <c r="J36" s="365">
        <f>'[1]Small comp'!O36</f>
        <v>969.422222222222</v>
      </c>
      <c r="K36" s="370"/>
      <c r="L36" s="20" t="str">
        <f>'[1]Small comp'!$T36</f>
        <v>CS170 Axial fan</v>
      </c>
      <c r="M36" s="277">
        <f>'[1]Small comp'!$W36</f>
        <v>1832.12966561145</v>
      </c>
      <c r="N36" s="171"/>
      <c r="O36" s="37"/>
      <c r="P36" s="37"/>
    </row>
    <row r="37" customHeight="1" spans="1:16">
      <c r="A37" s="11"/>
      <c r="B37" s="12"/>
      <c r="C37" s="209"/>
      <c r="D37" s="358"/>
      <c r="E37" s="359"/>
      <c r="F37" s="357"/>
      <c r="G37" s="357"/>
      <c r="H37" s="357"/>
      <c r="I37" s="357"/>
      <c r="J37" s="365" t="str">
        <f>'[1]Small comp'!O37</f>
        <v>~</v>
      </c>
      <c r="K37" s="370"/>
      <c r="L37" s="20"/>
      <c r="M37" s="277">
        <f>'[1]Small comp'!$W37</f>
        <v>0</v>
      </c>
      <c r="N37" s="171"/>
      <c r="O37" s="37"/>
      <c r="P37" s="37"/>
    </row>
    <row r="38" customHeight="1" spans="1:16">
      <c r="A38" s="11"/>
      <c r="B38" s="12"/>
      <c r="C38" s="209"/>
      <c r="D38" s="358"/>
      <c r="E38" s="359"/>
      <c r="F38" s="357"/>
      <c r="G38" s="357"/>
      <c r="H38" s="357"/>
      <c r="I38" s="357"/>
      <c r="J38" s="365" t="str">
        <f>'[1]Small comp'!O38</f>
        <v>~</v>
      </c>
      <c r="K38" s="370"/>
      <c r="L38" s="20"/>
      <c r="M38" s="277">
        <f>'[1]Small comp'!$W38</f>
        <v>0</v>
      </c>
      <c r="N38" s="171"/>
      <c r="O38" s="37"/>
      <c r="P38" s="37"/>
    </row>
    <row r="39" customHeight="1" spans="1:16">
      <c r="A39" s="11"/>
      <c r="B39" s="12"/>
      <c r="C39" s="209"/>
      <c r="D39" s="358"/>
      <c r="E39" s="359"/>
      <c r="F39" s="357"/>
      <c r="G39" s="357"/>
      <c r="H39" s="357"/>
      <c r="I39" s="357"/>
      <c r="J39" s="365" t="str">
        <f>'[1]Small comp'!O39</f>
        <v>~</v>
      </c>
      <c r="K39" s="370"/>
      <c r="L39" s="20"/>
      <c r="M39" s="277">
        <f>'[1]Small comp'!$W39</f>
        <v>0</v>
      </c>
      <c r="N39" s="171"/>
      <c r="O39" s="37"/>
      <c r="P39" s="37"/>
    </row>
    <row r="40" customHeight="1" spans="1:16">
      <c r="A40" s="11"/>
      <c r="B40" s="12"/>
      <c r="C40" s="209"/>
      <c r="D40" s="358"/>
      <c r="E40" s="359"/>
      <c r="F40" s="357"/>
      <c r="G40" s="357"/>
      <c r="H40" s="357"/>
      <c r="I40" s="357"/>
      <c r="J40" s="365" t="str">
        <f>'[1]Small comp'!O40</f>
        <v>~</v>
      </c>
      <c r="K40" s="370"/>
      <c r="L40" s="20"/>
      <c r="M40" s="277">
        <f>'[1]Small comp'!$W40</f>
        <v>0</v>
      </c>
      <c r="N40" s="171"/>
      <c r="O40" s="37"/>
      <c r="P40" s="37"/>
    </row>
    <row r="41" customHeight="1" spans="1:16">
      <c r="A41" s="11"/>
      <c r="B41" s="12"/>
      <c r="C41" s="209"/>
      <c r="D41" s="358"/>
      <c r="E41" s="359"/>
      <c r="F41" s="357"/>
      <c r="G41" s="357"/>
      <c r="H41" s="357"/>
      <c r="I41" s="357"/>
      <c r="J41" s="365" t="str">
        <f>'[1]Small comp'!O41</f>
        <v>~</v>
      </c>
      <c r="K41" s="370"/>
      <c r="L41" s="20"/>
      <c r="M41" s="277">
        <f>'[1]Small comp'!$W41</f>
        <v>0</v>
      </c>
      <c r="N41" s="171"/>
      <c r="O41" s="37"/>
      <c r="P41" s="37"/>
    </row>
    <row r="42" customHeight="1" spans="1:16">
      <c r="A42" s="11"/>
      <c r="B42" s="12"/>
      <c r="C42" s="209"/>
      <c r="D42" s="358"/>
      <c r="E42" s="359"/>
      <c r="F42" s="357"/>
      <c r="G42" s="357"/>
      <c r="H42" s="357"/>
      <c r="I42" s="357"/>
      <c r="J42" s="365" t="str">
        <f>'[1]Small comp'!O42</f>
        <v>~</v>
      </c>
      <c r="K42" s="370"/>
      <c r="L42" s="20"/>
      <c r="M42" s="277">
        <f>'[1]Small comp'!$W42</f>
        <v>0</v>
      </c>
      <c r="N42" s="171"/>
      <c r="O42" s="37"/>
      <c r="P42" s="37"/>
    </row>
    <row r="43" customHeight="1" spans="1:16">
      <c r="A43" s="11"/>
      <c r="B43" s="12"/>
      <c r="C43" s="209"/>
      <c r="D43" s="358"/>
      <c r="E43" s="359"/>
      <c r="F43" s="357"/>
      <c r="G43" s="357"/>
      <c r="H43" s="357"/>
      <c r="I43" s="357"/>
      <c r="J43" s="365" t="str">
        <f>'[1]Small comp'!O43</f>
        <v>~</v>
      </c>
      <c r="K43" s="370"/>
      <c r="L43" s="20"/>
      <c r="M43" s="277">
        <f>'[1]Small comp'!$W43</f>
        <v>0</v>
      </c>
      <c r="N43" s="171"/>
      <c r="O43" s="37"/>
      <c r="P43" s="37"/>
    </row>
    <row r="44" ht="15" customHeight="1" spans="1:16">
      <c r="A44" s="11" t="str">
        <f>'[1]Small comp'!$A44</f>
        <v>SMA030.16</v>
      </c>
      <c r="B44" s="12" t="str">
        <f>'[1]Small comp'!$B44</f>
        <v>LZ58CU</v>
      </c>
      <c r="C44" s="209" t="s">
        <v>330</v>
      </c>
      <c r="D44" s="358" t="str">
        <f>'[1]Small comp'!D44</f>
        <v>1/3hp 275W c/w run cap</v>
      </c>
      <c r="E44" s="359" t="str">
        <f>'[1]Small comp'!$E44</f>
        <v>QB110</v>
      </c>
      <c r="F44" s="357" t="str">
        <f>'[1]Small comp'!F44</f>
        <v>3uf</v>
      </c>
      <c r="G44" s="357" t="str">
        <f>'[1]Small comp'!H44</f>
        <v>0.036*76"</v>
      </c>
      <c r="H44" s="357">
        <f>'[1]Small comp'!I44</f>
        <v>0</v>
      </c>
      <c r="I44" s="357"/>
      <c r="J44" s="365">
        <f>'[1]Small comp'!O44</f>
        <v>188.296296296296</v>
      </c>
      <c r="K44" s="370"/>
      <c r="L44" s="20" t="str">
        <f>'[1]Small comp'!$T44</f>
        <v>CS050 (15 u)</v>
      </c>
      <c r="M44" s="277">
        <f>'[1]Small comp'!$W44</f>
        <v>651.875640568367</v>
      </c>
      <c r="N44" s="171"/>
      <c r="O44" s="37"/>
      <c r="P44" s="37"/>
    </row>
    <row r="45" spans="1:16">
      <c r="A45" s="11" t="str">
        <f>'[1]Small comp'!$A45</f>
        <v>SMA030.17</v>
      </c>
      <c r="B45" s="12" t="str">
        <f>'[1]Small comp'!$B45</f>
        <v>LZ68CU1</v>
      </c>
      <c r="C45" s="209"/>
      <c r="D45" s="358" t="str">
        <f>'[1]Small comp'!D45</f>
        <v>3/8hp 325W c/w run cap</v>
      </c>
      <c r="E45" s="359" t="str">
        <f>'[1]Small comp'!$E45</f>
        <v>QA125</v>
      </c>
      <c r="F45" s="357" t="str">
        <f>'[1]Small comp'!F45</f>
        <v>4uf</v>
      </c>
      <c r="G45" s="357" t="str">
        <f>'[1]Small comp'!H45</f>
        <v>0.036*59"</v>
      </c>
      <c r="H45" s="357" t="str">
        <f>'[1]Small comp'!I45</f>
        <v>5ft counter chiller</v>
      </c>
      <c r="I45" s="357"/>
      <c r="J45" s="365">
        <f>'[1]Small comp'!O45</f>
        <v>193.358024691358</v>
      </c>
      <c r="K45" s="370"/>
      <c r="L45" s="20" t="str">
        <f>'[1]Small comp'!$T45</f>
        <v>CS050 (15 u)</v>
      </c>
      <c r="M45" s="277">
        <f>'[1]Small comp'!$W45</f>
        <v>665.014970374364</v>
      </c>
      <c r="N45" s="171"/>
      <c r="O45" s="37"/>
      <c r="P45" s="37"/>
    </row>
    <row r="46" ht="17.25" customHeight="1" spans="1:16">
      <c r="A46" s="11" t="str">
        <f>'[1]Small comp'!$A46</f>
        <v>SMA030.18</v>
      </c>
      <c r="B46" s="12" t="str">
        <f>'[1]Small comp'!$B46</f>
        <v>LZ76CU</v>
      </c>
      <c r="C46" s="209"/>
      <c r="D46" s="358" t="str">
        <f>'[1]Small comp'!D46</f>
        <v>1/2hp 380W c/w run cap</v>
      </c>
      <c r="E46" s="359" t="str">
        <f>'[1]Small comp'!$E46</f>
        <v>AE2415Y</v>
      </c>
      <c r="F46" s="357" t="str">
        <f>'[1]Small comp'!F46</f>
        <v>4uf</v>
      </c>
      <c r="G46" s="357" t="str">
        <f>'[1]Small comp'!H46</f>
        <v>0.042*54"</v>
      </c>
      <c r="H46" s="357">
        <f>'[1]Small comp'!I46</f>
        <v>0</v>
      </c>
      <c r="I46" s="357"/>
      <c r="J46" s="365">
        <f>'[1]Small comp'!O46</f>
        <v>232.333333333333</v>
      </c>
      <c r="K46" s="370"/>
      <c r="L46" s="20" t="str">
        <f>'[1]Small comp'!$T46</f>
        <v>CS060 (16 u)</v>
      </c>
      <c r="M46" s="277">
        <f>'[1]Small comp'!$W46</f>
        <v>719.484913063115</v>
      </c>
      <c r="N46" s="171"/>
      <c r="O46" s="37"/>
      <c r="P46" s="37"/>
    </row>
    <row r="47" ht="15" customHeight="1" spans="1:16">
      <c r="A47" s="11" t="str">
        <f>'[1]Small comp'!$A47</f>
        <v>SMA030.19</v>
      </c>
      <c r="B47" s="12" t="str">
        <f>'[1]Small comp'!$B47</f>
        <v>LU83CU</v>
      </c>
      <c r="C47" s="209"/>
      <c r="D47" s="358" t="str">
        <f>'[1]Small comp'!D47</f>
        <v>1/2hp 400W c/w start&amp;run cap</v>
      </c>
      <c r="E47" s="359" t="str">
        <f>'[1]Small comp'!$E47</f>
        <v>AE2415Y</v>
      </c>
      <c r="F47" s="357">
        <f>'[1]Small comp'!F47</f>
        <v>0</v>
      </c>
      <c r="G47" s="357" t="str">
        <f>'[1]Small comp'!H47</f>
        <v>0.049*54"</v>
      </c>
      <c r="H47" s="357" t="str">
        <f>'[1]Small comp'!I47</f>
        <v>2door chiller showcase,4d s/s</v>
      </c>
      <c r="I47" s="357"/>
      <c r="J47" s="365">
        <f>'[1]Small comp'!O47</f>
        <v>223.728395061728</v>
      </c>
      <c r="K47" s="370"/>
      <c r="L47" s="20" t="str">
        <f>'[1]Small comp'!$T47</f>
        <v>CS060 (16 u)</v>
      </c>
      <c r="M47" s="277">
        <f>'[1]Small comp'!$W47</f>
        <v>713.338528583397</v>
      </c>
      <c r="N47" s="171"/>
      <c r="O47" s="37"/>
      <c r="P47" s="37"/>
    </row>
    <row r="48" spans="1:16">
      <c r="A48" s="11" t="str">
        <f>'[1]Small comp'!$A48</f>
        <v>SMA030.20</v>
      </c>
      <c r="B48" s="12" t="str">
        <f>'[1]Small comp'!$B48</f>
        <v>KK480CU1</v>
      </c>
      <c r="C48" s="209"/>
      <c r="D48" s="358" t="str">
        <f>'[1]Small comp'!D48</f>
        <v>5/8hp 480W c/w run&amp;start cap</v>
      </c>
      <c r="E48" s="359" t="str">
        <f>'[1]Small comp'!$E48</f>
        <v>AE7440</v>
      </c>
      <c r="F48" s="357">
        <f>'[1]Small comp'!F48</f>
        <v>0</v>
      </c>
      <c r="G48" s="357" t="str">
        <f>'[1]Small comp'!H48</f>
        <v>0.049*54"</v>
      </c>
      <c r="H48" s="357" t="str">
        <f>'[1]Small comp'!I48</f>
        <v>3door chiller showcase,4d s/s</v>
      </c>
      <c r="I48" s="357"/>
      <c r="J48" s="365">
        <f>'[1]Small comp'!O48</f>
        <v>262.197530864197</v>
      </c>
      <c r="K48" s="370"/>
      <c r="L48" s="20" t="str">
        <f>'[1]Small comp'!$T48</f>
        <v>CS075</v>
      </c>
      <c r="M48" s="277">
        <f>'[1]Small comp'!$W48</f>
        <v>812.520310375657</v>
      </c>
      <c r="N48" s="171"/>
      <c r="O48" s="37"/>
      <c r="P48" s="37"/>
    </row>
    <row r="49" spans="1:16">
      <c r="A49" s="11" t="str">
        <f>'[1]Small comp'!$A49</f>
        <v>SMA030.21</v>
      </c>
      <c r="B49" s="12" t="str">
        <f>'[1]Small comp'!$B49</f>
        <v>KK550CU</v>
      </c>
      <c r="C49" s="209"/>
      <c r="D49" s="358" t="str">
        <f>'[1]Small comp'!D49</f>
        <v>3/4hp 550W c/w run&amp;start cap</v>
      </c>
      <c r="E49" s="359" t="str">
        <f>'[1]Small comp'!$E49</f>
        <v>WJ9460</v>
      </c>
      <c r="F49" s="357">
        <f>'[1]Small comp'!F49</f>
        <v>0</v>
      </c>
      <c r="G49" s="357" t="str">
        <f>'[1]Small comp'!H49</f>
        <v>0.049*54"</v>
      </c>
      <c r="H49" s="357">
        <f>'[1]Small comp'!I49</f>
        <v>0</v>
      </c>
      <c r="I49" s="357"/>
      <c r="J49" s="365">
        <f>'[1]Small comp'!O49</f>
        <v>380.641975308642</v>
      </c>
      <c r="K49" s="370"/>
      <c r="L49" s="20" t="str">
        <f>'[1]Small comp'!$T49</f>
        <v>CS075</v>
      </c>
      <c r="M49" s="277">
        <f>'[1]Small comp'!$W49</f>
        <v>897.123484978832</v>
      </c>
      <c r="N49" s="171"/>
      <c r="O49" s="37"/>
      <c r="P49" s="37"/>
    </row>
    <row r="50" spans="1:16">
      <c r="A50" s="11" t="str">
        <f>'[1]Small comp'!$A50</f>
        <v>SMA030.22</v>
      </c>
      <c r="B50" s="12" t="str">
        <f>'[1]Small comp'!$B50</f>
        <v>KK650CU</v>
      </c>
      <c r="C50" s="209"/>
      <c r="D50" s="358" t="str">
        <f>'[1]Small comp'!D50</f>
        <v>1/2hp 650W c/w run&amp;start cap</v>
      </c>
      <c r="E50" s="359" t="str">
        <f>'[1]Small comp'!$E50</f>
        <v>SC15CL</v>
      </c>
      <c r="F50" s="357">
        <f>'[1]Small comp'!F50</f>
        <v>0</v>
      </c>
      <c r="G50" s="357" t="str">
        <f>'[1]Small comp'!H50</f>
        <v>0.049*54"</v>
      </c>
      <c r="H50" s="357">
        <f>'[1]Small comp'!I50</f>
        <v>0</v>
      </c>
      <c r="I50" s="357"/>
      <c r="J50" s="365">
        <f>'[1]Small comp'!O50</f>
        <v>411.012345679012</v>
      </c>
      <c r="K50" s="370"/>
      <c r="L50" s="20" t="str">
        <f>'[1]Small comp'!$T50</f>
        <v>CS075</v>
      </c>
      <c r="M50" s="277">
        <f>'[1]Small comp'!$W50</f>
        <v>918.816606671954</v>
      </c>
      <c r="N50" s="171"/>
      <c r="O50" s="37"/>
      <c r="P50" s="37"/>
    </row>
    <row r="51" spans="1:16">
      <c r="A51" s="11" t="str">
        <f>'[1]Small comp'!$A51</f>
        <v>SMA030.23</v>
      </c>
      <c r="B51" s="12" t="str">
        <f>'[1]Small comp'!$B51</f>
        <v>NE2168CU</v>
      </c>
      <c r="C51" s="209"/>
      <c r="D51" s="358" t="str">
        <f>'[1]Small comp'!D51</f>
        <v>5/8hp 750W c/w run&amp;start cap</v>
      </c>
      <c r="E51" s="359" t="str">
        <f>'[1]Small comp'!$E51</f>
        <v>SC15CL</v>
      </c>
      <c r="F51" s="357">
        <f>'[1]Small comp'!F51</f>
        <v>0</v>
      </c>
      <c r="G51" s="357" t="str">
        <f>'[1]Small comp'!H51</f>
        <v>0.049*54"</v>
      </c>
      <c r="H51" s="357">
        <f>'[1]Small comp'!I51</f>
        <v>0</v>
      </c>
      <c r="I51" s="357"/>
      <c r="J51" s="365">
        <f>'[1]Small comp'!O51</f>
        <v>427.20987654321</v>
      </c>
      <c r="K51" s="370"/>
      <c r="L51" s="20" t="str">
        <f>'[1]Small comp'!$T51</f>
        <v>CS075</v>
      </c>
      <c r="M51" s="277">
        <f>'[1]Small comp'!$W51</f>
        <v>930.386271574951</v>
      </c>
      <c r="N51" s="171"/>
      <c r="O51" s="37"/>
      <c r="P51" s="37"/>
    </row>
    <row r="52" spans="1:16">
      <c r="A52" s="11" t="str">
        <f>'[1]Small comp'!$A52</f>
        <v>SMA030.24</v>
      </c>
      <c r="B52" s="12" t="str">
        <f>'[1]Small comp'!$B52</f>
        <v>NE2178CU</v>
      </c>
      <c r="C52" s="209"/>
      <c r="D52" s="358" t="str">
        <f>'[1]Small comp'!D52</f>
        <v>3/4hp 810W c/w run&amp;start cap</v>
      </c>
      <c r="E52" s="359" t="str">
        <f>'[1]Small comp'!$E52</f>
        <v>SC18CL</v>
      </c>
      <c r="F52" s="357">
        <f>'[1]Small comp'!F52</f>
        <v>0</v>
      </c>
      <c r="G52" s="357" t="str">
        <f>'[1]Small comp'!H52</f>
        <v>0.049*54"</v>
      </c>
      <c r="H52" s="357">
        <f>'[1]Small comp'!I52</f>
        <v>0</v>
      </c>
      <c r="I52" s="357"/>
      <c r="J52" s="365">
        <f>'[1]Small comp'!O52</f>
        <v>488.962962962963</v>
      </c>
      <c r="K52" s="370"/>
      <c r="L52" s="20" t="str">
        <f>'[1]Small comp'!$T52</f>
        <v>CS100</v>
      </c>
      <c r="M52" s="277">
        <f>'[1]Small comp'!$W52</f>
        <v>1036.46188075283</v>
      </c>
      <c r="N52" s="171"/>
      <c r="O52" s="37"/>
      <c r="P52" s="37"/>
    </row>
    <row r="53" spans="1:16">
      <c r="A53" s="11" t="str">
        <f>'[1]Small comp'!$A53</f>
        <v>SMA030.25</v>
      </c>
      <c r="B53" s="12" t="str">
        <f>'[1]Small comp'!$B53</f>
        <v>NV2180CU</v>
      </c>
      <c r="C53" s="209"/>
      <c r="D53" s="358" t="str">
        <f>'[1]Small comp'!D53</f>
        <v>1hp 900W c/w run&amp;start cap</v>
      </c>
      <c r="E53" s="359" t="str">
        <f>'[1]Small comp'!$E53</f>
        <v>SC21CL</v>
      </c>
      <c r="F53" s="357">
        <f>'[1]Small comp'!F53</f>
        <v>0</v>
      </c>
      <c r="G53" s="357" t="str">
        <f>'[1]Small comp'!H53</f>
        <v>0.049*54"*2</v>
      </c>
      <c r="H53" s="357" t="str">
        <f>'[1]Small comp'!I53</f>
        <v>2d frezzer,4d s/s frezzer</v>
      </c>
      <c r="I53" s="357"/>
      <c r="J53" s="365">
        <f>'[1]Small comp'!O53</f>
        <v>707.022222222222</v>
      </c>
      <c r="K53" s="370"/>
      <c r="L53" s="20" t="str">
        <f>'[1]Small comp'!$T53</f>
        <v>CS125 Axial fan</v>
      </c>
      <c r="M53" s="277">
        <f>'[1]Small comp'!$W53</f>
        <v>1366.96055436639</v>
      </c>
      <c r="N53" s="171"/>
      <c r="O53" s="37"/>
      <c r="P53" s="37"/>
    </row>
    <row r="54" spans="1:16">
      <c r="A54" s="11" t="str">
        <f>'[1]Small comp'!$A54</f>
        <v>SMA030.26</v>
      </c>
      <c r="B54" s="12" t="str">
        <f>'[1]Small comp'!$B54</f>
        <v>NV2195CU</v>
      </c>
      <c r="C54" s="209"/>
      <c r="D54" s="358" t="str">
        <f>'[1]Small comp'!D54</f>
        <v>1 1/2hp 1020W c/w run&amp;start cap</v>
      </c>
      <c r="E54" s="359" t="str">
        <f>'[1]Small comp'!$E54</f>
        <v>WJ2450Z</v>
      </c>
      <c r="F54" s="357">
        <f>'[1]Small comp'!F54</f>
        <v>0</v>
      </c>
      <c r="G54" s="357" t="str">
        <f>'[1]Small comp'!H54</f>
        <v>0.049*54"*2</v>
      </c>
      <c r="H54" s="357" t="str">
        <f>'[1]Small comp'!I54</f>
        <v>3d frezzer,6door frezzer,2 door 40ice</v>
      </c>
      <c r="I54" s="357"/>
      <c r="J54" s="365">
        <f>'[1]Small comp'!O54</f>
        <v>946.973995271868</v>
      </c>
      <c r="K54" s="370"/>
      <c r="L54" s="20" t="str">
        <f>'[1]Small comp'!$T54</f>
        <v>CS170 Axial fan</v>
      </c>
      <c r="M54" s="277">
        <f>'[1]Small comp'!$W54</f>
        <v>1769.2196127014</v>
      </c>
      <c r="N54" s="171"/>
      <c r="O54" s="37"/>
      <c r="P54" s="37"/>
    </row>
    <row r="55" spans="1:16">
      <c r="A55" s="11" t="str">
        <f>'[1]Small comp'!$A55</f>
        <v>SMA030.27</v>
      </c>
      <c r="B55" s="12" t="str">
        <f>'[1]Small comp'!$B55</f>
        <v>A120CY1</v>
      </c>
      <c r="C55" s="209" t="s">
        <v>331</v>
      </c>
      <c r="D55" s="358" t="str">
        <f>'[1]Small comp'!D55</f>
        <v>1/6hp</v>
      </c>
      <c r="E55" s="359">
        <f>'[1]Small comp'!$E55</f>
        <v>0</v>
      </c>
      <c r="F55" s="357">
        <f>'[1]Small comp'!F55</f>
        <v>0</v>
      </c>
      <c r="G55" s="357">
        <f>'[1]Small comp'!H55</f>
        <v>0</v>
      </c>
      <c r="H55" s="357">
        <f>'[1]Small comp'!I55</f>
        <v>0</v>
      </c>
      <c r="I55" s="357"/>
      <c r="J55" s="365">
        <f>'[1]Small comp'!O55</f>
        <v>143.174603174603</v>
      </c>
      <c r="K55" s="370"/>
      <c r="L55" s="20" t="str">
        <f>'[1]Small comp'!$T55</f>
        <v>CS025</v>
      </c>
      <c r="M55" s="277">
        <f>'[1]Small comp'!$W55</f>
        <v>0</v>
      </c>
      <c r="N55" s="171"/>
      <c r="O55" s="37"/>
      <c r="P55" s="37"/>
    </row>
    <row r="56" spans="1:16">
      <c r="A56" s="11" t="str">
        <f>'[1]Small comp'!$A56</f>
        <v>SMA030.28</v>
      </c>
      <c r="B56" s="12" t="str">
        <f>'[1]Small comp'!$B56</f>
        <v>S100CY1</v>
      </c>
      <c r="C56" s="209"/>
      <c r="D56" s="358" t="str">
        <f>'[1]Small comp'!D56</f>
        <v>1/5hp</v>
      </c>
      <c r="E56" s="359">
        <f>'[1]Small comp'!$E56</f>
        <v>0</v>
      </c>
      <c r="F56" s="357">
        <f>'[1]Small comp'!F56</f>
        <v>0</v>
      </c>
      <c r="G56" s="357">
        <f>'[1]Small comp'!H56</f>
        <v>0</v>
      </c>
      <c r="H56" s="357">
        <f>'[1]Small comp'!I56</f>
        <v>0</v>
      </c>
      <c r="I56" s="357"/>
      <c r="J56" s="365">
        <f>'[1]Small comp'!O56</f>
        <v>170.291005291005</v>
      </c>
      <c r="K56" s="370"/>
      <c r="L56" s="20" t="str">
        <f>'[1]Small comp'!$T56</f>
        <v>CS025</v>
      </c>
      <c r="M56" s="277">
        <f>'[1]Small comp'!$W56</f>
        <v>0</v>
      </c>
      <c r="N56" s="171"/>
      <c r="O56" s="37"/>
      <c r="P56" s="37"/>
    </row>
    <row r="57" spans="1:16">
      <c r="A57" s="11" t="str">
        <f>'[1]Small comp'!$A57</f>
        <v>SMA030.29</v>
      </c>
      <c r="B57" s="12" t="str">
        <f>'[1]Small comp'!$B57</f>
        <v>H200CY1/S118CY1</v>
      </c>
      <c r="C57" s="209"/>
      <c r="D57" s="358" t="str">
        <f>'[1]Small comp'!D57</f>
        <v>1/4hp 230W c/w Run cap</v>
      </c>
      <c r="E57" s="359">
        <f>'[1]Small comp'!$E57</f>
        <v>0</v>
      </c>
      <c r="F57" s="357">
        <f>'[1]Small comp'!F57</f>
        <v>0</v>
      </c>
      <c r="G57" s="357">
        <f>'[1]Small comp'!H57</f>
        <v>0</v>
      </c>
      <c r="H57" s="357">
        <f>'[1]Small comp'!I57</f>
        <v>0</v>
      </c>
      <c r="I57" s="357"/>
      <c r="J57" s="365">
        <f>'[1]Small comp'!O57</f>
        <v>175.714285714286</v>
      </c>
      <c r="K57" s="370"/>
      <c r="L57" s="20" t="str">
        <f>'[1]Small comp'!$T57</f>
        <v>CS030</v>
      </c>
      <c r="M57" s="277">
        <f>'[1]Small comp'!$W57</f>
        <v>0</v>
      </c>
      <c r="N57" s="171"/>
      <c r="O57" s="37"/>
      <c r="P57" s="37"/>
    </row>
    <row r="58" spans="1:16">
      <c r="A58" s="11" t="str">
        <f>'[1]Small comp'!$A58</f>
        <v>SMA030.30</v>
      </c>
      <c r="B58" s="12" t="str">
        <f>'[1]Small comp'!$B58</f>
        <v>L140CY1</v>
      </c>
      <c r="C58" s="209"/>
      <c r="D58" s="358" t="str">
        <f>'[1]Small comp'!D58</f>
        <v>1/4hp big 270W c/w Run cap</v>
      </c>
      <c r="E58" s="359">
        <f>'[1]Small comp'!$E58</f>
        <v>0</v>
      </c>
      <c r="F58" s="357">
        <f>'[1]Small comp'!F58</f>
        <v>0</v>
      </c>
      <c r="G58" s="357">
        <f>'[1]Small comp'!H58</f>
        <v>0</v>
      </c>
      <c r="H58" s="357">
        <f>'[1]Small comp'!I58</f>
        <v>0</v>
      </c>
      <c r="I58" s="357"/>
      <c r="J58" s="365">
        <f>'[1]Small comp'!O58</f>
        <v>218.242894056848</v>
      </c>
      <c r="K58" s="370"/>
      <c r="L58" s="20" t="str">
        <f>'[1]Small comp'!$T58</f>
        <v>CS033 (10 u)</v>
      </c>
      <c r="M58" s="277">
        <f>'[1]Small comp'!$W58</f>
        <v>0</v>
      </c>
      <c r="N58" s="171"/>
      <c r="O58" s="37"/>
      <c r="P58" s="37"/>
    </row>
    <row r="59" customHeight="1" spans="1:16">
      <c r="A59" s="11" t="str">
        <f>'[1]Small comp'!$A59</f>
        <v>SMA030.31</v>
      </c>
      <c r="B59" s="12" t="str">
        <f>'[1]Small comp'!$B59</f>
        <v>K270CY1</v>
      </c>
      <c r="C59" s="209"/>
      <c r="D59" s="358" t="str">
        <f>'[1]Small comp'!D59</f>
        <v>1/3hp 270W c/w Run cap</v>
      </c>
      <c r="E59" s="359">
        <f>'[1]Small comp'!$E59</f>
        <v>0</v>
      </c>
      <c r="F59" s="357">
        <f>'[1]Small comp'!F59</f>
        <v>0</v>
      </c>
      <c r="G59" s="357">
        <f>'[1]Small comp'!H59</f>
        <v>0</v>
      </c>
      <c r="H59" s="357">
        <f>'[1]Small comp'!I59</f>
        <v>0</v>
      </c>
      <c r="I59" s="357"/>
      <c r="J59" s="365">
        <f>'[1]Small comp'!O59</f>
        <v>230.956072351421</v>
      </c>
      <c r="K59" s="370"/>
      <c r="L59" s="20" t="str">
        <f>'[1]Small comp'!$T59</f>
        <v>CS050 (15 u)</v>
      </c>
      <c r="M59" s="277">
        <f>'[1]Small comp'!$W59</f>
        <v>0</v>
      </c>
      <c r="N59" s="171"/>
      <c r="O59" s="37"/>
      <c r="P59" s="37"/>
    </row>
    <row r="60" ht="22.5" customHeight="1" spans="1:16">
      <c r="A60" s="11" t="str">
        <f>'[1]Small comp'!$A60</f>
        <v>SMA030.32</v>
      </c>
      <c r="B60" s="12" t="str">
        <f>'[1]Small comp'!$B60</f>
        <v>MPT12LA 3/8hp</v>
      </c>
      <c r="C60" s="209" t="s">
        <v>332</v>
      </c>
      <c r="D60" s="358" t="str">
        <f>'[1]Small comp'!D60</f>
        <v>3/8hp 660W c/w start&amp;run cap</v>
      </c>
      <c r="E60" s="359" t="str">
        <f>'[1]Small comp'!$E60</f>
        <v>SC12CL</v>
      </c>
      <c r="F60" s="357">
        <f>'[1]Small comp'!F60</f>
        <v>0</v>
      </c>
      <c r="G60" s="357">
        <f>'[1]Small comp'!H60</f>
        <v>0</v>
      </c>
      <c r="H60" s="357" t="str">
        <f>'[1]Small comp'!I60</f>
        <v>counter frezzer 6ft</v>
      </c>
      <c r="I60" s="357"/>
      <c r="J60" s="365">
        <f>'[1]Small comp'!O60</f>
        <v>446.91570881226</v>
      </c>
      <c r="K60" s="370"/>
      <c r="L60" s="20" t="str">
        <f>'[1]Small comp'!$T60</f>
        <v>CS050 (15 u)</v>
      </c>
      <c r="M60" s="277">
        <f>'[1]Small comp'!$W60</f>
        <v>928.824494183888</v>
      </c>
      <c r="N60" s="171"/>
      <c r="O60" s="37"/>
      <c r="P60" s="37"/>
    </row>
    <row r="61" spans="1:16">
      <c r="A61" s="11" t="str">
        <f>'[1]Small comp'!$A61</f>
        <v>SMA030.34</v>
      </c>
      <c r="B61" s="12" t="str">
        <f>'[1]Small comp'!$B61</f>
        <v>MPT16LA 5/8hp </v>
      </c>
      <c r="C61" s="209"/>
      <c r="D61" s="358" t="str">
        <f>'[1]Small comp'!D61</f>
        <v>1/2HP big 870W c/w start&amp;run cap</v>
      </c>
      <c r="E61" s="359" t="str">
        <f>'[1]Small comp'!$E61</f>
        <v>SC18CL</v>
      </c>
      <c r="F61" s="357">
        <f>'[1]Small comp'!F61</f>
        <v>0</v>
      </c>
      <c r="G61" s="357" t="str">
        <f>'[1]Small comp'!H61</f>
        <v>0.055*54"</v>
      </c>
      <c r="H61" s="357" t="str">
        <f>'[1]Small comp'!I61</f>
        <v>6d s/s</v>
      </c>
      <c r="I61" s="357"/>
      <c r="J61" s="365">
        <f>'[1]Small comp'!O61</f>
        <v>484.616858237548</v>
      </c>
      <c r="K61" s="370"/>
      <c r="L61" s="20" t="str">
        <f>'[1]Small comp'!$T61</f>
        <v>CS075</v>
      </c>
      <c r="M61" s="277">
        <f>'[1]Small comp'!$W61</f>
        <v>1071.39156258024</v>
      </c>
      <c r="N61" s="171"/>
      <c r="O61" s="37"/>
      <c r="P61" s="37"/>
    </row>
    <row r="62" ht="15" customHeight="1" spans="1:16">
      <c r="A62" s="11" t="str">
        <f>'[1]Small comp'!$A62</f>
        <v>SMA030.35</v>
      </c>
      <c r="B62" s="12" t="str">
        <f>'[1]Small comp'!$B62</f>
        <v>MPT18LA 3/4HP</v>
      </c>
      <c r="C62" s="209"/>
      <c r="D62" s="358" t="str">
        <f>'[1]Small comp'!D62</f>
        <v>3/4HP 970W c/w start&amp;run cap</v>
      </c>
      <c r="E62" s="359" t="str">
        <f>'[1]Small comp'!$E62</f>
        <v>SC18CL</v>
      </c>
      <c r="F62" s="357">
        <f>'[1]Small comp'!F62</f>
        <v>0</v>
      </c>
      <c r="G62" s="357" t="str">
        <f>'[1]Small comp'!H62</f>
        <v>0.055*54"</v>
      </c>
      <c r="H62" s="357" t="str">
        <f>'[1]Small comp'!I62</f>
        <v>2d frezzer,4d s/s frezzer,6d s/s</v>
      </c>
      <c r="I62" s="357"/>
      <c r="J62" s="365">
        <f>'[1]Small comp'!O62</f>
        <v>534.518518518519</v>
      </c>
      <c r="K62" s="370"/>
      <c r="L62" s="20" t="str">
        <f>'[1]Small comp'!$T62</f>
        <v>CS100</v>
      </c>
      <c r="M62" s="277">
        <f>'[1]Small comp'!$W62</f>
        <v>1196.26787722549</v>
      </c>
      <c r="N62" s="172"/>
      <c r="O62" s="37"/>
      <c r="P62" s="37"/>
    </row>
    <row r="63" ht="15" customHeight="1" spans="1:16">
      <c r="A63" s="11" t="str">
        <f>'[1]Small comp'!$A63</f>
        <v>SMA030.47</v>
      </c>
      <c r="B63" s="12" t="str">
        <f>'[1]Small comp'!$B63</f>
        <v>GH16TB 1/2hp med temp</v>
      </c>
      <c r="C63" s="208" t="s">
        <v>333</v>
      </c>
      <c r="D63" s="358" t="str">
        <f>'[1]Small comp'!D63</f>
        <v>1/2hp cw Start cap</v>
      </c>
      <c r="E63" s="359" t="str">
        <f>'[1]Small comp'!$E63</f>
        <v>AE2415Y</v>
      </c>
      <c r="F63" s="357">
        <f>'[1]Small comp'!F63</f>
        <v>0</v>
      </c>
      <c r="G63" s="357">
        <f>'[1]Small comp'!H63</f>
        <v>0</v>
      </c>
      <c r="H63" s="357" t="str">
        <f>'[1]Small comp'!I63</f>
        <v>2door chiller showcase</v>
      </c>
      <c r="I63" s="357"/>
      <c r="J63" s="365">
        <f>'[1]Small comp'!O63</f>
        <v>304.571428571429</v>
      </c>
      <c r="K63" s="371"/>
      <c r="L63" s="20" t="str">
        <f>'[1]Small comp'!$T63</f>
        <v>CS060 (16 u)</v>
      </c>
      <c r="M63" s="277">
        <f>'[1]Small comp'!$W63</f>
        <v>882.421420999623</v>
      </c>
      <c r="N63" s="171"/>
      <c r="O63" s="37"/>
      <c r="P63" s="37"/>
    </row>
    <row r="64" ht="15" customHeight="1" spans="1:16">
      <c r="A64" s="11" t="str">
        <f>'[1]Small comp'!$A64</f>
        <v>SMA030.48</v>
      </c>
      <c r="B64" s="12" t="str">
        <f>'[1]Small comp'!$B64</f>
        <v>GPT18RA 3/4hp med temp</v>
      </c>
      <c r="C64" s="210"/>
      <c r="D64" s="358" t="str">
        <f>'[1]Small comp'!D64</f>
        <v>3/4hp cw Start&amp;Run cap</v>
      </c>
      <c r="E64" s="359" t="str">
        <f>'[1]Small comp'!$E64</f>
        <v>AW4495Y</v>
      </c>
      <c r="F64" s="357">
        <f>'[1]Small comp'!F64</f>
        <v>0</v>
      </c>
      <c r="G64" s="357">
        <f>'[1]Small comp'!H64</f>
        <v>0</v>
      </c>
      <c r="H64" s="357" t="str">
        <f>'[1]Small comp'!I64</f>
        <v>3door chiller showcase,6door s/s</v>
      </c>
      <c r="I64" s="357"/>
      <c r="J64" s="365">
        <f>'[1]Small comp'!O64</f>
        <v>510.663082437276</v>
      </c>
      <c r="K64" s="371"/>
      <c r="L64" s="20" t="str">
        <f>'[1]Small comp'!$T64</f>
        <v>CS075</v>
      </c>
      <c r="M64" s="277">
        <f>'[1]Small comp'!$W64</f>
        <v>1127.79367898236</v>
      </c>
      <c r="N64" s="171"/>
      <c r="O64" s="37"/>
      <c r="P64" s="37"/>
    </row>
    <row r="65" ht="15" customHeight="1" spans="1:16">
      <c r="A65" s="11"/>
      <c r="B65" s="12"/>
      <c r="C65" s="351"/>
      <c r="D65" s="358"/>
      <c r="E65" s="359"/>
      <c r="F65" s="357"/>
      <c r="G65" s="357"/>
      <c r="H65" s="357"/>
      <c r="I65" s="357"/>
      <c r="J65" s="365" t="str">
        <f>'[1]Small comp'!O65</f>
        <v>~</v>
      </c>
      <c r="K65" s="381"/>
      <c r="L65" s="20"/>
      <c r="M65" s="277">
        <f>'[1]Small comp'!$W65</f>
        <v>237.178130511464</v>
      </c>
      <c r="N65" s="171"/>
      <c r="O65" s="37"/>
      <c r="P65" s="37"/>
    </row>
    <row r="66" ht="15" customHeight="1" spans="1:16">
      <c r="A66" s="11"/>
      <c r="B66" s="12"/>
      <c r="C66" s="351"/>
      <c r="D66" s="358"/>
      <c r="E66" s="359"/>
      <c r="F66" s="357"/>
      <c r="G66" s="357"/>
      <c r="H66" s="357"/>
      <c r="I66" s="357"/>
      <c r="J66" s="365" t="str">
        <f>'[1]Small comp'!O66</f>
        <v>~</v>
      </c>
      <c r="K66" s="381"/>
      <c r="L66" s="20"/>
      <c r="M66" s="277">
        <f>'[1]Small comp'!$W66</f>
        <v>225.608465608466</v>
      </c>
      <c r="N66" s="171"/>
      <c r="O66" s="37"/>
      <c r="P66" s="37"/>
    </row>
    <row r="67" spans="1:16">
      <c r="A67" s="11" t="str">
        <f>'[1]Small comp'!$A67</f>
        <v>SMA030.66</v>
      </c>
      <c r="B67" s="12" t="str">
        <f>'[1]Small comp'!$B67</f>
        <v>NPT16LA 5/8hp R290</v>
      </c>
      <c r="C67" s="208" t="s">
        <v>334</v>
      </c>
      <c r="D67" s="358" t="str">
        <f>'[1]Small comp'!D67</f>
        <v>756W</v>
      </c>
      <c r="E67" s="359" t="str">
        <f>'[1]Small comp'!$E67</f>
        <v>NE2168CU</v>
      </c>
      <c r="F67" s="357">
        <f>'[1]Small comp'!F67</f>
        <v>0</v>
      </c>
      <c r="G67" s="357">
        <f>'[1]Small comp'!H67</f>
        <v>0</v>
      </c>
      <c r="H67" s="357">
        <f>'[1]Small comp'!I67</f>
        <v>0</v>
      </c>
      <c r="I67" s="357"/>
      <c r="J67" s="365">
        <f>'[1]Small comp'!O67</f>
        <v>508.4</v>
      </c>
      <c r="K67" s="381"/>
      <c r="L67" s="20" t="str">
        <f>'[1]Small comp'!$T67</f>
        <v>CS075</v>
      </c>
      <c r="M67" s="277">
        <f>'[1]Small comp'!$W67</f>
        <v>1028.72842325044</v>
      </c>
      <c r="N67" s="171"/>
      <c r="O67" s="37"/>
      <c r="P67" s="37"/>
    </row>
    <row r="68" spans="1:16">
      <c r="A68" s="11"/>
      <c r="B68" s="12"/>
      <c r="C68" s="351"/>
      <c r="D68" s="358"/>
      <c r="E68" s="359"/>
      <c r="F68" s="357"/>
      <c r="G68" s="357"/>
      <c r="H68" s="357"/>
      <c r="I68" s="357"/>
      <c r="J68" s="365" t="str">
        <f>'[1]Small comp'!O68</f>
        <v>~</v>
      </c>
      <c r="K68" s="381"/>
      <c r="L68" s="20"/>
      <c r="M68" s="277">
        <f>'[1]Small comp'!$W68</f>
        <v>1116.00332696094</v>
      </c>
      <c r="N68" s="171"/>
      <c r="O68" s="37"/>
      <c r="P68" s="37"/>
    </row>
    <row r="69" spans="1:16">
      <c r="A69" s="11" t="str">
        <f>'[1]Small comp'!$A69</f>
        <v>SMA030.68</v>
      </c>
      <c r="B69" s="12" t="str">
        <f>'[1]Small comp'!$B69</f>
        <v>NX21FB  7/8hp R290</v>
      </c>
      <c r="C69" s="351"/>
      <c r="D69" s="358" t="str">
        <f>'[1]Small comp'!D69</f>
        <v>907W</v>
      </c>
      <c r="E69" s="359" t="str">
        <f>'[1]Small comp'!$E69</f>
        <v>NV2180CU</v>
      </c>
      <c r="F69" s="357">
        <f>'[1]Small comp'!F69</f>
        <v>0</v>
      </c>
      <c r="G69" s="357">
        <f>'[1]Small comp'!H69</f>
        <v>0</v>
      </c>
      <c r="H69" s="357" t="str">
        <f>'[1]Small comp'!I69</f>
        <v>4d s/s frezzer</v>
      </c>
      <c r="I69" s="357"/>
      <c r="J69" s="365">
        <f>'[1]Small comp'!O69</f>
        <v>802.79012345679</v>
      </c>
      <c r="K69" s="381"/>
      <c r="L69" s="20" t="str">
        <f>'[1]Small comp'!$T69</f>
        <v>CS075</v>
      </c>
      <c r="M69" s="277">
        <f>'[1]Small comp'!$W69</f>
        <v>1283.34771431739</v>
      </c>
      <c r="N69" s="171"/>
      <c r="O69" s="37"/>
      <c r="P69" s="37"/>
    </row>
    <row r="70" ht="15" customHeight="1" spans="1:16">
      <c r="A70" s="11" t="str">
        <f>'[1]Small comp'!$A70</f>
        <v>SMA030.69</v>
      </c>
      <c r="B70" s="12" t="str">
        <f>'[1]Small comp'!$B70</f>
        <v>NX23FB 1hp R290</v>
      </c>
      <c r="C70" s="210"/>
      <c r="D70" s="358" t="str">
        <f>'[1]Small comp'!D70</f>
        <v>1003W</v>
      </c>
      <c r="E70" s="359" t="str">
        <f>'[1]Small comp'!$E70</f>
        <v>NV2195CU</v>
      </c>
      <c r="F70" s="357">
        <f>'[1]Small comp'!F70</f>
        <v>0</v>
      </c>
      <c r="G70" s="357">
        <f>'[1]Small comp'!H70</f>
        <v>0</v>
      </c>
      <c r="H70" s="357" t="str">
        <f>'[1]Small comp'!I70</f>
        <v>2door frezzer</v>
      </c>
      <c r="I70" s="357"/>
      <c r="J70" s="365">
        <f>'[1]Small comp'!O70</f>
        <v>878.716049382716</v>
      </c>
      <c r="K70" s="381"/>
      <c r="L70" s="20" t="str">
        <f>'[1]Small comp'!$T70</f>
        <v>CS145 Axial fan</v>
      </c>
      <c r="M70" s="277">
        <f>'[1]Small comp'!$W70</f>
        <v>1540.5787536386</v>
      </c>
      <c r="N70" s="171"/>
      <c r="O70" s="37"/>
      <c r="P70" s="37"/>
    </row>
    <row r="71" ht="15" customHeight="1" spans="1:16">
      <c r="A71" s="11" t="str">
        <f>'[1]Small comp'!$A71</f>
        <v>SMA031</v>
      </c>
      <c r="B71" s="12" t="str">
        <f>'[1]Small comp'!$B71</f>
        <v>DDD127CV </v>
      </c>
      <c r="C71" s="45" t="s">
        <v>335</v>
      </c>
      <c r="D71" s="358" t="str">
        <f>'[1]Small comp'!D71</f>
        <v>7/8hp (2.9amp) </v>
      </c>
      <c r="E71" s="359" t="str">
        <f>'[1]Small comp'!$E71</f>
        <v>SC21CL,WJ2446Z</v>
      </c>
      <c r="F71" s="357" t="str">
        <f>'[1]Small comp'!F71</f>
        <v>30uf,53-64uf,relay</v>
      </c>
      <c r="G71" s="357" t="str">
        <f>'[1]Small comp'!H71</f>
        <v>0.049*7ft</v>
      </c>
      <c r="H71" s="357" t="str">
        <f>'[1]Small comp'!I71</f>
        <v>2d frezzer,4d s/s frezzer)</v>
      </c>
      <c r="I71" s="357"/>
      <c r="J71" s="365">
        <f>'[1]Small comp'!O71</f>
        <v>731.363636363636</v>
      </c>
      <c r="K71" s="56" t="s">
        <v>336</v>
      </c>
      <c r="L71" s="20" t="str">
        <f>'[1]Small comp'!$T71</f>
        <v>CS125 Axial fan</v>
      </c>
      <c r="M71" s="277">
        <f>'[1]Small comp'!$W71</f>
        <v>1632.05835779753</v>
      </c>
      <c r="N71" s="171"/>
      <c r="O71" s="37"/>
      <c r="P71" s="37"/>
    </row>
    <row r="72" ht="15" customHeight="1" spans="1:16">
      <c r="A72" s="11" t="str">
        <f>'[1]Small comp'!$A72</f>
        <v>SMA032</v>
      </c>
      <c r="B72" s="12" t="str">
        <f>'[1]Small comp'!$B72</f>
        <v>DDL211SX</v>
      </c>
      <c r="C72" s="45"/>
      <c r="D72" s="358" t="str">
        <f>'[1]Small comp'!D72</f>
        <v>1.4hp (4.8amp) </v>
      </c>
      <c r="E72" s="359" t="str">
        <f>'[1]Small comp'!$E72</f>
        <v>AW2464Z,CAJ2464Z</v>
      </c>
      <c r="F72" s="357" t="str">
        <f>'[1]Small comp'!F72</f>
        <v>35uf,88-108uf,relay</v>
      </c>
      <c r="G72" s="357" t="str">
        <f>'[1]Small comp'!H72</f>
        <v>0.055*7ft</v>
      </c>
      <c r="H72" s="357" t="str">
        <f>'[1]Small comp'!I72</f>
        <v>3d frezzer, 6d frezzer</v>
      </c>
      <c r="I72" s="357"/>
      <c r="J72" s="365">
        <f>'[1]Small comp'!O72</f>
        <v>844.318181818182</v>
      </c>
      <c r="K72" s="57"/>
      <c r="L72" s="20" t="str">
        <f>'[1]Small comp'!$T72</f>
        <v>CS170 Axial fan</v>
      </c>
      <c r="M72" s="277">
        <f>'[1]Small comp'!$W72</f>
        <v>1822.41505923018</v>
      </c>
      <c r="N72" s="171"/>
      <c r="O72" s="37"/>
      <c r="P72" s="37"/>
    </row>
    <row r="73" ht="15.75" customHeight="1" spans="1:18">
      <c r="A73" s="11" t="str">
        <f>'[1]Small comp'!$A73</f>
        <v>SMA033</v>
      </c>
      <c r="B73" s="12" t="str">
        <f>'[1]Small comp'!$B73</f>
        <v>DDH307LV / DBH307LV</v>
      </c>
      <c r="C73" s="45"/>
      <c r="D73" s="358" t="str">
        <f>'[1]Small comp'!D73</f>
        <v>2hp (6.65amp)</v>
      </c>
      <c r="E73" s="359" t="str">
        <f>'[1]Small comp'!$E73</f>
        <v>AW2495Z,ZB21</v>
      </c>
      <c r="F73" s="357" t="str">
        <f>'[1]Small comp'!F73</f>
        <v>60uf,130-156uf,relay 1.5M*0.036</v>
      </c>
      <c r="G73" s="357" t="str">
        <f>'[1]Small comp'!H73</f>
        <v>2*0.055*6ft </v>
      </c>
      <c r="H73" s="357" t="str">
        <f>'[1]Small comp'!I73</f>
        <v>3d frezzer glass</v>
      </c>
      <c r="I73" s="357"/>
      <c r="J73" s="365">
        <f>'[1]Small comp'!O73</f>
        <v>953.030303030303</v>
      </c>
      <c r="K73" s="57"/>
      <c r="L73" s="20" t="str">
        <f>'[1]Small comp'!$T73</f>
        <v>CS200</v>
      </c>
      <c r="M73" s="277">
        <f>'[1]Small comp'!$W73</f>
        <v>2507.64811842612</v>
      </c>
      <c r="N73" s="170"/>
      <c r="O73" s="382"/>
      <c r="P73" s="382"/>
      <c r="Q73" s="382"/>
      <c r="R73" s="382"/>
    </row>
    <row r="74" customHeight="1" spans="1:18">
      <c r="A74" s="11" t="str">
        <f>'[1]Small comp'!$A74</f>
        <v>SMA034</v>
      </c>
      <c r="B74" s="12" t="str">
        <f>'[1]Small comp'!$B74</f>
        <v>DDH356LV / DBH356LV</v>
      </c>
      <c r="C74" s="45"/>
      <c r="D74" s="358" t="str">
        <f>'[1]Small comp'!D74</f>
        <v>2.5hp (8.1amp)</v>
      </c>
      <c r="E74" s="359" t="str">
        <f>'[1]Small comp'!$E74</f>
        <v>AW2495Z</v>
      </c>
      <c r="F74" s="357" t="str">
        <f>'[1]Small comp'!F74</f>
        <v>60uf,130-156uf,relay 1M*0.036</v>
      </c>
      <c r="G74" s="357">
        <f>'[1]Small comp'!H74</f>
        <v>0</v>
      </c>
      <c r="H74" s="357">
        <f>'[1]Small comp'!I74</f>
        <v>0</v>
      </c>
      <c r="I74" s="357"/>
      <c r="J74" s="365">
        <f>'[1]Small comp'!O74</f>
        <v>991.856060606061</v>
      </c>
      <c r="K74" s="57"/>
      <c r="L74" s="20" t="str">
        <f>'[1]Small comp'!$T74</f>
        <v>CU - 36  QC</v>
      </c>
      <c r="M74" s="277">
        <f>'[1]Small comp'!$W74</f>
        <v>2747.73068706026</v>
      </c>
      <c r="N74" s="171"/>
      <c r="O74" s="382"/>
      <c r="P74" s="382"/>
      <c r="Q74" s="382"/>
      <c r="R74" s="382"/>
    </row>
    <row r="75" ht="17.25" customHeight="1" spans="1:18">
      <c r="A75" s="11" t="str">
        <f>'[1]Small comp'!$A75</f>
        <v>SMA035</v>
      </c>
      <c r="B75" s="12" t="str">
        <f>'[1]Small comp'!$B75</f>
        <v>DBH488LC-3ph</v>
      </c>
      <c r="C75" s="45"/>
      <c r="D75" s="358" t="str">
        <f>'[1]Small comp'!D75</f>
        <v>3HP-3ph (4.95amp)</v>
      </c>
      <c r="E75" s="359" t="str">
        <f>'[1]Small comp'!$E75</f>
        <v>AW2510Z,ZB21</v>
      </c>
      <c r="F75" s="357" t="str">
        <f>'[1]Small comp'!F75</f>
        <v>(vertical &amp; horizontal) 1M*0.039</v>
      </c>
      <c r="G75" s="357">
        <f>'[1]Small comp'!H75</f>
        <v>0</v>
      </c>
      <c r="H75" s="357">
        <f>'[1]Small comp'!I75</f>
        <v>0</v>
      </c>
      <c r="I75" s="357"/>
      <c r="J75" s="365">
        <f>'[1]Small comp'!O75</f>
        <v>1642.32954545455</v>
      </c>
      <c r="K75" s="57"/>
      <c r="L75" s="20" t="str">
        <f>'[1]Small comp'!$T75</f>
        <v>CU - 50  QC</v>
      </c>
      <c r="M75" s="277">
        <f>'[1]Small comp'!$W75</f>
        <v>3935.41889019624</v>
      </c>
      <c r="N75" s="171"/>
      <c r="O75" s="382"/>
      <c r="P75" s="382"/>
      <c r="Q75" s="382"/>
      <c r="R75" s="382"/>
    </row>
    <row r="76" ht="17.25" customHeight="1" spans="1:18">
      <c r="A76" s="11" t="str">
        <f>'[1]Small comp'!$A76</f>
        <v>SMA035.1</v>
      </c>
      <c r="B76" s="12" t="str">
        <f>'[1]Small comp'!$B76</f>
        <v>DSD063SV</v>
      </c>
      <c r="C76" s="136"/>
      <c r="D76" s="358" t="str">
        <f>'[1]Small comp'!D76</f>
        <v>1/2 (1.8amp)</v>
      </c>
      <c r="E76" s="359" t="str">
        <f>'[1]Small comp'!$E76</f>
        <v>SC15CL,CAE2420Z</v>
      </c>
      <c r="F76" s="357" t="str">
        <f>'[1]Small comp'!F76</f>
        <v>17uf,66-77uf,relay</v>
      </c>
      <c r="G76" s="357">
        <f>'[1]Small comp'!H76</f>
        <v>0</v>
      </c>
      <c r="H76" s="357" t="str">
        <f>'[1]Small comp'!I76</f>
        <v>2door frezzer</v>
      </c>
      <c r="I76" s="357"/>
      <c r="J76" s="365">
        <f>'[1]Small comp'!O76</f>
        <v>328.877005347594</v>
      </c>
      <c r="K76" s="57"/>
      <c r="L76" s="20">
        <f>'[1]Small comp'!$T76</f>
        <v>0</v>
      </c>
      <c r="M76" s="277">
        <f>'[1]Small comp'!$W76</f>
        <v>0</v>
      </c>
      <c r="N76" s="171"/>
      <c r="O76" s="382"/>
      <c r="P76" s="382"/>
      <c r="Q76" s="382"/>
      <c r="R76" s="382"/>
    </row>
    <row r="77" ht="17.25" customHeight="1" spans="1:18">
      <c r="A77" s="11" t="str">
        <f>'[1]Small comp'!$A77</f>
        <v>SMA035.2</v>
      </c>
      <c r="B77" s="12" t="str">
        <f>'[1]Small comp'!$B77</f>
        <v>DSD096SV</v>
      </c>
      <c r="C77" s="136" t="s">
        <v>337</v>
      </c>
      <c r="D77" s="358" t="str">
        <f>'[1]Small comp'!D77</f>
        <v>5/8 (2.5amp)</v>
      </c>
      <c r="E77" s="359" t="str">
        <f>'[1]Small comp'!$E77</f>
        <v>SC18CL,CAE2425Z</v>
      </c>
      <c r="F77" s="357" t="str">
        <f>'[1]Small comp'!F77</f>
        <v>25uf,66-77uf,relay</v>
      </c>
      <c r="G77" s="357">
        <f>'[1]Small comp'!H77</f>
        <v>0</v>
      </c>
      <c r="H77" s="357" t="str">
        <f>'[1]Small comp'!I77</f>
        <v>1 glass d frezzer</v>
      </c>
      <c r="I77" s="357"/>
      <c r="J77" s="365">
        <f>'[1]Small comp'!O77</f>
        <v>479.356060606061</v>
      </c>
      <c r="K77" s="57"/>
      <c r="L77" s="20" t="str">
        <f>'[1]Small comp'!$T77</f>
        <v>CS100</v>
      </c>
      <c r="M77" s="277">
        <f>'[1]Small comp'!$W77</f>
        <v>1474.62429786533</v>
      </c>
      <c r="N77" s="172"/>
      <c r="O77" s="382"/>
      <c r="P77" s="382"/>
      <c r="Q77" s="382"/>
      <c r="R77" s="382"/>
    </row>
    <row r="78" ht="15" customHeight="1" spans="1:18">
      <c r="A78" s="11" t="str">
        <f>'[1]Small comp'!$A78</f>
        <v>SMA035.3</v>
      </c>
      <c r="B78" s="12" t="str">
        <f>'[1]Small comp'!$B78</f>
        <v>DSD113SV</v>
      </c>
      <c r="C78" s="137"/>
      <c r="D78" s="358" t="str">
        <f>'[1]Small comp'!D78</f>
        <v>7/8 (2.9amp)</v>
      </c>
      <c r="E78" s="359" t="str">
        <f>'[1]Small comp'!$E78</f>
        <v>SC18CL,CAJ2432Z</v>
      </c>
      <c r="F78" s="357" t="str">
        <f>'[1]Small comp'!F78</f>
        <v>25uf,66-77uf,relay</v>
      </c>
      <c r="G78" s="357">
        <f>'[1]Small comp'!H78</f>
        <v>0</v>
      </c>
      <c r="H78" s="357" t="str">
        <f>'[1]Small comp'!I78</f>
        <v>4d s/s frezzer</v>
      </c>
      <c r="I78" s="357"/>
      <c r="J78" s="365">
        <f>'[1]Small comp'!O78</f>
        <v>569.039451114923</v>
      </c>
      <c r="K78" s="57"/>
      <c r="L78" s="20" t="str">
        <f>'[1]Small comp'!$T78</f>
        <v>CS125 Axial fan</v>
      </c>
      <c r="M78" s="277">
        <f>'[1]Small comp'!$W78</f>
        <v>1580.33761990539</v>
      </c>
      <c r="N78" s="170"/>
      <c r="O78" s="382"/>
      <c r="P78" s="382"/>
      <c r="Q78" s="382"/>
      <c r="R78" s="382"/>
    </row>
    <row r="79" spans="1:18">
      <c r="A79" s="11" t="str">
        <f>'[1]Small comp'!$A79</f>
        <v>SMA036</v>
      </c>
      <c r="B79" s="12" t="str">
        <f>'[1]Small comp'!$B79</f>
        <v>DSD145XV</v>
      </c>
      <c r="C79" s="137"/>
      <c r="D79" s="358" t="str">
        <f>'[1]Small comp'!D79</f>
        <v>1hp (4amp)</v>
      </c>
      <c r="E79" s="359" t="str">
        <f>'[1]Small comp'!$E79</f>
        <v>WJ2450Z,CAJ2446Z</v>
      </c>
      <c r="F79" s="357" t="str">
        <f>'[1]Small comp'!F79</f>
        <v>25uf,66-77uf,relay</v>
      </c>
      <c r="G79" s="357" t="str">
        <f>'[1]Small comp'!H79</f>
        <v>0.049*7ft</v>
      </c>
      <c r="H79" s="357" t="str">
        <f>'[1]Small comp'!I79</f>
        <v>2 glass d frezzer</v>
      </c>
      <c r="I79" s="357"/>
      <c r="J79" s="365">
        <f>'[1]Small comp'!O79</f>
        <v>710.570325900514</v>
      </c>
      <c r="K79" s="57"/>
      <c r="L79" s="20" t="str">
        <f>'[1]Small comp'!$T79</f>
        <v>CU - 15 QC  </v>
      </c>
      <c r="M79" s="277">
        <f>'[1]Small comp'!$W79</f>
        <v>2514.97265128575</v>
      </c>
      <c r="N79" s="171"/>
      <c r="O79" s="382"/>
      <c r="P79" s="382"/>
      <c r="Q79" s="382"/>
      <c r="R79" s="382"/>
    </row>
    <row r="80" spans="1:16">
      <c r="A80" s="11" t="str">
        <f>'[1]Small comp'!$A80</f>
        <v>SMA037</v>
      </c>
      <c r="B80" s="12" t="str">
        <f>'[1]Small comp'!$B80</f>
        <v>DSL193SV</v>
      </c>
      <c r="C80" s="137"/>
      <c r="D80" s="358" t="str">
        <f>'[1]Small comp'!D80</f>
        <v>1.3hp (5.2amp) DSL193</v>
      </c>
      <c r="E80" s="359" t="str">
        <f>'[1]Small comp'!$E80</f>
        <v>AW2464Z,CAJ2464Z</v>
      </c>
      <c r="F80" s="357" t="str">
        <f>'[1]Small comp'!F80</f>
        <v>30uf,72-86uf,relay</v>
      </c>
      <c r="G80" s="357" t="str">
        <f>'[1]Small comp'!H80</f>
        <v>0.055*7ft</v>
      </c>
      <c r="H80" s="357" t="str">
        <f>'[1]Small comp'!I80</f>
        <v>6door frezzer,2 door 40ice</v>
      </c>
      <c r="I80" s="357"/>
      <c r="J80" s="365">
        <f>'[1]Small comp'!O80</f>
        <v>827.892561983471</v>
      </c>
      <c r="K80" s="57"/>
      <c r="L80" s="20" t="str">
        <f>'[1]Small comp'!$T80</f>
        <v>CU - 22  QC</v>
      </c>
      <c r="M80" s="277">
        <f>'[1]Small comp'!$W80</f>
        <v>2760.14110097951</v>
      </c>
      <c r="N80" s="171"/>
      <c r="O80" s="37"/>
      <c r="P80" s="37"/>
    </row>
    <row r="81" customHeight="1" spans="1:16">
      <c r="A81" s="11" t="str">
        <f>'[1]Small comp'!$A81</f>
        <v>SMA038</v>
      </c>
      <c r="B81" s="12" t="str">
        <f>'[1]Small comp'!$B81</f>
        <v>DSH254LV</v>
      </c>
      <c r="C81" s="137"/>
      <c r="D81" s="358" t="str">
        <f>'[1]Small comp'!D81</f>
        <v>1.5hp (6.65amp) DSH254</v>
      </c>
      <c r="E81" s="359" t="str">
        <f>'[1]Small comp'!$E81</f>
        <v>AW2464Z,CAJ2464Z</v>
      </c>
      <c r="F81" s="357" t="str">
        <f>'[1]Small comp'!F81</f>
        <v>50uf,108-130uf,relay,2M*0.031</v>
      </c>
      <c r="G81" s="357" t="str">
        <f>'[1]Small comp'!H81</f>
        <v>2m*0.036 (0.031)</v>
      </c>
      <c r="H81" s="357" t="str">
        <f>'[1]Small comp'!I81</f>
        <v>3d frezzer,6door frezzer,2 door 40ice</v>
      </c>
      <c r="I81" s="357"/>
      <c r="J81" s="365">
        <f>'[1]Small comp'!O81</f>
        <v>912.946428571428</v>
      </c>
      <c r="K81" s="57"/>
      <c r="L81" s="20" t="str">
        <f>'[1]Small comp'!$T81</f>
        <v>CU - 22  QC</v>
      </c>
      <c r="M81" s="277">
        <f>'[1]Small comp'!$W81</f>
        <v>2846.1550869935</v>
      </c>
      <c r="N81" s="171"/>
      <c r="O81" s="37"/>
      <c r="P81" s="37"/>
    </row>
    <row r="82" ht="18" customHeight="1" spans="1:16">
      <c r="A82" s="11" t="str">
        <f>'[1]Small comp'!$A82</f>
        <v>SMA039</v>
      </c>
      <c r="B82" s="12" t="str">
        <f>'[1]Small comp'!$B82</f>
        <v>DSH356LV-C8LU</v>
      </c>
      <c r="C82" s="137"/>
      <c r="D82" s="358" t="str">
        <f>'[1]Small comp'!D82</f>
        <v>2hp (9amp) DSH356 1ph</v>
      </c>
      <c r="E82" s="359" t="str">
        <f>'[1]Small comp'!$E82</f>
        <v>AW2495Z</v>
      </c>
      <c r="F82" s="357" t="str">
        <f>'[1]Small comp'!F82</f>
        <v>50uf,108-130uf,relay,1M*0.031</v>
      </c>
      <c r="G82" s="357" t="str">
        <f>'[1]Small comp'!H82</f>
        <v>1m*0.036 (0.031)</v>
      </c>
      <c r="H82" s="357">
        <f>'[1]Small comp'!I82</f>
        <v>0</v>
      </c>
      <c r="I82" s="357"/>
      <c r="J82" s="365">
        <f>'[1]Small comp'!O82</f>
        <v>1045.89160839161</v>
      </c>
      <c r="K82" s="57"/>
      <c r="L82" s="20" t="str">
        <f>'[1]Small comp'!$T82</f>
        <v>CU - 32  QC</v>
      </c>
      <c r="M82" s="277">
        <f>'[1]Small comp'!$W82</f>
        <v>2973.20425123209</v>
      </c>
      <c r="N82" s="171"/>
      <c r="O82" s="37"/>
      <c r="P82" s="37"/>
    </row>
    <row r="83" ht="13.5" customHeight="1" spans="1:16">
      <c r="A83" s="11" t="str">
        <f>'[1]Small comp'!$A83</f>
        <v>SMA040</v>
      </c>
      <c r="B83" s="12" t="str">
        <f>'[1]Small comp'!$B83</f>
        <v>DTH488LV-C9EU (1PH)</v>
      </c>
      <c r="C83" s="137"/>
      <c r="D83" s="358" t="str">
        <f>'[1]Small comp'!D83</f>
        <v>3hp (11.8amp) 1ph</v>
      </c>
      <c r="E83" s="359" t="str">
        <f>'[1]Small comp'!$E83</f>
        <v>AW2510Z,ZB21</v>
      </c>
      <c r="F83" s="357" t="str">
        <f>'[1]Small comp'!F83</f>
        <v>60uf,130-156uf,relay,1.5M*0.039</v>
      </c>
      <c r="G83" s="357" t="str">
        <f>'[1]Small comp'!H83</f>
        <v>1.5m*0.042 (0.039)</v>
      </c>
      <c r="H83" s="357">
        <f>'[1]Small comp'!I83</f>
        <v>0</v>
      </c>
      <c r="I83" s="357"/>
      <c r="J83" s="365">
        <f>'[1]Small comp'!O83</f>
        <v>1263.5077186964</v>
      </c>
      <c r="K83" s="57"/>
      <c r="L83" s="20" t="str">
        <f>'[1]Small comp'!$T83</f>
        <v>CU - 40  QC</v>
      </c>
      <c r="M83" s="277">
        <f>'[1]Small comp'!$W83</f>
        <v>3405.93410797491</v>
      </c>
      <c r="N83" s="171"/>
      <c r="O83" s="37"/>
      <c r="P83" s="37"/>
    </row>
    <row r="84" ht="13.5" customHeight="1" spans="1:16">
      <c r="A84" s="11" t="str">
        <f>'[1]Small comp'!$A84</f>
        <v>SMA040.1</v>
      </c>
      <c r="B84" s="12" t="str">
        <f>'[1]Small comp'!$B84</f>
        <v>DTH488LC3-3ph</v>
      </c>
      <c r="C84" s="137"/>
      <c r="D84" s="358" t="str">
        <f>'[1]Small comp'!D84</f>
        <v>3hp (5.1amp)</v>
      </c>
      <c r="E84" s="359" t="str">
        <f>'[1]Small comp'!$E84</f>
        <v>AW2510Z,ZB21</v>
      </c>
      <c r="F84" s="357" t="str">
        <f>'[1]Small comp'!F84</f>
        <v>1.5m*0.042 (0.039)</v>
      </c>
      <c r="G84" s="357" t="str">
        <f>'[1]Small comp'!H84</f>
        <v>1.5m*0.042 (0.039)</v>
      </c>
      <c r="H84" s="357">
        <f>'[1]Small comp'!I84</f>
        <v>0</v>
      </c>
      <c r="I84" s="357"/>
      <c r="J84" s="365">
        <f>'[1]Small comp'!O84</f>
        <v>1234.65909090909</v>
      </c>
      <c r="K84" s="57"/>
      <c r="L84" s="20" t="str">
        <f>'[1]Small comp'!$T84</f>
        <v>CU - 40  QC</v>
      </c>
      <c r="M84" s="277">
        <f>'[1]Small comp'!$W84</f>
        <v>2916.75101190694</v>
      </c>
      <c r="N84" s="171"/>
      <c r="O84" s="37"/>
      <c r="P84" s="37"/>
    </row>
    <row r="85" ht="13.5" customHeight="1" spans="1:16">
      <c r="A85" s="11" t="str">
        <f>'[1]Small comp'!$A85</f>
        <v>SMA040.2</v>
      </c>
      <c r="B85" s="12" t="str">
        <f>'[1]Small comp'!$B85</f>
        <v>DTE590LC3-3ph</v>
      </c>
      <c r="C85" s="137"/>
      <c r="D85" s="358" t="str">
        <f>'[1]Small comp'!D85</f>
        <v>4hp (6.2amp)</v>
      </c>
      <c r="E85" s="359" t="str">
        <f>'[1]Small comp'!$E85</f>
        <v>ZB38</v>
      </c>
      <c r="F85" s="357" t="str">
        <f>'[1]Small comp'!F85</f>
        <v>0.8m*0.042 (0.039)</v>
      </c>
      <c r="G85" s="357" t="str">
        <f>'[1]Small comp'!H85</f>
        <v>0.8m*0.042 (0.039)</v>
      </c>
      <c r="H85" s="357">
        <f>'[1]Small comp'!I85</f>
        <v>0</v>
      </c>
      <c r="I85" s="357"/>
      <c r="J85" s="365">
        <f>'[1]Small comp'!O85</f>
        <v>1406.04707792208</v>
      </c>
      <c r="K85" s="57"/>
      <c r="L85" s="20" t="str">
        <f>'[1]Small comp'!$T85</f>
        <v>CU - 64B QC</v>
      </c>
      <c r="M85" s="277">
        <f>'[1]Small comp'!$W85</f>
        <v>4324.02503011219</v>
      </c>
      <c r="N85" s="171"/>
      <c r="O85" s="37"/>
      <c r="P85" s="37"/>
    </row>
    <row r="86" spans="1:16">
      <c r="A86" s="11" t="str">
        <f>'[1]Small comp'!$A86</f>
        <v>SMA040.3</v>
      </c>
      <c r="B86" s="12" t="str">
        <f>'[1]Small comp'!$B86</f>
        <v>DTE752LC3-3ph</v>
      </c>
      <c r="C86" s="137"/>
      <c r="D86" s="358" t="str">
        <f>'[1]Small comp'!D86</f>
        <v>5hp (8amp)</v>
      </c>
      <c r="E86" s="359" t="str">
        <f>'[1]Small comp'!$E86</f>
        <v>ZB45</v>
      </c>
      <c r="F86" s="357" t="str">
        <f>'[1]Small comp'!F86</f>
        <v>1.2m*0.049 (0.047)</v>
      </c>
      <c r="G86" s="357" t="str">
        <f>'[1]Small comp'!H86</f>
        <v>1.2m*0.049 (0.047)</v>
      </c>
      <c r="H86" s="357">
        <f>'[1]Small comp'!I86</f>
        <v>0</v>
      </c>
      <c r="I86" s="357"/>
      <c r="J86" s="365">
        <f>'[1]Small comp'!O86</f>
        <v>1668.43652037618</v>
      </c>
      <c r="K86" s="57"/>
      <c r="L86" s="20" t="str">
        <f>'[1]Small comp'!$T86</f>
        <v>CU - 72B QC</v>
      </c>
      <c r="M86" s="277">
        <f>'[1]Small comp'!$W86</f>
        <v>4927.27978566024</v>
      </c>
      <c r="N86" s="171"/>
      <c r="O86" s="37"/>
      <c r="P86" s="37"/>
    </row>
    <row r="87" spans="1:16">
      <c r="A87" s="11" t="str">
        <f>'[1]Small comp'!$A87</f>
        <v>SMA041</v>
      </c>
      <c r="B87" s="12" t="str">
        <f>'[1]Small comp'!$B87</f>
        <v>DTE911LC3</v>
      </c>
      <c r="C87" s="138"/>
      <c r="D87" s="358" t="str">
        <f>'[1]Small comp'!D87</f>
        <v>6.5hp (9.8amp)</v>
      </c>
      <c r="E87" s="359" t="str">
        <f>'[1]Small comp'!$E87</f>
        <v>ZB48/WHP19460</v>
      </c>
      <c r="F87" s="357" t="str">
        <f>'[1]Small comp'!F87</f>
        <v>2m*0.059</v>
      </c>
      <c r="G87" s="357" t="str">
        <f>'[1]Small comp'!H87</f>
        <v>2m*0.059</v>
      </c>
      <c r="H87" s="357">
        <f>'[1]Small comp'!I87</f>
        <v>0</v>
      </c>
      <c r="I87" s="357"/>
      <c r="J87" s="365">
        <f>'[1]Small comp'!O87</f>
        <v>1806.6026645768</v>
      </c>
      <c r="K87" s="57"/>
      <c r="L87" s="20" t="str">
        <f>'[1]Small comp'!$T87</f>
        <v>CU - 90 QC</v>
      </c>
      <c r="M87" s="277">
        <f>'[1]Small comp'!$W87</f>
        <v>5558.64334660745</v>
      </c>
      <c r="N87" s="171"/>
      <c r="O87" s="37"/>
      <c r="P87" s="37"/>
    </row>
    <row r="88" spans="1:16">
      <c r="A88" s="11" t="str">
        <f>'[1]Small comp'!$A88</f>
        <v>SMA041.2</v>
      </c>
      <c r="B88" s="12" t="str">
        <f>'[1]Small comp'!$B88</f>
        <v>WHP02700RCV</v>
      </c>
      <c r="C88" s="137" t="s">
        <v>338</v>
      </c>
      <c r="D88" s="358" t="str">
        <f>'[1]Small comp'!D88</f>
        <v>3./4 (3.2amp)</v>
      </c>
      <c r="E88" s="359">
        <f>'[1]Small comp'!$E88</f>
        <v>0</v>
      </c>
      <c r="F88" s="357" t="str">
        <f>'[1]Small comp'!F88</f>
        <v>17uf450vac(3.2amp)</v>
      </c>
      <c r="G88" s="357">
        <f>'[1]Small comp'!H88</f>
        <v>0</v>
      </c>
      <c r="H88" s="357">
        <f>'[1]Small comp'!I88</f>
        <v>0</v>
      </c>
      <c r="I88" s="357"/>
      <c r="J88" s="365">
        <f>'[1]Small comp'!O88</f>
        <v>349.259259259259</v>
      </c>
      <c r="K88" s="58"/>
      <c r="L88" s="20" t="str">
        <f>'[1]Small comp'!$T88</f>
        <v>CS125 Axial fan</v>
      </c>
      <c r="M88" s="277">
        <f>'[1]Small comp'!$W88</f>
        <v>1060.35322106965</v>
      </c>
      <c r="N88" s="171"/>
      <c r="O88" s="37"/>
      <c r="P88" s="37"/>
    </row>
    <row r="89" customHeight="1" spans="1:16">
      <c r="A89" s="11" t="str">
        <f>'[1]Small comp'!$A89</f>
        <v>SMA041.3</v>
      </c>
      <c r="B89" s="12" t="str">
        <f>'[1]Small comp'!$B89</f>
        <v>SG167UV</v>
      </c>
      <c r="C89" s="137"/>
      <c r="D89" s="358" t="str">
        <f>'[1]Small comp'!D89</f>
        <v>1HP (4.35amp)</v>
      </c>
      <c r="E89" s="359">
        <f>'[1]Small comp'!$E89</f>
        <v>0</v>
      </c>
      <c r="F89" s="357" t="str">
        <f>'[1]Small comp'!F89</f>
        <v>30uf450vac(4.35amp)</v>
      </c>
      <c r="G89" s="357">
        <f>'[1]Small comp'!H89</f>
        <v>0</v>
      </c>
      <c r="H89" s="357">
        <f>'[1]Small comp'!I89</f>
        <v>0</v>
      </c>
      <c r="I89" s="357"/>
      <c r="J89" s="365">
        <f>'[1]Small comp'!O89</f>
        <v>379.62962962963</v>
      </c>
      <c r="K89" s="383"/>
      <c r="L89" s="20" t="str">
        <f>'[1]Small comp'!$T89</f>
        <v>CU - 15 QC  </v>
      </c>
      <c r="M89" s="277">
        <f>'[1]Small comp'!$W89</f>
        <v>1681.90342082028</v>
      </c>
      <c r="N89" s="171"/>
      <c r="O89" s="37"/>
      <c r="P89" s="37"/>
    </row>
    <row r="90" spans="1:16">
      <c r="A90" s="11" t="str">
        <f>'[1]Small comp'!$A90</f>
        <v>SMA041.4</v>
      </c>
      <c r="B90" s="12" t="str">
        <f>'[1]Small comp'!$B90</f>
        <v>SG184SV</v>
      </c>
      <c r="C90" s="137"/>
      <c r="D90" s="358" t="str">
        <f>'[1]Small comp'!D90</f>
        <v>1.25HP (4.6amp)</v>
      </c>
      <c r="E90" s="359">
        <f>'[1]Small comp'!$E90</f>
        <v>0</v>
      </c>
      <c r="F90" s="357" t="str">
        <f>'[1]Small comp'!F90</f>
        <v>35uf450vac(4.6amp)</v>
      </c>
      <c r="G90" s="357">
        <f>'[1]Small comp'!H90</f>
        <v>0</v>
      </c>
      <c r="H90" s="357">
        <f>'[1]Small comp'!I90</f>
        <v>0</v>
      </c>
      <c r="I90" s="357"/>
      <c r="J90" s="365">
        <f>'[1]Small comp'!O90</f>
        <v>394.814814814815</v>
      </c>
      <c r="K90" s="384"/>
      <c r="L90" s="20" t="str">
        <f>'[1]Small comp'!$T90</f>
        <v>CU - 15 QC  </v>
      </c>
      <c r="M90" s="277">
        <f>'[1]Small comp'!$W90</f>
        <v>1695.92051483738</v>
      </c>
      <c r="N90" s="171"/>
      <c r="O90" s="37"/>
      <c r="P90" s="37"/>
    </row>
    <row r="91" spans="1:16">
      <c r="A91" s="11" t="str">
        <f>'[1]Small comp'!$A91</f>
        <v>SMA041.7</v>
      </c>
      <c r="B91" s="12" t="str">
        <f>'[1]Small comp'!$B91</f>
        <v>WHP09800RCV</v>
      </c>
      <c r="C91" s="137"/>
      <c r="D91" s="358" t="str">
        <f>'[1]Small comp'!D91</f>
        <v>2.5HP (11amp)</v>
      </c>
      <c r="E91" s="359" t="str">
        <f>'[1]Small comp'!$E91</f>
        <v>44.6LRA(11.1a)</v>
      </c>
      <c r="F91" s="357" t="str">
        <f>'[1]Small comp'!F91</f>
        <v>50uf (11.1amp)</v>
      </c>
      <c r="G91" s="357">
        <f>'[1]Small comp'!H91</f>
        <v>0</v>
      </c>
      <c r="H91" s="357">
        <f>'[1]Small comp'!I91</f>
        <v>0</v>
      </c>
      <c r="I91" s="357"/>
      <c r="J91" s="365">
        <f>'[1]Small comp'!O91</f>
        <v>686.837606837607</v>
      </c>
      <c r="K91" s="384"/>
      <c r="L91" s="20" t="str">
        <f>'[1]Small comp'!$T91</f>
        <v>CU - 36  QC</v>
      </c>
      <c r="M91" s="277">
        <f>'[1]Small comp'!$W91</f>
        <v>2337.39653865258</v>
      </c>
      <c r="N91" s="171"/>
      <c r="O91" s="37"/>
      <c r="P91" s="37"/>
    </row>
    <row r="92" customHeight="1" spans="1:16">
      <c r="A92" s="11" t="str">
        <f>'[1]Small comp'!$A92</f>
        <v>SMA042.4</v>
      </c>
      <c r="B92" s="12" t="str">
        <f>'[1]Small comp'!$B92</f>
        <v>THU33WC6-U (1PH)</v>
      </c>
      <c r="C92" s="137"/>
      <c r="D92" s="358">
        <f>'[1]Small comp'!D92</f>
        <v>3.5</v>
      </c>
      <c r="E92" s="359">
        <f>'[1]Small comp'!$E92</f>
        <v>0</v>
      </c>
      <c r="F92" s="357">
        <f>'[1]Small comp'!F92</f>
        <v>0</v>
      </c>
      <c r="G92" s="357">
        <f>'[1]Small comp'!H92</f>
        <v>0</v>
      </c>
      <c r="H92" s="357">
        <f>'[1]Small comp'!I92</f>
        <v>0</v>
      </c>
      <c r="I92" s="357"/>
      <c r="J92" s="365" t="str">
        <f>'[1]Small comp'!O92</f>
        <v>~</v>
      </c>
      <c r="K92" s="384"/>
      <c r="L92" s="20" t="str">
        <f>'[1]Small comp'!$T92</f>
        <v>CU - 50  QC</v>
      </c>
      <c r="M92" s="277">
        <f>'[1]Small comp'!$W92</f>
        <v>3142.35355371468</v>
      </c>
      <c r="N92" s="171"/>
      <c r="O92" s="37"/>
      <c r="P92" s="37"/>
    </row>
    <row r="93" ht="15" customHeight="1" spans="1:16">
      <c r="A93" s="11" t="str">
        <f>'[1]Small comp'!$A93</f>
        <v>SMA042.5</v>
      </c>
      <c r="B93" s="12" t="str">
        <f>'[1]Small comp'!$B93</f>
        <v>TE800RC3Q9JK</v>
      </c>
      <c r="C93" s="138"/>
      <c r="D93" s="358">
        <f>'[1]Small comp'!D93</f>
        <v>5</v>
      </c>
      <c r="E93" s="359">
        <f>'[1]Small comp'!$E93</f>
        <v>0</v>
      </c>
      <c r="F93" s="357">
        <f>'[1]Small comp'!F93</f>
        <v>0</v>
      </c>
      <c r="G93" s="357">
        <f>'[1]Small comp'!H93</f>
        <v>0</v>
      </c>
      <c r="H93" s="357">
        <f>'[1]Small comp'!I93</f>
        <v>0</v>
      </c>
      <c r="I93" s="357"/>
      <c r="J93" s="365">
        <f>'[1]Small comp'!O93</f>
        <v>1333.33333333333</v>
      </c>
      <c r="K93" s="384"/>
      <c r="L93" s="20" t="str">
        <f>'[1]Small comp'!$T93</f>
        <v>CU - 72 QC</v>
      </c>
      <c r="M93" s="277">
        <f>'[1]Small comp'!$W93</f>
        <v>4316.82653067063</v>
      </c>
      <c r="N93" s="171"/>
      <c r="O93" s="37"/>
      <c r="P93" s="37"/>
    </row>
    <row r="94" ht="16.5" customHeight="1" spans="1:16">
      <c r="A94" s="11" t="str">
        <f>'[1]Small comp'!$A94</f>
        <v>SMA050</v>
      </c>
      <c r="B94" s="12" t="str">
        <f>'[1]Small comp'!$B94</f>
        <v>QYGL-C139Y R404 compressor</v>
      </c>
      <c r="C94" s="56" t="s">
        <v>339</v>
      </c>
      <c r="D94" s="358">
        <f>'[1]Small comp'!D94</f>
        <v>1</v>
      </c>
      <c r="E94" s="359">
        <f>'[1]Small comp'!$E94</f>
        <v>0</v>
      </c>
      <c r="F94" s="357">
        <f>'[1]Small comp'!F94</f>
        <v>0</v>
      </c>
      <c r="G94" s="357">
        <f>'[1]Small comp'!H94</f>
        <v>0</v>
      </c>
      <c r="H94" s="357" t="str">
        <f>'[1]Small comp'!I94</f>
        <v>2d frezzer,4d s/s frezzer)</v>
      </c>
      <c r="I94" s="357"/>
      <c r="J94" s="365">
        <f>'[1]Small comp'!O94</f>
        <v>582.2</v>
      </c>
      <c r="K94" s="384"/>
      <c r="L94" s="20">
        <f>'[1]Small comp'!$T94</f>
        <v>0</v>
      </c>
      <c r="M94" s="277">
        <f>'[1]Small comp'!$W94</f>
        <v>0</v>
      </c>
      <c r="N94" s="171"/>
      <c r="O94" s="37"/>
      <c r="P94" s="37"/>
    </row>
    <row r="95" spans="1:16">
      <c r="A95" s="11" t="str">
        <f>'[1]Small comp'!$A95</f>
        <v>SMA057</v>
      </c>
      <c r="B95" s="12" t="str">
        <f>'[1]Small comp'!$B95</f>
        <v>QX-16A030 GREE </v>
      </c>
      <c r="C95" s="56" t="s">
        <v>340</v>
      </c>
      <c r="D95" s="358">
        <f>'[1]Small comp'!D95</f>
        <v>1</v>
      </c>
      <c r="E95" s="359">
        <f>'[1]Small comp'!$E95</f>
        <v>0</v>
      </c>
      <c r="F95" s="357" t="str">
        <f>'[1]Small comp'!F95</f>
        <v>30uf</v>
      </c>
      <c r="G95" s="357">
        <f>'[1]Small comp'!H95</f>
        <v>0</v>
      </c>
      <c r="H95" s="357">
        <f>'[1]Small comp'!I95</f>
        <v>0</v>
      </c>
      <c r="I95" s="357"/>
      <c r="J95" s="365">
        <f>'[1]Small comp'!O95</f>
        <v>300</v>
      </c>
      <c r="K95" s="368"/>
      <c r="L95" s="20" t="str">
        <f>'[1]Small comp'!$T95</f>
        <v>CU - 15 QC  </v>
      </c>
      <c r="M95" s="277">
        <f>'[1]Small comp'!$W95</f>
        <v>1608.39914731601</v>
      </c>
      <c r="N95" s="171"/>
      <c r="O95" s="37"/>
      <c r="P95" s="37"/>
    </row>
    <row r="96" customHeight="1" spans="1:16">
      <c r="A96" s="11" t="str">
        <f>'[1]Small comp'!$A96</f>
        <v>SMA058</v>
      </c>
      <c r="B96" s="12" t="str">
        <f>'[1]Small comp'!$B96</f>
        <v>44R213C RECHI</v>
      </c>
      <c r="C96" s="57"/>
      <c r="D96" s="358">
        <f>'[1]Small comp'!D96</f>
        <v>1</v>
      </c>
      <c r="E96" s="359">
        <f>'[1]Small comp'!$E96</f>
        <v>0</v>
      </c>
      <c r="F96" s="357" t="str">
        <f>'[1]Small comp'!F96</f>
        <v>30uf</v>
      </c>
      <c r="G96" s="357">
        <f>'[1]Small comp'!H96</f>
        <v>0</v>
      </c>
      <c r="H96" s="357">
        <f>'[1]Small comp'!I96</f>
        <v>0</v>
      </c>
      <c r="I96" s="357"/>
      <c r="J96" s="365">
        <f>'[1]Small comp'!O96</f>
        <v>300</v>
      </c>
      <c r="K96" s="368"/>
      <c r="L96" s="20" t="str">
        <f>'[1]Small comp'!$T96</f>
        <v>CU - 15 QC  </v>
      </c>
      <c r="M96" s="277">
        <f>'[1]Small comp'!$W96</f>
        <v>1608.39914731601</v>
      </c>
      <c r="N96" s="171"/>
      <c r="O96" s="37"/>
      <c r="P96" s="37"/>
    </row>
    <row r="97" spans="1:14">
      <c r="A97" s="11" t="str">
        <f>'[1]Small comp'!$A97</f>
        <v>SMA060.2</v>
      </c>
      <c r="B97" s="12" t="str">
        <f>'[1]Small comp'!$B97</f>
        <v>PH371X3CS GMCC</v>
      </c>
      <c r="C97" s="58"/>
      <c r="D97" s="358">
        <f>'[1]Small comp'!D97</f>
        <v>2.5</v>
      </c>
      <c r="E97" s="359">
        <f>'[1]Small comp'!$E97</f>
        <v>0</v>
      </c>
      <c r="F97" s="357" t="str">
        <f>'[1]Small comp'!F97</f>
        <v>50uf</v>
      </c>
      <c r="G97" s="357">
        <f>'[1]Small comp'!H97</f>
        <v>0</v>
      </c>
      <c r="H97" s="357">
        <f>'[1]Small comp'!I97</f>
        <v>0</v>
      </c>
      <c r="I97" s="357"/>
      <c r="J97" s="365">
        <f>'[1]Small comp'!O97</f>
        <v>666.666666666667</v>
      </c>
      <c r="K97" s="385"/>
      <c r="L97" s="20" t="str">
        <f>'[1]Small comp'!$T97</f>
        <v>CU - 40  QC</v>
      </c>
      <c r="M97" s="277">
        <f>'[1]Small comp'!$W97</f>
        <v>2582.39786505379</v>
      </c>
      <c r="N97" s="171"/>
    </row>
    <row r="98" customHeight="1" spans="1:14">
      <c r="A98" s="11" t="str">
        <f>'[1]Small comp'!$A98</f>
        <v>SMA060.3</v>
      </c>
      <c r="B98" s="12" t="str">
        <f>'[1]Small comp'!$B98</f>
        <v>HSM165V3UDZA</v>
      </c>
      <c r="C98" s="56" t="s">
        <v>341</v>
      </c>
      <c r="D98" s="358">
        <f>'[1]Small comp'!D98</f>
        <v>1</v>
      </c>
      <c r="E98" s="359" t="str">
        <f>'[1]Small comp'!$E98</f>
        <v>2855W</v>
      </c>
      <c r="F98" s="357" t="str">
        <f>'[1]Small comp'!F98</f>
        <v>30uf</v>
      </c>
      <c r="G98" s="357">
        <f>'[1]Small comp'!H98</f>
        <v>0</v>
      </c>
      <c r="H98" s="357">
        <f>'[1]Small comp'!I98</f>
        <v>0</v>
      </c>
      <c r="I98" s="357"/>
      <c r="J98" s="365">
        <f>'[1]Small comp'!O98</f>
        <v>311.695906432748</v>
      </c>
      <c r="K98" s="385"/>
      <c r="L98" s="20" t="str">
        <f>'[1]Small comp'!$T98</f>
        <v>CU - 15 QC  </v>
      </c>
      <c r="M98" s="277">
        <f>'[1]Small comp'!$W98</f>
        <v>1604.80940372627</v>
      </c>
      <c r="N98" s="171"/>
    </row>
    <row r="99" customHeight="1" spans="1:14">
      <c r="A99" s="11" t="str">
        <f>'[1]Small comp'!$A99</f>
        <v>SMA060.4</v>
      </c>
      <c r="B99" s="12" t="str">
        <f>'[1]Small comp'!$B99</f>
        <v>HSM215V3UDZ</v>
      </c>
      <c r="C99" s="57"/>
      <c r="D99" s="358">
        <f>'[1]Small comp'!D99</f>
        <v>1.5</v>
      </c>
      <c r="E99" s="359" t="str">
        <f>'[1]Small comp'!$E99</f>
        <v>3715W</v>
      </c>
      <c r="F99" s="357" t="str">
        <f>'[1]Small comp'!F99</f>
        <v>35uf</v>
      </c>
      <c r="G99" s="357">
        <f>'[1]Small comp'!H99</f>
        <v>0</v>
      </c>
      <c r="H99" s="357">
        <f>'[1]Small comp'!I99</f>
        <v>0</v>
      </c>
      <c r="I99" s="357"/>
      <c r="J99" s="365">
        <f>'[1]Small comp'!O99</f>
        <v>328</v>
      </c>
      <c r="K99" s="385"/>
      <c r="L99" s="20" t="str">
        <f>'[1]Small comp'!$T99</f>
        <v>CU - 22  QC</v>
      </c>
      <c r="M99" s="277">
        <f>'[1]Small comp'!$W99</f>
        <v>1733.0466179888</v>
      </c>
      <c r="N99" s="171"/>
    </row>
    <row r="100" customHeight="1" spans="1:14">
      <c r="A100" s="11" t="str">
        <f>'[1]Small comp'!$A100</f>
        <v>SMA062</v>
      </c>
      <c r="B100" s="12" t="str">
        <f>'[1]Small comp'!$B100</f>
        <v>PH310M2CS-4KTH</v>
      </c>
      <c r="C100" s="57"/>
      <c r="D100" s="358">
        <f>'[1]Small comp'!D100</f>
        <v>2</v>
      </c>
      <c r="E100" s="359" t="str">
        <f>'[1]Small comp'!$E100</f>
        <v>5470W</v>
      </c>
      <c r="F100" s="357" t="str">
        <f>'[1]Small comp'!F100</f>
        <v>40uf</v>
      </c>
      <c r="G100" s="357">
        <f>'[1]Small comp'!H100</f>
        <v>0</v>
      </c>
      <c r="H100" s="357">
        <f>'[1]Small comp'!I100</f>
        <v>0</v>
      </c>
      <c r="I100" s="357"/>
      <c r="J100" s="365">
        <f>'[1]Small comp'!O100</f>
        <v>444.787878787879</v>
      </c>
      <c r="K100" s="385"/>
      <c r="L100" s="20" t="str">
        <f>'[1]Small comp'!$T100</f>
        <v>CU - 32  QC</v>
      </c>
      <c r="M100" s="277">
        <f>'[1]Small comp'!$W100</f>
        <v>1884.03015765588</v>
      </c>
      <c r="N100" s="171"/>
    </row>
    <row r="101" spans="1:14">
      <c r="A101" s="11" t="str">
        <f>'[1]Small comp'!$A101</f>
        <v>SMA066</v>
      </c>
      <c r="B101" s="12" t="str">
        <f>'[1]Small comp'!$B101</f>
        <v>PH420G2CS-4KU1</v>
      </c>
      <c r="C101" s="57"/>
      <c r="D101" s="358">
        <f>'[1]Small comp'!D101</f>
        <v>2.5</v>
      </c>
      <c r="E101" s="359" t="str">
        <f>'[1]Small comp'!$E101</f>
        <v>7420W</v>
      </c>
      <c r="F101" s="357" t="str">
        <f>'[1]Small comp'!F101</f>
        <v>50uf</v>
      </c>
      <c r="G101" s="357">
        <f>'[1]Small comp'!H101</f>
        <v>0</v>
      </c>
      <c r="H101" s="357">
        <f>'[1]Small comp'!I101</f>
        <v>0</v>
      </c>
      <c r="I101" s="357"/>
      <c r="J101" s="365">
        <f>'[1]Small comp'!O101</f>
        <v>600.50505050505</v>
      </c>
      <c r="K101" s="385"/>
      <c r="L101" s="20" t="str">
        <f>'[1]Small comp'!$T101</f>
        <v>CU - 36  QC</v>
      </c>
      <c r="M101" s="277">
        <f>'[1]Small comp'!$W101</f>
        <v>2378.82226809555</v>
      </c>
      <c r="N101" s="171"/>
    </row>
    <row r="102" spans="1:14">
      <c r="A102" s="11" t="str">
        <f>'[1]Small comp'!$A102</f>
        <v>SMA068</v>
      </c>
      <c r="B102" s="12" t="str">
        <f>'[1]Small comp'!$B102</f>
        <v>PH480X3CS-4MU1</v>
      </c>
      <c r="C102" s="58"/>
      <c r="D102" s="358">
        <f>'[1]Small comp'!D102</f>
        <v>3</v>
      </c>
      <c r="E102" s="359" t="str">
        <f>'[1]Small comp'!$E102</f>
        <v>8600W</v>
      </c>
      <c r="F102" s="357" t="str">
        <f>'[1]Small comp'!F102</f>
        <v>55uf</v>
      </c>
      <c r="G102" s="357">
        <f>'[1]Small comp'!H102</f>
        <v>0</v>
      </c>
      <c r="H102" s="357">
        <f>'[1]Small comp'!I102</f>
        <v>0</v>
      </c>
      <c r="I102" s="357"/>
      <c r="J102" s="365">
        <f>'[1]Small comp'!O102</f>
        <v>735.282651072125</v>
      </c>
      <c r="K102" s="385"/>
      <c r="L102" s="20" t="str">
        <f>'[1]Small comp'!$T102</f>
        <v>CU - 40  QC</v>
      </c>
      <c r="M102" s="277">
        <f>'[1]Small comp'!$W102</f>
        <v>2611.7995744555</v>
      </c>
      <c r="N102" s="171"/>
    </row>
    <row r="103" customHeight="1" spans="1:14">
      <c r="A103" s="11">
        <f>'[1]Small comp'!$A103</f>
        <v>0</v>
      </c>
      <c r="B103" s="12" t="str">
        <f>'[1]Small comp'!$B103</f>
        <v>PA108M1C</v>
      </c>
      <c r="C103" s="136" t="s">
        <v>342</v>
      </c>
      <c r="D103" s="358">
        <f>'[1]Small comp'!D103</f>
        <v>0.75</v>
      </c>
      <c r="E103" s="359" t="str">
        <f>'[1]Small comp'!$E103</f>
        <v>8769btu</v>
      </c>
      <c r="F103" s="357">
        <f>'[1]Small comp'!F103</f>
        <v>0</v>
      </c>
      <c r="G103" s="357">
        <f>'[1]Small comp'!H103</f>
        <v>0</v>
      </c>
      <c r="H103" s="357">
        <f>'[1]Small comp'!I103</f>
        <v>0</v>
      </c>
      <c r="I103" s="357"/>
      <c r="J103" s="365">
        <f>'[1]Small comp'!O103</f>
        <v>327.240740740741</v>
      </c>
      <c r="K103" s="99"/>
      <c r="L103" s="20">
        <f>'[1]Small comp'!$T103</f>
        <v>0</v>
      </c>
      <c r="M103" s="277">
        <f>'[1]Small comp'!$W103</f>
        <v>0</v>
      </c>
      <c r="N103" s="171"/>
    </row>
    <row r="104" spans="1:14">
      <c r="A104" s="11" t="str">
        <f>'[1]Small comp'!$A104</f>
        <v>SMA069</v>
      </c>
      <c r="B104" s="12" t="str">
        <f>'[1]Small comp'!$B104</f>
        <v>PA140GIC</v>
      </c>
      <c r="C104" s="137"/>
      <c r="D104" s="358">
        <f>'[1]Small comp'!D104</f>
        <v>1</v>
      </c>
      <c r="E104" s="359" t="str">
        <f>'[1]Small comp'!$E104</f>
        <v>11601btu</v>
      </c>
      <c r="F104" s="357">
        <f>'[1]Small comp'!F104</f>
        <v>0</v>
      </c>
      <c r="G104" s="357">
        <f>'[1]Small comp'!H104</f>
        <v>0</v>
      </c>
      <c r="H104" s="357">
        <f>'[1]Small comp'!I104</f>
        <v>0</v>
      </c>
      <c r="I104" s="357"/>
      <c r="J104" s="365">
        <f>'[1]Small comp'!O104</f>
        <v>315.092592592593</v>
      </c>
      <c r="K104" s="99"/>
      <c r="L104" s="20">
        <f>'[1]Small comp'!$T104</f>
        <v>0</v>
      </c>
      <c r="M104" s="277">
        <f>'[1]Small comp'!$W104</f>
        <v>0</v>
      </c>
      <c r="N104" s="171"/>
    </row>
    <row r="105" spans="1:14">
      <c r="A105" s="11" t="e">
        <f>'[1]Small comp'!#REF!</f>
        <v>#REF!</v>
      </c>
      <c r="B105" s="12" t="str">
        <f>'[1]Small comp'!$B105</f>
        <v>PA145GIC</v>
      </c>
      <c r="C105" s="137"/>
      <c r="D105" s="358">
        <f>'[1]Small comp'!D105</f>
        <v>1</v>
      </c>
      <c r="E105" s="359" t="str">
        <f>'[1]Small comp'!$E105</f>
        <v>12232btu</v>
      </c>
      <c r="F105" s="357">
        <f>'[1]Small comp'!F105</f>
        <v>0</v>
      </c>
      <c r="G105" s="357">
        <f>'[1]Small comp'!H105</f>
        <v>0</v>
      </c>
      <c r="H105" s="357">
        <f>'[1]Small comp'!I105</f>
        <v>0</v>
      </c>
      <c r="I105" s="357"/>
      <c r="J105" s="365">
        <f>'[1]Small comp'!O105</f>
        <v>386.462962962963</v>
      </c>
      <c r="K105" s="99"/>
      <c r="L105" s="20">
        <f>'[1]Small comp'!$T105</f>
        <v>0</v>
      </c>
      <c r="M105" s="277">
        <f>'[1]Small comp'!$W105</f>
        <v>0</v>
      </c>
      <c r="N105" s="171"/>
    </row>
    <row r="106" customHeight="1" spans="1:14">
      <c r="A106" s="11">
        <f>'[1]Small comp'!$A106</f>
        <v>0</v>
      </c>
      <c r="B106" s="12" t="str">
        <f>'[1]Small comp'!$B106</f>
        <v>PA190G2C</v>
      </c>
      <c r="C106" s="137"/>
      <c r="D106" s="358">
        <f>'[1]Small comp'!D106</f>
        <v>1.5</v>
      </c>
      <c r="E106" s="359" t="str">
        <f>'[1]Small comp'!$E106</f>
        <v>18630btu</v>
      </c>
      <c r="F106" s="357">
        <f>'[1]Small comp'!F106</f>
        <v>0</v>
      </c>
      <c r="G106" s="357">
        <f>'[1]Small comp'!H106</f>
        <v>0</v>
      </c>
      <c r="H106" s="357">
        <f>'[1]Small comp'!I106</f>
        <v>0</v>
      </c>
      <c r="I106" s="357"/>
      <c r="J106" s="365">
        <f>'[1]Small comp'!O106</f>
        <v>480.611111111111</v>
      </c>
      <c r="K106" s="99"/>
      <c r="L106" s="14">
        <f>'[1]Small comp'!$T106</f>
        <v>0</v>
      </c>
      <c r="M106" s="277">
        <f>'[1]Small comp'!$W106</f>
        <v>0</v>
      </c>
      <c r="N106" s="172"/>
    </row>
    <row r="107" customHeight="1" spans="1:14">
      <c r="A107" s="11" t="str">
        <f>'[1]Small comp'!$A105</f>
        <v>SMA070</v>
      </c>
      <c r="B107" s="12" t="e">
        <f>'[1]Small comp'!#REF!</f>
        <v>#REF!</v>
      </c>
      <c r="C107" s="137"/>
      <c r="D107" s="358" t="e">
        <f>'[1]Small comp'!#REF!</f>
        <v>#REF!</v>
      </c>
      <c r="E107" s="359" t="e">
        <f>'[1]Small comp'!#REF!</f>
        <v>#REF!</v>
      </c>
      <c r="F107" s="357" t="e">
        <f>'[1]Small comp'!#REF!</f>
        <v>#REF!</v>
      </c>
      <c r="G107" s="357" t="e">
        <f>'[1]Small comp'!#REF!</f>
        <v>#REF!</v>
      </c>
      <c r="H107" s="357" t="e">
        <f>'[1]Small comp'!#REF!</f>
        <v>#REF!</v>
      </c>
      <c r="I107" s="357"/>
      <c r="J107" s="365" t="e">
        <f>'[1]Small comp'!#REF!</f>
        <v>#REF!</v>
      </c>
      <c r="K107" s="99"/>
      <c r="L107" s="14" t="e">
        <f>'[1]Small comp'!#REF!</f>
        <v>#REF!</v>
      </c>
      <c r="M107" s="277" t="e">
        <f>'[1]Small comp'!#REF!</f>
        <v>#REF!</v>
      </c>
      <c r="N107" s="164"/>
    </row>
    <row r="108" customHeight="1" spans="1:14">
      <c r="A108" s="11" t="str">
        <f>'[1]Small comp'!$A107</f>
        <v>SMA071</v>
      </c>
      <c r="B108" s="12" t="str">
        <f>'[1]Small comp'!$B107</f>
        <v>PA215M2C</v>
      </c>
      <c r="C108" s="137"/>
      <c r="D108" s="358">
        <f>'[1]Small comp'!D107</f>
        <v>1.5</v>
      </c>
      <c r="E108" s="359" t="str">
        <f>'[1]Small comp'!$E107</f>
        <v>18067btu</v>
      </c>
      <c r="F108" s="357">
        <f>'[1]Small comp'!F107</f>
        <v>0</v>
      </c>
      <c r="G108" s="357">
        <f>'[1]Small comp'!H107</f>
        <v>0</v>
      </c>
      <c r="H108" s="357">
        <f>'[1]Small comp'!I107</f>
        <v>0</v>
      </c>
      <c r="I108" s="357"/>
      <c r="J108" s="365">
        <f>'[1]Small comp'!O107</f>
        <v>470.740740740741</v>
      </c>
      <c r="K108" s="99"/>
      <c r="L108" s="14">
        <f>'[1]Small comp'!$T107</f>
        <v>0</v>
      </c>
      <c r="M108" s="277">
        <f>'[1]Small comp'!$W107</f>
        <v>0</v>
      </c>
      <c r="N108" s="164"/>
    </row>
    <row r="109" customHeight="1" spans="1:14">
      <c r="A109" s="11" t="str">
        <f>'[1]Small comp'!$A108</f>
        <v>SMA072</v>
      </c>
      <c r="B109" s="12" t="str">
        <f>'[1]Small comp'!$B108</f>
        <v>PA270G2C</v>
      </c>
      <c r="C109" s="137"/>
      <c r="D109" s="358">
        <f>'[1]Small comp'!D108</f>
        <v>2</v>
      </c>
      <c r="E109" s="359" t="str">
        <f>'[1]Small comp'!$E108</f>
        <v>23304btu</v>
      </c>
      <c r="F109" s="357">
        <f>'[1]Small comp'!F108</f>
        <v>0</v>
      </c>
      <c r="G109" s="357">
        <f>'[1]Small comp'!H108</f>
        <v>0</v>
      </c>
      <c r="H109" s="357">
        <f>'[1]Small comp'!I108</f>
        <v>0</v>
      </c>
      <c r="I109" s="357"/>
      <c r="J109" s="365">
        <f>'[1]Small comp'!O108</f>
        <v>599.814814814815</v>
      </c>
      <c r="K109" s="99"/>
      <c r="L109" s="14">
        <f>'[1]Small comp'!$T108</f>
        <v>0</v>
      </c>
      <c r="M109" s="277">
        <f>'[1]Small comp'!$W108</f>
        <v>0</v>
      </c>
      <c r="N109" s="164"/>
    </row>
    <row r="110" customHeight="1" spans="1:14">
      <c r="A110" s="11">
        <f>'[1]Small comp'!$A109</f>
        <v>0</v>
      </c>
      <c r="B110" s="12" t="str">
        <f>'[1]Small comp'!$B109</f>
        <v>PA290G2C</v>
      </c>
      <c r="C110" s="137"/>
      <c r="D110" s="358">
        <f>'[1]Small comp'!D109</f>
        <v>2.5</v>
      </c>
      <c r="E110" s="359" t="str">
        <f>'[1]Small comp'!$E109</f>
        <v>24805btu</v>
      </c>
      <c r="F110" s="357">
        <f>'[1]Small comp'!F109</f>
        <v>0</v>
      </c>
      <c r="G110" s="357">
        <f>'[1]Small comp'!H109</f>
        <v>0</v>
      </c>
      <c r="H110" s="357">
        <f>'[1]Small comp'!I109</f>
        <v>0</v>
      </c>
      <c r="I110" s="357"/>
      <c r="J110" s="365">
        <f>'[1]Small comp'!O109</f>
        <v>631.703703703704</v>
      </c>
      <c r="K110" s="99"/>
      <c r="L110" s="14">
        <f>'[1]Small comp'!$T109</f>
        <v>0</v>
      </c>
      <c r="M110" s="277">
        <f>'[1]Small comp'!$W109</f>
        <v>0</v>
      </c>
      <c r="N110" s="164"/>
    </row>
    <row r="111" customHeight="1" spans="1:14">
      <c r="A111" s="11">
        <f>'[1]Small comp'!$A110</f>
        <v>0</v>
      </c>
      <c r="B111" s="12" t="str">
        <f>'[1]Small comp'!$B110</f>
        <v>PA330X3CS</v>
      </c>
      <c r="C111" s="138"/>
      <c r="D111" s="358">
        <f>'[1]Small comp'!D110</f>
        <v>3</v>
      </c>
      <c r="E111" s="372" t="str">
        <f>'[1]Small comp'!$E110</f>
        <v>27944btu</v>
      </c>
      <c r="F111" s="373">
        <f>'[1]Small comp'!F110</f>
        <v>0</v>
      </c>
      <c r="G111" s="373">
        <f>'[1]Small comp'!H110</f>
        <v>0</v>
      </c>
      <c r="H111" s="373">
        <f>'[1]Small comp'!I110</f>
        <v>0</v>
      </c>
      <c r="I111" s="373"/>
      <c r="J111" s="365">
        <f>'[1]Small comp'!O110</f>
        <v>710.666666666667</v>
      </c>
      <c r="K111" s="99"/>
      <c r="L111" s="14">
        <f>'[1]Small comp'!$T110</f>
        <v>0</v>
      </c>
      <c r="M111" s="277">
        <f>'[1]Small comp'!$W110</f>
        <v>0</v>
      </c>
      <c r="N111" s="164"/>
    </row>
    <row r="112" spans="2:3">
      <c r="B112" s="374"/>
      <c r="C112" s="375"/>
    </row>
    <row r="113" spans="1:13">
      <c r="A113" s="376" t="s">
        <v>256</v>
      </c>
      <c r="C113" s="375"/>
      <c r="J113" s="304"/>
      <c r="K113" s="304"/>
      <c r="L113" s="304"/>
      <c r="M113" s="304"/>
    </row>
    <row r="114" spans="1:13">
      <c r="A114" s="35" t="s">
        <v>343</v>
      </c>
      <c r="B114" s="377"/>
      <c r="C114" s="375"/>
      <c r="D114" s="378"/>
      <c r="E114" s="378"/>
      <c r="F114" s="379"/>
      <c r="G114" s="379"/>
      <c r="H114" s="379"/>
      <c r="I114" s="379"/>
      <c r="J114" s="386"/>
      <c r="K114" s="386"/>
      <c r="L114" s="386"/>
      <c r="M114" s="386"/>
    </row>
    <row r="115" spans="1:13">
      <c r="A115" s="35"/>
      <c r="B115" s="377"/>
      <c r="C115" s="377"/>
      <c r="D115" s="378"/>
      <c r="E115" s="378"/>
      <c r="F115" s="379"/>
      <c r="G115" s="379"/>
      <c r="H115" s="379"/>
      <c r="I115" s="379"/>
      <c r="J115" s="386"/>
      <c r="K115" s="386"/>
      <c r="L115" s="386"/>
      <c r="M115" s="386"/>
    </row>
    <row r="116" spans="1:13">
      <c r="A116" s="36"/>
      <c r="B116" s="304"/>
      <c r="C116" s="378"/>
      <c r="D116" s="378"/>
      <c r="E116" s="378"/>
      <c r="F116" s="379"/>
      <c r="G116" s="379"/>
      <c r="H116" s="379"/>
      <c r="I116" s="379"/>
      <c r="J116" s="304"/>
      <c r="K116" s="304"/>
      <c r="L116" s="304"/>
      <c r="M116" s="304"/>
    </row>
    <row r="117" spans="1:16">
      <c r="A117" s="380"/>
      <c r="B117" s="380"/>
      <c r="C117" s="380"/>
      <c r="D117" s="380"/>
      <c r="E117" s="380"/>
      <c r="F117" s="380"/>
      <c r="G117" s="380"/>
      <c r="H117" s="380"/>
      <c r="I117" s="380"/>
      <c r="J117" s="387"/>
      <c r="K117" s="387"/>
      <c r="L117" s="387"/>
      <c r="O117" s="37"/>
      <c r="P117" s="37"/>
    </row>
    <row r="118" spans="1:16">
      <c r="A118" s="380"/>
      <c r="B118" s="380"/>
      <c r="C118" s="380"/>
      <c r="D118" s="380"/>
      <c r="E118" s="380"/>
      <c r="F118" s="380"/>
      <c r="G118" s="380"/>
      <c r="H118" s="380"/>
      <c r="I118" s="380"/>
      <c r="J118" s="380"/>
      <c r="K118" s="380"/>
      <c r="L118" s="380"/>
      <c r="O118" s="37"/>
      <c r="P118" s="37"/>
    </row>
    <row r="119" spans="1:16">
      <c r="A119" s="380"/>
      <c r="B119" s="380"/>
      <c r="C119" s="380"/>
      <c r="D119" s="380"/>
      <c r="E119" s="380"/>
      <c r="F119" s="380"/>
      <c r="G119" s="380"/>
      <c r="H119" s="380"/>
      <c r="I119" s="380"/>
      <c r="J119" s="380"/>
      <c r="K119" s="380"/>
      <c r="L119" s="380"/>
      <c r="O119" s="37"/>
      <c r="P119" s="37"/>
    </row>
  </sheetData>
  <mergeCells count="28">
    <mergeCell ref="C10:C12"/>
    <mergeCell ref="C16:C20"/>
    <mergeCell ref="C21:C22"/>
    <mergeCell ref="C23:C30"/>
    <mergeCell ref="C31:C36"/>
    <mergeCell ref="C44:C54"/>
    <mergeCell ref="C55:C59"/>
    <mergeCell ref="C60:C62"/>
    <mergeCell ref="C63:C64"/>
    <mergeCell ref="C67:C70"/>
    <mergeCell ref="C71:C75"/>
    <mergeCell ref="C77:C87"/>
    <mergeCell ref="C88:C93"/>
    <mergeCell ref="C95:C97"/>
    <mergeCell ref="C98:C102"/>
    <mergeCell ref="C103:C111"/>
    <mergeCell ref="K10:K12"/>
    <mergeCell ref="K71:K88"/>
    <mergeCell ref="K89:K91"/>
    <mergeCell ref="K92:K93"/>
    <mergeCell ref="K95:K96"/>
    <mergeCell ref="N10:N12"/>
    <mergeCell ref="N16:N20"/>
    <mergeCell ref="N23:N58"/>
    <mergeCell ref="N59:N62"/>
    <mergeCell ref="N73:N77"/>
    <mergeCell ref="N78:N94"/>
    <mergeCell ref="N95:N106"/>
  </mergeCells>
  <pageMargins left="0.7" right="0.7" top="0.75" bottom="0.75" header="0.3" footer="0.3"/>
  <pageSetup paperSize="9" orientation="portrait" horizontalDpi="180" verticalDpi="180"/>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G358"/>
  <sheetViews>
    <sheetView zoomScale="115" zoomScaleNormal="115" workbookViewId="0">
      <pane xSplit="2" ySplit="8" topLeftCell="C9" activePane="bottomRight" state="frozen"/>
      <selection/>
      <selection pane="topRight"/>
      <selection pane="bottomLeft"/>
      <selection pane="bottomRight" activeCell="J26" sqref="J26"/>
    </sheetView>
  </sheetViews>
  <sheetFormatPr defaultColWidth="9.14285714285714" defaultRowHeight="12" outlineLevelCol="6"/>
  <cols>
    <col min="1" max="1" width="15.5714285714286" style="312" customWidth="1"/>
    <col min="2" max="2" width="36" style="313" customWidth="1"/>
    <col min="3" max="4" width="16.2857142857143" style="314" customWidth="1"/>
    <col min="5" max="5" width="13.7142857142857" style="314" customWidth="1"/>
    <col min="6" max="6" width="16.4285714285714" style="315" customWidth="1"/>
    <col min="7" max="7" width="25.1428571428571" style="314" customWidth="1"/>
    <col min="8" max="16384" width="9.14285714285714" style="314"/>
  </cols>
  <sheetData>
    <row r="1" spans="1:1">
      <c r="A1" s="7" t="s">
        <v>0</v>
      </c>
    </row>
    <row r="2" hidden="1"/>
    <row r="3" spans="1:1">
      <c r="A3" s="312" t="str">
        <f>'Small comp'!A3</f>
        <v>DATE :15.1.26</v>
      </c>
    </row>
    <row r="4" hidden="1"/>
    <row r="5" hidden="1"/>
    <row r="6" hidden="1"/>
    <row r="8" spans="1:7">
      <c r="A8" s="185" t="str">
        <f>'[1]Switch board'!$A8</f>
        <v>ITEM CODE</v>
      </c>
      <c r="B8" s="316" t="str">
        <f>'[1]Switch board'!$B8</f>
        <v>MODEL</v>
      </c>
      <c r="C8" s="45" t="s">
        <v>344</v>
      </c>
      <c r="D8" s="44" t="s">
        <v>345</v>
      </c>
      <c r="E8" s="136" t="s">
        <v>346</v>
      </c>
      <c r="F8" s="41" t="str">
        <f>'[1]Switch board'!$K$8</f>
        <v>RM</v>
      </c>
      <c r="G8" s="71" t="s">
        <v>177</v>
      </c>
    </row>
    <row r="9" ht="11.25" customHeight="1" spans="1:7">
      <c r="A9" s="185" t="str">
        <f>'[1]Switch board'!$A9</f>
        <v>SW001</v>
      </c>
      <c r="B9" s="316" t="str">
        <f>'[1]Switch board'!$B9</f>
        <v>LC1N06</v>
      </c>
      <c r="C9" s="317" t="s">
        <v>347</v>
      </c>
      <c r="D9" s="318" t="s">
        <v>348</v>
      </c>
      <c r="E9" s="319">
        <v>36</v>
      </c>
      <c r="F9" s="320">
        <f>'[1]Switch board'!K9</f>
        <v>27.9892521271832</v>
      </c>
      <c r="G9" s="321"/>
    </row>
    <row r="10" spans="1:7">
      <c r="A10" s="185" t="str">
        <f>'[1]Switch board'!$A10</f>
        <v>SW002</v>
      </c>
      <c r="B10" s="316" t="str">
        <f>'[1]Switch board'!$B10</f>
        <v>LC1N09</v>
      </c>
      <c r="C10" s="322"/>
      <c r="D10" s="323" t="s">
        <v>349</v>
      </c>
      <c r="E10" s="319">
        <v>36</v>
      </c>
      <c r="F10" s="320">
        <f>'[1]Switch board'!K10</f>
        <v>34.8310693138279</v>
      </c>
      <c r="G10" s="324"/>
    </row>
    <row r="11" spans="1:7">
      <c r="A11" s="185" t="str">
        <f>'[1]Switch board'!$A11</f>
        <v>SW003</v>
      </c>
      <c r="B11" s="316" t="str">
        <f>'[1]Switch board'!$B11</f>
        <v>LC1N12</v>
      </c>
      <c r="C11" s="322"/>
      <c r="D11" s="323" t="s">
        <v>350</v>
      </c>
      <c r="E11" s="319">
        <v>36</v>
      </c>
      <c r="F11" s="320">
        <f>'[1]Switch board'!K11</f>
        <v>37.9409862168483</v>
      </c>
      <c r="G11" s="324"/>
    </row>
    <row r="12" spans="1:7">
      <c r="A12" s="185" t="str">
        <f>'[1]Switch board'!$A12</f>
        <v>SW004</v>
      </c>
      <c r="B12" s="316" t="str">
        <f>'[1]Switch board'!$B12</f>
        <v>LC1N18</v>
      </c>
      <c r="C12" s="322"/>
      <c r="D12" s="323" t="s">
        <v>351</v>
      </c>
      <c r="E12" s="319">
        <v>36</v>
      </c>
      <c r="F12" s="320">
        <f>'[1]Switch board'!K12</f>
        <v>47.2707369259093</v>
      </c>
      <c r="G12" s="324"/>
    </row>
    <row r="13" spans="1:7">
      <c r="A13" s="185" t="str">
        <f>'[1]Switch board'!$A13</f>
        <v>SW005</v>
      </c>
      <c r="B13" s="316" t="str">
        <f>'[1]Switch board'!$B13</f>
        <v>LC1N25</v>
      </c>
      <c r="C13" s="322"/>
      <c r="D13" s="323" t="s">
        <v>352</v>
      </c>
      <c r="E13" s="319">
        <v>36</v>
      </c>
      <c r="F13" s="320">
        <f>'[1]Switch board'!K13</f>
        <v>52.2466039707419</v>
      </c>
      <c r="G13" s="324"/>
    </row>
    <row r="14" spans="1:7">
      <c r="A14" s="185" t="str">
        <f>'[1]Switch board'!$A14</f>
        <v>SW006</v>
      </c>
      <c r="B14" s="316" t="str">
        <f>'[1]Switch board'!$B14</f>
        <v>LC1N32</v>
      </c>
      <c r="C14" s="322"/>
      <c r="D14" s="323" t="s">
        <v>353</v>
      </c>
      <c r="E14" s="319">
        <v>36</v>
      </c>
      <c r="F14" s="320">
        <f>'[1]Switch board'!K14</f>
        <v>66.5522217246355</v>
      </c>
      <c r="G14" s="324"/>
    </row>
    <row r="15" spans="1:7">
      <c r="A15" s="185" t="str">
        <f>'[1]Switch board'!$A15</f>
        <v>SW007</v>
      </c>
      <c r="B15" s="316" t="str">
        <f>'[1]Switch board'!$B15</f>
        <v>LC1N38</v>
      </c>
      <c r="C15" s="322"/>
      <c r="D15" s="323" t="s">
        <v>354</v>
      </c>
      <c r="E15" s="319">
        <v>34</v>
      </c>
      <c r="F15" s="320">
        <f>'[1]Switch board'!K15</f>
        <v>103.249241180276</v>
      </c>
      <c r="G15" s="324"/>
    </row>
    <row r="16" spans="1:7">
      <c r="A16" s="185" t="str">
        <f>'[1]Switch board'!$A16</f>
        <v>SW008</v>
      </c>
      <c r="B16" s="316" t="str">
        <f>'[1]Switch board'!$B16</f>
        <v>LC1E40</v>
      </c>
      <c r="C16" s="322"/>
      <c r="D16" s="323" t="s">
        <v>355</v>
      </c>
      <c r="E16" s="319">
        <v>34</v>
      </c>
      <c r="F16" s="320">
        <f>'[1]Switch board'!K16</f>
        <v>126.88460964323</v>
      </c>
      <c r="G16" s="324"/>
    </row>
    <row r="17" spans="1:7">
      <c r="A17" s="185" t="str">
        <f>'[1]Switch board'!$A17</f>
        <v>SW009</v>
      </c>
      <c r="B17" s="316" t="str">
        <f>'[1]Switch board'!$B17</f>
        <v>LC1N50</v>
      </c>
      <c r="C17" s="322"/>
      <c r="D17" s="323" t="s">
        <v>356</v>
      </c>
      <c r="E17" s="319">
        <v>34</v>
      </c>
      <c r="F17" s="320">
        <f>'[1]Switch board'!K17</f>
        <v>157.983778673434</v>
      </c>
      <c r="G17" s="324"/>
    </row>
    <row r="18" spans="1:7">
      <c r="A18" s="185" t="str">
        <f>'[1]Switch board'!$A18</f>
        <v>SW010</v>
      </c>
      <c r="B18" s="316" t="str">
        <f>'[1]Switch board'!$B18</f>
        <v>LC1N65</v>
      </c>
      <c r="C18" s="322"/>
      <c r="D18" s="323" t="s">
        <v>357</v>
      </c>
      <c r="E18" s="319">
        <v>34</v>
      </c>
      <c r="F18" s="320">
        <f>'[1]Switch board'!K18</f>
        <v>199.034681793302</v>
      </c>
      <c r="G18" s="324"/>
    </row>
    <row r="19" spans="1:7">
      <c r="A19" s="185" t="str">
        <f>'[1]Switch board'!$A19</f>
        <v>SW010.1</v>
      </c>
      <c r="B19" s="316" t="str">
        <f>'[1]Switch board'!$B19</f>
        <v>LC1N80</v>
      </c>
      <c r="C19" s="322"/>
      <c r="D19" s="325"/>
      <c r="E19" s="319"/>
      <c r="F19" s="320">
        <f>'[1]Switch board'!K19</f>
        <v>248.793352241628</v>
      </c>
      <c r="G19" s="324"/>
    </row>
    <row r="20" spans="1:7">
      <c r="A20" s="185" t="str">
        <f>'[1]Switch board'!$A20</f>
        <v>SW010.2</v>
      </c>
      <c r="B20" s="316" t="str">
        <f>'[1]Switch board'!$B20</f>
        <v>LC1N95</v>
      </c>
      <c r="C20" s="322"/>
      <c r="D20" s="325"/>
      <c r="E20" s="319"/>
      <c r="F20" s="320">
        <f>'[1]Switch board'!K20</f>
        <v>342.090859332239</v>
      </c>
      <c r="G20" s="324"/>
    </row>
    <row r="21" spans="1:7">
      <c r="A21" s="185" t="str">
        <f>'[1]Switch board'!$A21</f>
        <v>SW010.3</v>
      </c>
      <c r="B21" s="316" t="str">
        <f>'[1]Switch board'!$B21</f>
        <v>LC1N120</v>
      </c>
      <c r="C21" s="326"/>
      <c r="D21" s="325"/>
      <c r="E21" s="319"/>
      <c r="F21" s="320">
        <f>'[1]Switch board'!K21</f>
        <v>522.466039707419</v>
      </c>
      <c r="G21" s="327"/>
    </row>
    <row r="22" customHeight="1" spans="1:7">
      <c r="A22" s="185" t="str">
        <f>'[1]Switch board'!$A22</f>
        <v>SW011</v>
      </c>
      <c r="B22" s="316" t="str">
        <f>'[1]Switch board'!$B22</f>
        <v>LRE05 (0.6-1)</v>
      </c>
      <c r="C22" s="45" t="s">
        <v>358</v>
      </c>
      <c r="D22" s="328" t="s">
        <v>359</v>
      </c>
      <c r="E22" s="319">
        <v>33</v>
      </c>
      <c r="F22" s="320">
        <f>'[1]Switch board'!K22</f>
        <v>42.9168532616808</v>
      </c>
      <c r="G22" s="262"/>
    </row>
    <row r="23" spans="1:7">
      <c r="A23" s="185" t="str">
        <f>'[1]Switch board'!$A23</f>
        <v>SW012</v>
      </c>
      <c r="B23" s="316" t="str">
        <f>'[1]Switch board'!$B23</f>
        <v>LRE06 1-1.6</v>
      </c>
      <c r="C23" s="45"/>
      <c r="D23" s="328" t="s">
        <v>360</v>
      </c>
      <c r="E23" s="319">
        <v>33</v>
      </c>
      <c r="F23" s="320">
        <f>'[1]Switch board'!K23</f>
        <v>42.9168532616808</v>
      </c>
      <c r="G23" s="262"/>
    </row>
    <row r="24" spans="1:7">
      <c r="A24" s="185" t="str">
        <f>'[1]Switch board'!$A24</f>
        <v>SW013</v>
      </c>
      <c r="B24" s="316" t="str">
        <f>'[1]Switch board'!$B24</f>
        <v>LRE07 1.6-2.5</v>
      </c>
      <c r="C24" s="45"/>
      <c r="D24" s="328" t="s">
        <v>361</v>
      </c>
      <c r="E24" s="319">
        <v>33</v>
      </c>
      <c r="F24" s="320">
        <f>'[1]Switch board'!K24</f>
        <v>42.9168532616808</v>
      </c>
      <c r="G24" s="262"/>
    </row>
    <row r="25" spans="1:7">
      <c r="A25" s="185" t="str">
        <f>'[1]Switch board'!$A25</f>
        <v>SW014</v>
      </c>
      <c r="B25" s="316" t="str">
        <f>'[1]Switch board'!$B25</f>
        <v>LRE08 2.5-4</v>
      </c>
      <c r="C25" s="45"/>
      <c r="D25" s="328" t="s">
        <v>362</v>
      </c>
      <c r="E25" s="319">
        <v>33</v>
      </c>
      <c r="F25" s="320">
        <f>'[1]Switch board'!K25</f>
        <v>42.9168532616808</v>
      </c>
      <c r="G25" s="262"/>
    </row>
    <row r="26" spans="1:7">
      <c r="A26" s="185" t="str">
        <f>'[1]Switch board'!$A26</f>
        <v>SW015</v>
      </c>
      <c r="B26" s="316" t="str">
        <f>'[1]Switch board'!$B26</f>
        <v>LRE10 4-6</v>
      </c>
      <c r="C26" s="45"/>
      <c r="D26" s="328" t="s">
        <v>363</v>
      </c>
      <c r="E26" s="319">
        <v>33</v>
      </c>
      <c r="F26" s="320">
        <f>'[1]Switch board'!K26</f>
        <v>42.9168532616808</v>
      </c>
      <c r="G26" s="262"/>
    </row>
    <row r="27" spans="1:7">
      <c r="A27" s="185" t="str">
        <f>'[1]Switch board'!$A27</f>
        <v>SW016</v>
      </c>
      <c r="B27" s="316" t="str">
        <f>'[1]Switch board'!$B27</f>
        <v>LRE12 5.5-8</v>
      </c>
      <c r="C27" s="45"/>
      <c r="D27" s="328" t="s">
        <v>364</v>
      </c>
      <c r="E27" s="319">
        <v>33</v>
      </c>
      <c r="F27" s="320">
        <f>'[1]Switch board'!K27</f>
        <v>42.9168532616808</v>
      </c>
      <c r="G27" s="262"/>
    </row>
    <row r="28" spans="1:7">
      <c r="A28" s="185" t="str">
        <f>'[1]Switch board'!$A28</f>
        <v>SW017</v>
      </c>
      <c r="B28" s="316" t="str">
        <f>'[1]Switch board'!$B28</f>
        <v>LRE14 7-10</v>
      </c>
      <c r="C28" s="45"/>
      <c r="D28" s="328" t="s">
        <v>365</v>
      </c>
      <c r="E28" s="319">
        <v>33</v>
      </c>
      <c r="F28" s="320">
        <f>'[1]Switch board'!K28</f>
        <v>46.0267701647012</v>
      </c>
      <c r="G28" s="262"/>
    </row>
    <row r="29" spans="1:7">
      <c r="A29" s="185" t="str">
        <f>'[1]Switch board'!$A29</f>
        <v>SW018</v>
      </c>
      <c r="B29" s="316" t="str">
        <f>'[1]Switch board'!$B29</f>
        <v>LRE16 9-13</v>
      </c>
      <c r="C29" s="45"/>
      <c r="D29" s="328" t="s">
        <v>366</v>
      </c>
      <c r="E29" s="319">
        <v>33</v>
      </c>
      <c r="F29" s="320">
        <f>'[1]Switch board'!K29</f>
        <v>47.2707369259093</v>
      </c>
      <c r="G29" s="262"/>
    </row>
    <row r="30" spans="1:7">
      <c r="A30" s="185" t="str">
        <f>'[1]Switch board'!$A30</f>
        <v>SW019</v>
      </c>
      <c r="B30" s="316" t="str">
        <f>'[1]Switch board'!$B30</f>
        <v>LRE21 12-18</v>
      </c>
      <c r="C30" s="45"/>
      <c r="D30" s="328" t="s">
        <v>367</v>
      </c>
      <c r="E30" s="319">
        <v>33</v>
      </c>
      <c r="F30" s="320">
        <f>'[1]Switch board'!K30</f>
        <v>50.3806538289297</v>
      </c>
      <c r="G30" s="262"/>
    </row>
    <row r="31" spans="1:7">
      <c r="A31" s="185" t="str">
        <f>'[1]Switch board'!$A31</f>
        <v>SW020</v>
      </c>
      <c r="B31" s="316" t="str">
        <f>'[1]Switch board'!$B31</f>
        <v>LRE22 16-24</v>
      </c>
      <c r="C31" s="45"/>
      <c r="D31" s="328" t="s">
        <v>368</v>
      </c>
      <c r="E31" s="319">
        <v>33</v>
      </c>
      <c r="F31" s="320">
        <f>'[1]Switch board'!K31</f>
        <v>55.9785042543663</v>
      </c>
      <c r="G31" s="262"/>
    </row>
    <row r="32" spans="1:7">
      <c r="A32" s="185" t="str">
        <f>'[1]Switch board'!$A32</f>
        <v>SW021</v>
      </c>
      <c r="B32" s="316" t="str">
        <f>'[1]Switch board'!$B32</f>
        <v>LRE32 23-32</v>
      </c>
      <c r="C32" s="45"/>
      <c r="D32" s="328" t="s">
        <v>369</v>
      </c>
      <c r="E32" s="319">
        <v>33</v>
      </c>
      <c r="F32" s="320">
        <f>'[1]Switch board'!K32</f>
        <v>68.4181718664477</v>
      </c>
      <c r="G32" s="262"/>
    </row>
    <row r="33" spans="1:7">
      <c r="A33" s="185" t="str">
        <f>'[1]Switch board'!$A33</f>
        <v>SW022</v>
      </c>
      <c r="B33" s="316" t="str">
        <f>'[1]Switch board'!$B33</f>
        <v>LRE35 30-38</v>
      </c>
      <c r="C33" s="45"/>
      <c r="D33" s="328" t="s">
        <v>370</v>
      </c>
      <c r="E33" s="319">
        <v>33</v>
      </c>
      <c r="F33" s="320">
        <f>'[1]Switch board'!K33</f>
        <v>123.152709359606</v>
      </c>
      <c r="G33" s="262"/>
    </row>
    <row r="34" spans="1:7">
      <c r="A34" s="185" t="str">
        <f>'[1]Switch board'!$A34</f>
        <v>SW022.1</v>
      </c>
      <c r="B34" s="316" t="str">
        <f>'[1]Switch board'!$B34</f>
        <v>LRE37-50</v>
      </c>
      <c r="C34" s="45"/>
      <c r="D34" s="318" t="s">
        <v>371</v>
      </c>
      <c r="E34" s="262"/>
      <c r="F34" s="320">
        <f>'[1]Switch board'!K34</f>
        <v>123.152709359606</v>
      </c>
      <c r="G34" s="262"/>
    </row>
    <row r="35" spans="1:7">
      <c r="A35" s="185" t="str">
        <f>'[1]Switch board'!$A35</f>
        <v>SW022.2</v>
      </c>
      <c r="B35" s="316" t="str">
        <f>'[1]Switch board'!$B35</f>
        <v>LRE48-65</v>
      </c>
      <c r="C35" s="45"/>
      <c r="D35" s="318" t="s">
        <v>372</v>
      </c>
      <c r="E35" s="262"/>
      <c r="F35" s="320">
        <f>'[1]Switch board'!K35</f>
        <v>146.788077822561</v>
      </c>
      <c r="G35" s="262"/>
    </row>
    <row r="36" spans="1:7">
      <c r="A36" s="185" t="str">
        <f>'[1]Switch board'!$A36</f>
        <v>SW022.3</v>
      </c>
      <c r="B36" s="316" t="str">
        <f>'[1]Switch board'!$B36</f>
        <v>LRE55-70</v>
      </c>
      <c r="C36" s="45"/>
      <c r="D36" s="318" t="s">
        <v>373</v>
      </c>
      <c r="E36" s="262"/>
      <c r="F36" s="320">
        <f>'[1]Switch board'!K36</f>
        <v>182.241130516993</v>
      </c>
      <c r="G36" s="262"/>
    </row>
    <row r="37" customHeight="1" spans="1:7">
      <c r="A37" s="185" t="str">
        <f>'[1]Switch board'!$A37</f>
        <v>SW023</v>
      </c>
      <c r="B37" s="316" t="str">
        <f>'[1]Switch board'!$B37</f>
        <v>LC1D09</v>
      </c>
      <c r="C37" s="136" t="s">
        <v>374</v>
      </c>
      <c r="D37" s="323" t="s">
        <v>349</v>
      </c>
      <c r="E37" s="262"/>
      <c r="F37" s="320">
        <f>'[1]Switch board'!K37</f>
        <v>44.2086648983201</v>
      </c>
      <c r="G37" s="329"/>
    </row>
    <row r="38" spans="1:7">
      <c r="A38" s="185" t="str">
        <f>'[1]Switch board'!$A38</f>
        <v>SW024</v>
      </c>
      <c r="B38" s="316" t="str">
        <f>'[1]Switch board'!$B38</f>
        <v>LC1D12</v>
      </c>
      <c r="C38" s="137"/>
      <c r="D38" s="323" t="s">
        <v>350</v>
      </c>
      <c r="E38" s="321"/>
      <c r="F38" s="320">
        <f>'[1]Switch board'!K38</f>
        <v>48.4190139362553</v>
      </c>
      <c r="G38" s="329"/>
    </row>
    <row r="39" spans="1:7">
      <c r="A39" s="185" t="str">
        <f>'[1]Switch board'!$A39</f>
        <v>SW025</v>
      </c>
      <c r="B39" s="316" t="str">
        <f>'[1]Switch board'!$B39</f>
        <v>LC1D18</v>
      </c>
      <c r="C39" s="137"/>
      <c r="D39" s="323" t="s">
        <v>351</v>
      </c>
      <c r="E39" s="319"/>
      <c r="F39" s="320">
        <f>'[1]Switch board'!K39</f>
        <v>63.1552355690287</v>
      </c>
      <c r="G39" s="329"/>
    </row>
    <row r="40" spans="1:7">
      <c r="A40" s="185" t="str">
        <f>'[1]Switch board'!$A40</f>
        <v>SW026</v>
      </c>
      <c r="B40" s="316" t="str">
        <f>'[1]Switch board'!$B40</f>
        <v>LC1D25</v>
      </c>
      <c r="C40" s="137"/>
      <c r="D40" s="323" t="s">
        <v>352</v>
      </c>
      <c r="E40" s="319"/>
      <c r="F40" s="320">
        <f>'[1]Switch board'!K40</f>
        <v>71.5759336448992</v>
      </c>
      <c r="G40" s="329"/>
    </row>
    <row r="41" spans="1:7">
      <c r="A41" s="185" t="str">
        <f>'[1]Switch board'!$A41</f>
        <v>SW027</v>
      </c>
      <c r="B41" s="316" t="str">
        <f>'[1]Switch board'!$B41</f>
        <v>LC1D32</v>
      </c>
      <c r="C41" s="137"/>
      <c r="D41" s="323" t="s">
        <v>353</v>
      </c>
      <c r="E41" s="319"/>
      <c r="F41" s="320">
        <f>'[1]Switch board'!K41</f>
        <v>99.9957896509621</v>
      </c>
      <c r="G41" s="329"/>
    </row>
    <row r="42" spans="1:7">
      <c r="A42" s="185" t="str">
        <f>'[1]Switch board'!$A42</f>
        <v>SW028</v>
      </c>
      <c r="B42" s="316" t="str">
        <f>'[1]Switch board'!$B42</f>
        <v>LC1D38</v>
      </c>
      <c r="C42" s="137"/>
      <c r="D42" s="325" t="s">
        <v>375</v>
      </c>
      <c r="E42" s="319"/>
      <c r="F42" s="320">
        <f>'[1]Switch board'!K42</f>
        <v>113.679424024252</v>
      </c>
      <c r="G42" s="329"/>
    </row>
    <row r="43" spans="1:7">
      <c r="A43" s="185" t="str">
        <f>'[1]Switch board'!$A43</f>
        <v>SW029</v>
      </c>
      <c r="B43" s="316" t="str">
        <f>'[1]Switch board'!$B43</f>
        <v>LC1D40</v>
      </c>
      <c r="C43" s="137"/>
      <c r="D43" s="325" t="s">
        <v>376</v>
      </c>
      <c r="E43" s="319"/>
      <c r="F43" s="320">
        <f>'[1]Switch board'!K43</f>
        <v>136.836343732895</v>
      </c>
      <c r="G43" s="329"/>
    </row>
    <row r="44" spans="1:7">
      <c r="A44" s="185" t="str">
        <f>'[1]Switch board'!$A44</f>
        <v>SW029.1</v>
      </c>
      <c r="B44" s="316" t="str">
        <f>'[1]Switch board'!$B44</f>
        <v>LC1D50</v>
      </c>
      <c r="C44" s="137"/>
      <c r="D44" s="325" t="s">
        <v>377</v>
      </c>
      <c r="E44" s="319"/>
      <c r="F44" s="320">
        <f>'[1]Switch board'!K44</f>
        <v>184.202770409667</v>
      </c>
      <c r="G44" s="329"/>
    </row>
    <row r="45" spans="1:7">
      <c r="A45" s="185" t="str">
        <f>'[1]Switch board'!$A45</f>
        <v>SW029.2</v>
      </c>
      <c r="B45" s="316" t="str">
        <f>'[1]Switch board'!$B45</f>
        <v>LC1D65</v>
      </c>
      <c r="C45" s="138"/>
      <c r="D45" s="325" t="s">
        <v>378</v>
      </c>
      <c r="E45" s="319"/>
      <c r="F45" s="320">
        <f>'[1]Switch board'!K45</f>
        <v>231.569197086438</v>
      </c>
      <c r="G45" s="329"/>
    </row>
    <row r="46" customHeight="1" spans="1:7">
      <c r="A46" s="185" t="str">
        <f>'[1]Switch board'!$A46</f>
        <v>SW030</v>
      </c>
      <c r="B46" s="316" t="str">
        <f>'[1]Switch board'!$B46</f>
        <v>LRD06 1-1.6</v>
      </c>
      <c r="C46" s="45" t="s">
        <v>379</v>
      </c>
      <c r="D46" s="318" t="s">
        <v>360</v>
      </c>
      <c r="E46" s="327"/>
      <c r="F46" s="320">
        <f>'[1]Switch board'!K46</f>
        <v>62.1026483095449</v>
      </c>
      <c r="G46" s="329"/>
    </row>
    <row r="47" spans="1:7">
      <c r="A47" s="185" t="str">
        <f>'[1]Switch board'!$A47</f>
        <v>SW031</v>
      </c>
      <c r="B47" s="316" t="str">
        <f>'[1]Switch board'!$B47</f>
        <v>LRD07 1.6-2.5</v>
      </c>
      <c r="C47" s="45"/>
      <c r="D47" s="318" t="s">
        <v>361</v>
      </c>
      <c r="E47" s="262"/>
      <c r="F47" s="320">
        <f>'[1]Switch board'!K47</f>
        <v>63.1552355690287</v>
      </c>
      <c r="G47" s="329"/>
    </row>
    <row r="48" spans="1:7">
      <c r="A48" s="185" t="str">
        <f>'[1]Switch board'!$A48</f>
        <v>SW032</v>
      </c>
      <c r="B48" s="316" t="str">
        <f>'[1]Switch board'!$B48</f>
        <v>LRD08 2.5-4</v>
      </c>
      <c r="C48" s="45"/>
      <c r="D48" s="318" t="s">
        <v>362</v>
      </c>
      <c r="E48" s="262"/>
      <c r="F48" s="320">
        <f>'[1]Switch board'!K48</f>
        <v>63.1552355690287</v>
      </c>
      <c r="G48" s="329"/>
    </row>
    <row r="49" spans="1:7">
      <c r="A49" s="185" t="str">
        <f>'[1]Switch board'!$A49</f>
        <v>SW033</v>
      </c>
      <c r="B49" s="316" t="str">
        <f>'[1]Switch board'!$B49</f>
        <v>LRD10  4-6</v>
      </c>
      <c r="C49" s="45"/>
      <c r="D49" s="318" t="s">
        <v>363</v>
      </c>
      <c r="E49" s="262"/>
      <c r="F49" s="320">
        <f>'[1]Switch board'!K49</f>
        <v>63.1552355690287</v>
      </c>
      <c r="G49" s="329"/>
    </row>
    <row r="50" spans="1:7">
      <c r="A50" s="185" t="str">
        <f>'[1]Switch board'!$A50</f>
        <v>SW034</v>
      </c>
      <c r="B50" s="316" t="str">
        <f>'[1]Switch board'!$B50</f>
        <v>LRD12 5.5-8</v>
      </c>
      <c r="C50" s="45"/>
      <c r="D50" s="318" t="s">
        <v>364</v>
      </c>
      <c r="E50" s="262"/>
      <c r="F50" s="320">
        <f>'[1]Switch board'!K50</f>
        <v>63.1552355690287</v>
      </c>
      <c r="G50" s="329"/>
    </row>
    <row r="51" spans="1:7">
      <c r="A51" s="185" t="str">
        <f>'[1]Switch board'!$A51</f>
        <v>SW035</v>
      </c>
      <c r="B51" s="316" t="str">
        <f>'[1]Switch board'!$B51</f>
        <v>LRD14 7-10</v>
      </c>
      <c r="C51" s="45"/>
      <c r="D51" s="318" t="s">
        <v>365</v>
      </c>
      <c r="E51" s="262"/>
      <c r="F51" s="320">
        <f>'[1]Switch board'!K51</f>
        <v>63.1552355690287</v>
      </c>
      <c r="G51" s="329"/>
    </row>
    <row r="52" spans="1:7">
      <c r="A52" s="185" t="str">
        <f>'[1]Switch board'!$A52</f>
        <v>SW036</v>
      </c>
      <c r="B52" s="316" t="str">
        <f>'[1]Switch board'!$B52</f>
        <v>LRD16 9-13</v>
      </c>
      <c r="C52" s="45"/>
      <c r="D52" s="318" t="s">
        <v>366</v>
      </c>
      <c r="E52" s="262"/>
      <c r="F52" s="320">
        <f>'[1]Switch board'!K52</f>
        <v>63.1552355690287</v>
      </c>
      <c r="G52" s="329"/>
    </row>
    <row r="53" spans="1:7">
      <c r="A53" s="185" t="str">
        <f>'[1]Switch board'!$A53</f>
        <v>SW036.1</v>
      </c>
      <c r="B53" s="316" t="str">
        <f>'[1]Switch board'!$B53</f>
        <v>LRD18</v>
      </c>
      <c r="C53" s="45"/>
      <c r="D53" s="318"/>
      <c r="E53" s="262"/>
      <c r="F53" s="320">
        <f>'[1]Switch board'!K53</f>
        <v>68.4181718664477</v>
      </c>
      <c r="G53" s="329"/>
    </row>
    <row r="54" spans="1:7">
      <c r="A54" s="185" t="str">
        <f>'[1]Switch board'!$A54</f>
        <v>SW037</v>
      </c>
      <c r="B54" s="316" t="str">
        <f>'[1]Switch board'!$B54</f>
        <v>LRD21 12-18</v>
      </c>
      <c r="C54" s="45"/>
      <c r="D54" s="318" t="s">
        <v>367</v>
      </c>
      <c r="E54" s="262"/>
      <c r="F54" s="320">
        <f>'[1]Switch board'!K54</f>
        <v>68.4181718664477</v>
      </c>
      <c r="G54" s="329"/>
    </row>
    <row r="55" spans="1:7">
      <c r="A55" s="185" t="str">
        <f>'[1]Switch board'!$A55</f>
        <v>SW038</v>
      </c>
      <c r="B55" s="316" t="str">
        <f>'[1]Switch board'!$B55</f>
        <v>LRD22 16-24</v>
      </c>
      <c r="C55" s="45"/>
      <c r="D55" s="318" t="s">
        <v>368</v>
      </c>
      <c r="E55" s="262"/>
      <c r="F55" s="320">
        <f>'[1]Switch board'!K55</f>
        <v>68.4181718664477</v>
      </c>
      <c r="G55" s="329"/>
    </row>
    <row r="56" spans="1:7">
      <c r="A56" s="185" t="str">
        <f>'[1]Switch board'!$A56</f>
        <v>SW039</v>
      </c>
      <c r="B56" s="316" t="str">
        <f>'[1]Switch board'!$B56</f>
        <v>LRD32 23-32</v>
      </c>
      <c r="C56" s="45"/>
      <c r="D56" s="318" t="s">
        <v>369</v>
      </c>
      <c r="E56" s="262"/>
      <c r="F56" s="320">
        <f>'[1]Switch board'!K56</f>
        <v>73.6811081638668</v>
      </c>
      <c r="G56" s="329"/>
    </row>
    <row r="57" spans="1:7">
      <c r="A57" s="185" t="str">
        <f>'[1]Switch board'!$A57</f>
        <v>SW040</v>
      </c>
      <c r="B57" s="316" t="str">
        <f>'[1]Switch board'!$B57</f>
        <v>LRD35 30-38</v>
      </c>
      <c r="C57" s="45"/>
      <c r="D57" s="318" t="s">
        <v>370</v>
      </c>
      <c r="E57" s="262"/>
      <c r="F57" s="320">
        <f>'[1]Switch board'!K57</f>
        <v>73.6811081638668</v>
      </c>
      <c r="G57" s="329"/>
    </row>
    <row r="58" spans="1:7">
      <c r="A58" s="185" t="str">
        <f>'[1]Switch board'!$A58</f>
        <v>SW041</v>
      </c>
      <c r="B58" s="316" t="str">
        <f>'[1]Switch board'!$B58</f>
        <v>LRD340</v>
      </c>
      <c r="C58" s="45"/>
      <c r="D58" s="318" t="s">
        <v>380</v>
      </c>
      <c r="E58" s="262"/>
      <c r="F58" s="320">
        <f>'[1]Switch board'!K58</f>
        <v>121.047534840638</v>
      </c>
      <c r="G58" s="329"/>
    </row>
    <row r="59" spans="1:7">
      <c r="A59" s="185" t="str">
        <f>'[1]Switch board'!$A59</f>
        <v>SW041.1</v>
      </c>
      <c r="B59" s="316" t="str">
        <f>'[1]Switch board'!$B59</f>
        <v>LRD350</v>
      </c>
      <c r="C59" s="45"/>
      <c r="D59" s="318" t="s">
        <v>371</v>
      </c>
      <c r="E59" s="262"/>
      <c r="F59" s="320">
        <f>'[1]Switch board'!K59</f>
        <v>121.047534840638</v>
      </c>
      <c r="G59" s="329"/>
    </row>
    <row r="60" spans="1:7">
      <c r="A60" s="185" t="str">
        <f>'[1]Switch board'!$A60</f>
        <v>SW041.2</v>
      </c>
      <c r="B60" s="316" t="str">
        <f>'[1]Switch board'!$B60</f>
        <v>LRD365</v>
      </c>
      <c r="C60" s="45"/>
      <c r="D60" s="318" t="s">
        <v>372</v>
      </c>
      <c r="E60" s="262"/>
      <c r="F60" s="320">
        <f>'[1]Switch board'!K60</f>
        <v>142.099280030315</v>
      </c>
      <c r="G60" s="329"/>
    </row>
    <row r="61" spans="1:7">
      <c r="A61" s="185" t="str">
        <f>'[1]Switch board'!$A61</f>
        <v>SW041.3</v>
      </c>
      <c r="B61" s="316" t="str">
        <f>'[1]Switch board'!$B61</f>
        <v>SC-0</v>
      </c>
      <c r="C61" s="323" t="s">
        <v>381</v>
      </c>
      <c r="D61" s="330">
        <v>12</v>
      </c>
      <c r="E61" s="323"/>
      <c r="F61" s="320">
        <f>'[1]Switch board'!K61</f>
        <v>75.7862826828344</v>
      </c>
      <c r="G61" s="329"/>
    </row>
    <row r="62" spans="1:7">
      <c r="A62" s="185" t="str">
        <f>'[1]Switch board'!$A62</f>
        <v>SW041.4</v>
      </c>
      <c r="B62" s="316" t="str">
        <f>'[1]Switch board'!$B62</f>
        <v>SC-4-0</v>
      </c>
      <c r="C62" s="323" t="s">
        <v>382</v>
      </c>
      <c r="D62" s="330">
        <v>16</v>
      </c>
      <c r="E62" s="323"/>
      <c r="F62" s="320">
        <f>'[1]Switch board'!K62</f>
        <v>89.4699170561239</v>
      </c>
      <c r="G62" s="329"/>
    </row>
    <row r="63" spans="1:7">
      <c r="A63" s="185" t="str">
        <f>'[1]Switch board'!$A63</f>
        <v>SW041.5</v>
      </c>
      <c r="B63" s="316" t="str">
        <f>'[1]Switch board'!$B63</f>
        <v>SC-4-1</v>
      </c>
      <c r="C63" s="323" t="s">
        <v>383</v>
      </c>
      <c r="D63" s="330">
        <v>22</v>
      </c>
      <c r="E63" s="323"/>
      <c r="F63" s="320">
        <f>'[1]Switch board'!K63</f>
        <v>125.257883878574</v>
      </c>
      <c r="G63" s="329"/>
    </row>
    <row r="64" spans="1:7">
      <c r="A64" s="185" t="str">
        <f>'[1]Switch board'!$A64</f>
        <v>SW041.6</v>
      </c>
      <c r="B64" s="316" t="str">
        <f>'[1]Switch board'!$B64</f>
        <v>SC-N1</v>
      </c>
      <c r="C64" s="323" t="s">
        <v>384</v>
      </c>
      <c r="D64" s="330">
        <v>32</v>
      </c>
      <c r="E64" s="323"/>
      <c r="F64" s="320">
        <f>'[1]Switch board'!K64</f>
        <v>190.51829396657</v>
      </c>
      <c r="G64" s="329"/>
    </row>
    <row r="65" spans="1:7">
      <c r="A65" s="185" t="str">
        <f>'[1]Switch board'!$A65</f>
        <v>SW041.7</v>
      </c>
      <c r="B65" s="316" t="str">
        <f>'[1]Switch board'!$B65</f>
        <v>SC-N2</v>
      </c>
      <c r="C65" s="323" t="s">
        <v>385</v>
      </c>
      <c r="D65" s="330">
        <v>40</v>
      </c>
      <c r="E65" s="323"/>
      <c r="F65" s="320">
        <f>'[1]Switch board'!K65</f>
        <v>261.041640351985</v>
      </c>
      <c r="G65" s="329"/>
    </row>
    <row r="66" spans="1:7">
      <c r="A66" s="185" t="str">
        <f>'[1]Switch board'!$A66</f>
        <v>SW041.8</v>
      </c>
      <c r="B66" s="316" t="str">
        <f>'[1]Switch board'!$B66</f>
        <v>SC-N2S</v>
      </c>
      <c r="C66" s="323" t="s">
        <v>386</v>
      </c>
      <c r="D66" s="330">
        <v>50</v>
      </c>
      <c r="E66" s="323"/>
      <c r="F66" s="320">
        <f>'[1]Switch board'!K66</f>
        <v>315.776177845143</v>
      </c>
      <c r="G66" s="329"/>
    </row>
    <row r="67" spans="1:7">
      <c r="A67" s="185" t="str">
        <f>'[1]Switch board'!$A67</f>
        <v>SW041.9</v>
      </c>
      <c r="B67" s="316" t="str">
        <f>'[1]Switch board'!$B67</f>
        <v>SC-N4</v>
      </c>
      <c r="C67" s="323" t="s">
        <v>387</v>
      </c>
      <c r="D67" s="330">
        <v>80</v>
      </c>
      <c r="E67" s="323"/>
      <c r="F67" s="320">
        <f>'[1]Switch board'!K67</f>
        <v>570.502294640226</v>
      </c>
      <c r="G67" s="329"/>
    </row>
    <row r="68" spans="1:7">
      <c r="A68" s="185" t="str">
        <f>'[1]Switch board'!$A68</f>
        <v>SW041.10</v>
      </c>
      <c r="B68" s="316" t="str">
        <f>'[1]Switch board'!$B68</f>
        <v>SC-N5</v>
      </c>
      <c r="C68" s="323" t="s">
        <v>387</v>
      </c>
      <c r="D68" s="330">
        <v>81</v>
      </c>
      <c r="E68" s="323"/>
      <c r="F68" s="320">
        <f>'[1]Switch board'!K68</f>
        <v>0</v>
      </c>
      <c r="G68" s="329"/>
    </row>
    <row r="69" spans="1:7">
      <c r="A69" s="185" t="str">
        <f>'[1]Switch board'!$A69</f>
        <v>SW041.11</v>
      </c>
      <c r="B69" s="316" t="str">
        <f>'[1]Switch board'!$B69</f>
        <v>SC-N6</v>
      </c>
      <c r="C69" s="323" t="s">
        <v>387</v>
      </c>
      <c r="D69" s="330">
        <v>82</v>
      </c>
      <c r="E69" s="323"/>
      <c r="F69" s="320">
        <f>'[1]Switch board'!K69</f>
        <v>0</v>
      </c>
      <c r="G69" s="329"/>
    </row>
    <row r="70" spans="1:7">
      <c r="A70" s="185" t="str">
        <f>'[1]Switch board'!$A70</f>
        <v>SW041.12</v>
      </c>
      <c r="B70" s="316" t="str">
        <f>'[1]Switch board'!$B70</f>
        <v>SC-N7</v>
      </c>
      <c r="C70" s="323" t="s">
        <v>387</v>
      </c>
      <c r="D70" s="330">
        <v>83</v>
      </c>
      <c r="E70" s="323"/>
      <c r="F70" s="320">
        <f>'[1]Switch board'!K70</f>
        <v>0</v>
      </c>
      <c r="G70" s="329"/>
    </row>
    <row r="71" spans="1:7">
      <c r="A71" s="185" t="str">
        <f>'[1]Switch board'!$A71</f>
        <v>SW041.13</v>
      </c>
      <c r="B71" s="316" t="str">
        <f>'[1]Switch board'!$B71</f>
        <v>SC-N8</v>
      </c>
      <c r="C71" s="323" t="s">
        <v>388</v>
      </c>
      <c r="D71" s="330">
        <v>180</v>
      </c>
      <c r="E71" s="323"/>
      <c r="F71" s="320">
        <f>'[1]Switch board'!K71</f>
        <v>1452.57041808766</v>
      </c>
      <c r="G71" s="329"/>
    </row>
    <row r="72" spans="1:7">
      <c r="A72" s="185" t="str">
        <f>'[1]Switch board'!$A72</f>
        <v>SW041.14</v>
      </c>
      <c r="B72" s="316" t="str">
        <f>'[1]Switch board'!$B72</f>
        <v>SC-N10</v>
      </c>
      <c r="C72" s="262"/>
      <c r="D72" s="262">
        <v>220</v>
      </c>
      <c r="E72" s="262"/>
      <c r="F72" s="320">
        <f>'[1]Switch board'!K72</f>
        <v>1878.8682581786</v>
      </c>
      <c r="G72" s="329"/>
    </row>
    <row r="73" spans="1:7">
      <c r="A73" s="185" t="str">
        <f>'[1]Switch board'!$A73</f>
        <v>SW041.15</v>
      </c>
      <c r="B73" s="316" t="str">
        <f>'[1]Switch board'!$B73</f>
        <v>SC-N11</v>
      </c>
      <c r="C73" s="323" t="s">
        <v>389</v>
      </c>
      <c r="D73" s="330">
        <v>300</v>
      </c>
      <c r="E73" s="323"/>
      <c r="F73" s="320">
        <f>'[1]Switch board'!K73</f>
        <v>2947.24432655467</v>
      </c>
      <c r="G73" s="329"/>
    </row>
    <row r="74" spans="1:7">
      <c r="A74" s="185" t="str">
        <f>'[1]Switch board'!$A74</f>
        <v>SW041.16</v>
      </c>
      <c r="B74" s="316" t="str">
        <f>'[1]Switch board'!$B74</f>
        <v>TR-0N/3</v>
      </c>
      <c r="C74" s="140" t="s">
        <v>390</v>
      </c>
      <c r="D74" s="323" t="s">
        <v>391</v>
      </c>
      <c r="E74" s="330"/>
      <c r="F74" s="320">
        <f>'[1]Switch board'!K74</f>
        <v>69.4707591259315</v>
      </c>
      <c r="G74" s="329"/>
    </row>
    <row r="75" spans="1:7">
      <c r="A75" s="185" t="str">
        <f>'[1]Switch board'!$A75</f>
        <v>SW041.17</v>
      </c>
      <c r="B75" s="316" t="str">
        <f>'[1]Switch board'!$B75</f>
        <v>TR-5-1N/3</v>
      </c>
      <c r="C75" s="141"/>
      <c r="D75" s="323" t="s">
        <v>392</v>
      </c>
      <c r="E75" s="330"/>
      <c r="F75" s="320">
        <f>'[1]Switch board'!K75</f>
        <v>75.7862826828344</v>
      </c>
      <c r="G75" s="329"/>
    </row>
    <row r="76" spans="1:7">
      <c r="A76" s="185" t="str">
        <f>'[1]Switch board'!$A76</f>
        <v>SW041.18</v>
      </c>
      <c r="B76" s="316" t="str">
        <f>'[1]Switch board'!$B76</f>
        <v>TR-N2/3</v>
      </c>
      <c r="C76" s="141"/>
      <c r="D76" s="323" t="s">
        <v>393</v>
      </c>
      <c r="E76" s="330"/>
      <c r="F76" s="320">
        <f>'[1]Switch board'!K76</f>
        <v>89.4699170561239</v>
      </c>
      <c r="G76" s="329"/>
    </row>
    <row r="77" spans="1:7">
      <c r="A77" s="185" t="str">
        <f>'[1]Switch board'!$A77</f>
        <v>SW041.19</v>
      </c>
      <c r="B77" s="316" t="str">
        <f>'[1]Switch board'!$B77</f>
        <v>TR-N3/3</v>
      </c>
      <c r="C77" s="141"/>
      <c r="D77" s="323" t="s">
        <v>394</v>
      </c>
      <c r="E77" s="330"/>
      <c r="F77" s="320">
        <f>'[1]Switch board'!K77</f>
        <v>121.047534840638</v>
      </c>
      <c r="G77" s="329"/>
    </row>
    <row r="78" spans="1:7">
      <c r="A78" s="185" t="str">
        <f>'[1]Switch board'!$A78</f>
        <v>SW041.20</v>
      </c>
      <c r="B78" s="316" t="str">
        <f>'[1]Switch board'!$B78</f>
        <v>TR-N5/3</v>
      </c>
      <c r="C78" s="141"/>
      <c r="D78" s="323" t="s">
        <v>395</v>
      </c>
      <c r="E78" s="330"/>
      <c r="F78" s="320">
        <f>'[1]Switch board'!K78</f>
        <v>231.569197086438</v>
      </c>
      <c r="G78" s="329"/>
    </row>
    <row r="79" spans="1:7">
      <c r="A79" s="185" t="str">
        <f>'[1]Switch board'!$A79</f>
        <v>SW041.21</v>
      </c>
      <c r="B79" s="316" t="str">
        <f>'[1]Switch board'!$B79</f>
        <v>TR-N12/3</v>
      </c>
      <c r="C79" s="191"/>
      <c r="D79" s="323" t="s">
        <v>396</v>
      </c>
      <c r="E79" s="330"/>
      <c r="F79" s="320">
        <f>'[1]Switch board'!K79</f>
        <v>946.153846153846</v>
      </c>
      <c r="G79" s="329"/>
    </row>
    <row r="80" spans="1:7">
      <c r="A80" s="185">
        <f>'[1]Switch board'!$A80</f>
        <v>0</v>
      </c>
      <c r="B80" s="316" t="str">
        <f>'[1]Switch board'!$B80</f>
        <v>SB70G2.2 </v>
      </c>
      <c r="C80" s="331" t="s">
        <v>397</v>
      </c>
      <c r="D80" s="318" t="s">
        <v>398</v>
      </c>
      <c r="E80" s="323"/>
      <c r="F80" s="320">
        <f>'[1]Switch board'!K80</f>
        <v>969.61861667744</v>
      </c>
      <c r="G80" s="329"/>
    </row>
    <row r="81" spans="1:7">
      <c r="A81" s="185">
        <f>'[1]Switch board'!$A81</f>
        <v>0</v>
      </c>
      <c r="B81" s="316" t="str">
        <f>'[1]Switch board'!$B81</f>
        <v>SB70G4 </v>
      </c>
      <c r="C81" s="332"/>
      <c r="D81" s="318" t="s">
        <v>399</v>
      </c>
      <c r="E81" s="323"/>
      <c r="F81" s="320">
        <f>'[1]Switch board'!K81</f>
        <v>1018.09954751131</v>
      </c>
      <c r="G81" s="329"/>
    </row>
    <row r="82" spans="1:7">
      <c r="A82" s="185">
        <f>'[1]Switch board'!$A82</f>
        <v>0</v>
      </c>
      <c r="B82" s="316" t="str">
        <f>'[1]Switch board'!$B82</f>
        <v>SB70G5.5 </v>
      </c>
      <c r="C82" s="332"/>
      <c r="D82" s="318" t="s">
        <v>400</v>
      </c>
      <c r="E82" s="323"/>
      <c r="F82" s="320">
        <f>'[1]Switch board'!K82</f>
        <v>1551.3897866839</v>
      </c>
      <c r="G82" s="329"/>
    </row>
    <row r="83" spans="1:7">
      <c r="A83" s="185" t="str">
        <f>'[1]Switch board'!$A83</f>
        <v>SW042</v>
      </c>
      <c r="B83" s="316" t="str">
        <f>'[1]Switch board'!$B83</f>
        <v>SB70G7.5 </v>
      </c>
      <c r="C83" s="332"/>
      <c r="D83" s="216" t="s">
        <v>401</v>
      </c>
      <c r="E83" s="333" t="s">
        <v>402</v>
      </c>
      <c r="F83" s="320">
        <f>'[1]Switch board'!K83</f>
        <v>1939.23723335488</v>
      </c>
      <c r="G83" s="329"/>
    </row>
    <row r="84" spans="1:7">
      <c r="A84" s="185" t="str">
        <f>'[1]Switch board'!$A84</f>
        <v>SW043</v>
      </c>
      <c r="B84" s="316" t="str">
        <f>'[1]Switch board'!$B84</f>
        <v>SB70G11  </v>
      </c>
      <c r="C84" s="332"/>
      <c r="D84" s="216" t="s">
        <v>403</v>
      </c>
      <c r="E84" s="333" t="s">
        <v>404</v>
      </c>
      <c r="F84" s="320">
        <f>'[1]Switch board'!K84</f>
        <v>2154.70803706098</v>
      </c>
      <c r="G84" s="329"/>
    </row>
    <row r="85" spans="1:7">
      <c r="A85" s="185" t="str">
        <f>'[1]Switch board'!$A85</f>
        <v>SW044</v>
      </c>
      <c r="B85" s="316" t="str">
        <f>'[1]Switch board'!$B85</f>
        <v>SB70G15 </v>
      </c>
      <c r="C85" s="332"/>
      <c r="D85" s="216" t="s">
        <v>405</v>
      </c>
      <c r="E85" s="333" t="s">
        <v>406</v>
      </c>
      <c r="F85" s="320">
        <f>'[1]Switch board'!K85</f>
        <v>2908.85585003232</v>
      </c>
      <c r="G85" s="329"/>
    </row>
    <row r="86" spans="1:7">
      <c r="A86" s="185" t="str">
        <f>'[1]Switch board'!$A86</f>
        <v>SW045</v>
      </c>
      <c r="B86" s="316" t="str">
        <f>'[1]Switch board'!$B86</f>
        <v>SB70G18.5 </v>
      </c>
      <c r="C86" s="332"/>
      <c r="D86" s="216" t="s">
        <v>407</v>
      </c>
      <c r="E86" s="333" t="s">
        <v>408</v>
      </c>
      <c r="F86" s="320">
        <f>'[1]Switch board'!K86</f>
        <v>3339.79745744452</v>
      </c>
      <c r="G86" s="329"/>
    </row>
    <row r="87" spans="1:7">
      <c r="A87" s="185" t="str">
        <f>'[1]Switch board'!$A87</f>
        <v>SW046</v>
      </c>
      <c r="B87" s="316" t="str">
        <f>'[1]Switch board'!$B87</f>
        <v>SB70G22 </v>
      </c>
      <c r="C87" s="332"/>
      <c r="D87" s="216" t="s">
        <v>409</v>
      </c>
      <c r="E87" s="333" t="s">
        <v>410</v>
      </c>
      <c r="F87" s="320">
        <f>'[1]Switch board'!K87</f>
        <v>3663.00366300366</v>
      </c>
      <c r="G87" s="329"/>
    </row>
    <row r="88" spans="1:7">
      <c r="A88" s="185" t="str">
        <f>'[1]Switch board'!$A88</f>
        <v>SW047</v>
      </c>
      <c r="B88" s="316" t="str">
        <f>'[1]Switch board'!$B88</f>
        <v>SB70G30</v>
      </c>
      <c r="C88" s="332"/>
      <c r="D88" s="216" t="s">
        <v>411</v>
      </c>
      <c r="E88" s="333" t="s">
        <v>412</v>
      </c>
      <c r="F88" s="320">
        <f>'[1]Switch board'!K88</f>
        <v>3770.73906485671</v>
      </c>
      <c r="G88" s="329"/>
    </row>
    <row r="89" spans="1:7">
      <c r="A89" s="185" t="str">
        <f>'[1]Switch board'!$A89</f>
        <v>SW048</v>
      </c>
      <c r="B89" s="316" t="str">
        <f>'[1]Switch board'!$B89</f>
        <v>SB70G37 </v>
      </c>
      <c r="C89" s="332"/>
      <c r="D89" s="216" t="s">
        <v>413</v>
      </c>
      <c r="E89" s="333" t="s">
        <v>414</v>
      </c>
      <c r="F89" s="320">
        <f>'[1]Switch board'!K89</f>
        <v>5117.43158801982</v>
      </c>
      <c r="G89" s="329"/>
    </row>
    <row r="90" spans="1:7">
      <c r="A90" s="185" t="str">
        <f>'[1]Switch board'!$A90</f>
        <v>SW049</v>
      </c>
      <c r="B90" s="316" t="str">
        <f>'[1]Switch board'!$B90</f>
        <v>SB70G45 </v>
      </c>
      <c r="C90" s="332"/>
      <c r="D90" s="216" t="s">
        <v>415</v>
      </c>
      <c r="E90" s="333" t="s">
        <v>416</v>
      </c>
      <c r="F90" s="320">
        <f>'[1]Switch board'!K90</f>
        <v>6248.65330747684</v>
      </c>
      <c r="G90" s="329"/>
    </row>
    <row r="91" spans="1:7">
      <c r="A91" s="185" t="str">
        <f>'[1]Switch board'!$A91</f>
        <v>SW049.1</v>
      </c>
      <c r="B91" s="316" t="str">
        <f>'[1]Switch board'!$B91</f>
        <v>SB70G55</v>
      </c>
      <c r="C91" s="332"/>
      <c r="D91" s="334" t="s">
        <v>417</v>
      </c>
      <c r="E91" s="333">
        <v>1128</v>
      </c>
      <c r="F91" s="320">
        <f>'[1]Switch board'!K91</f>
        <v>7541.47812971342</v>
      </c>
      <c r="G91" s="329"/>
    </row>
    <row r="92" spans="1:7">
      <c r="A92" s="185" t="str">
        <f>'[1]Switch board'!$A92</f>
        <v>SW049.2</v>
      </c>
      <c r="B92" s="316" t="str">
        <f>'[1]Switch board'!$B92</f>
        <v>SB70G75</v>
      </c>
      <c r="C92" s="332"/>
      <c r="D92" s="334" t="s">
        <v>418</v>
      </c>
      <c r="E92" s="333">
        <v>1451</v>
      </c>
      <c r="F92" s="320">
        <f>'[1]Switch board'!K92</f>
        <v>9265.24455936221</v>
      </c>
      <c r="G92" s="329"/>
    </row>
    <row r="93" spans="1:7">
      <c r="A93" s="185" t="str">
        <f>'[1]Switch board'!$A93</f>
        <v>SW049.3</v>
      </c>
      <c r="B93" s="316" t="str">
        <f>'[1]Switch board'!$B93</f>
        <v>SB70G90</v>
      </c>
      <c r="C93" s="332"/>
      <c r="D93" s="334" t="s">
        <v>419</v>
      </c>
      <c r="E93" s="333">
        <v>1719</v>
      </c>
      <c r="F93" s="320">
        <f>'[1]Switch board'!K93</f>
        <v>11635.4234001293</v>
      </c>
      <c r="G93" s="329"/>
    </row>
    <row r="94" spans="1:7">
      <c r="A94" s="185" t="str">
        <f>'[1]Switch board'!$A94</f>
        <v>SW049.4</v>
      </c>
      <c r="B94" s="316" t="str">
        <f>'[1]Switch board'!$B94</f>
        <v>SB70G110</v>
      </c>
      <c r="C94" s="332"/>
      <c r="D94" s="334" t="s">
        <v>420</v>
      </c>
      <c r="E94" s="333">
        <v>1890</v>
      </c>
      <c r="F94" s="320">
        <f>'[1]Switch board'!K94</f>
        <v>0</v>
      </c>
      <c r="G94" s="329"/>
    </row>
    <row r="95" spans="1:7">
      <c r="A95" s="185" t="str">
        <f>'[1]Switch board'!$A95</f>
        <v>SW049.5</v>
      </c>
      <c r="B95" s="316" t="str">
        <f>'[1]Switch board'!$B95</f>
        <v>SB70G132</v>
      </c>
      <c r="C95" s="332"/>
      <c r="D95" s="334" t="s">
        <v>421</v>
      </c>
      <c r="E95" s="333"/>
      <c r="F95" s="320">
        <f>'[1]Switch board'!K95</f>
        <v>13790.1314371903</v>
      </c>
      <c r="G95" s="329"/>
    </row>
    <row r="96" customHeight="1" spans="1:7">
      <c r="A96" s="185" t="str">
        <f>'[1]Switch board'!$A96</f>
        <v>SW049.6</v>
      </c>
      <c r="B96" s="316" t="str">
        <f>'[1]Switch board'!$B96</f>
        <v>SB70G160</v>
      </c>
      <c r="C96" s="332"/>
      <c r="D96" s="334" t="s">
        <v>422</v>
      </c>
      <c r="E96" s="333"/>
      <c r="F96" s="320">
        <f>'[1]Switch board'!K96</f>
        <v>0</v>
      </c>
      <c r="G96" s="329"/>
    </row>
    <row r="97" spans="1:7">
      <c r="A97" s="185" t="str">
        <f>'[1]Switch board'!$A97</f>
        <v>SW049.7</v>
      </c>
      <c r="B97" s="316" t="str">
        <f>'[1]Switch board'!$B97</f>
        <v>SB70G200</v>
      </c>
      <c r="C97" s="335"/>
      <c r="D97" s="334" t="s">
        <v>423</v>
      </c>
      <c r="E97" s="333"/>
      <c r="F97" s="320">
        <f>'[1]Switch board'!K97</f>
        <v>0</v>
      </c>
      <c r="G97" s="329"/>
    </row>
    <row r="98" spans="1:7">
      <c r="A98" s="185">
        <f>'[1]Switch board'!$A98</f>
        <v>0</v>
      </c>
      <c r="B98" s="316" t="str">
        <f>'[1]Switch board'!$B98</f>
        <v>GMC-40-11 (OFFER)</v>
      </c>
      <c r="C98" s="136" t="s">
        <v>424</v>
      </c>
      <c r="D98" s="323" t="s">
        <v>425</v>
      </c>
      <c r="E98" s="262"/>
      <c r="F98" s="320">
        <f>'[1]Switch board'!K98</f>
        <v>84.1117216117216</v>
      </c>
      <c r="G98" s="329"/>
    </row>
    <row r="99" spans="1:7">
      <c r="A99" s="185">
        <f>'[1]Switch board'!$A99</f>
        <v>0</v>
      </c>
      <c r="B99" s="316" t="str">
        <f>'[1]Switch board'!$B99</f>
        <v>GMC-50-11 (OFFER)</v>
      </c>
      <c r="C99" s="138"/>
      <c r="D99" s="323" t="s">
        <v>426</v>
      </c>
      <c r="E99" s="262"/>
      <c r="F99" s="320">
        <f>'[1]Switch board'!K99</f>
        <v>118.864468864469</v>
      </c>
      <c r="G99" s="329"/>
    </row>
    <row r="100" spans="1:7">
      <c r="A100" s="185" t="str">
        <f>'[1]Switch board'!$A100</f>
        <v>SW050</v>
      </c>
      <c r="B100" s="316" t="str">
        <f>'[1]Switch board'!$B100</f>
        <v>LANN11N (1open ,1close)</v>
      </c>
      <c r="C100" s="71" t="s">
        <v>427</v>
      </c>
      <c r="D100" s="323"/>
      <c r="E100" s="262"/>
      <c r="F100" s="320">
        <f>'[1]Switch board'!K100</f>
        <v>12.5050020008003</v>
      </c>
      <c r="G100" s="336"/>
    </row>
    <row r="101" spans="1:7">
      <c r="A101" s="185" t="str">
        <f>'[1]Switch board'!$A101</f>
        <v>SW051</v>
      </c>
      <c r="B101" s="316" t="str">
        <f>'[1]Switch board'!$B101</f>
        <v>LANN22N (2open ,2close)</v>
      </c>
      <c r="C101" s="71" t="s">
        <v>427</v>
      </c>
      <c r="D101" s="323"/>
      <c r="E101" s="262"/>
      <c r="F101" s="320">
        <f>'[1]Switch board'!K101</f>
        <v>23.3426704014939</v>
      </c>
      <c r="G101" s="337"/>
    </row>
    <row r="102" spans="1:7">
      <c r="A102" s="185" t="str">
        <f>'[1]Switch board'!$A102</f>
        <v>SW051.1</v>
      </c>
      <c r="B102" s="316" t="str">
        <f>'[1]Switch board'!$B102</f>
        <v>SZ-A11 fuji auxillary contact</v>
      </c>
      <c r="C102" s="71" t="s">
        <v>427</v>
      </c>
      <c r="D102" s="323"/>
      <c r="E102" s="262"/>
      <c r="F102" s="320">
        <f>'[1]Switch board'!K102</f>
        <v>23.3426704014939</v>
      </c>
      <c r="G102" s="338"/>
    </row>
    <row r="103" ht="17.25" customHeight="1" spans="1:7">
      <c r="A103" s="185" t="str">
        <f>'[1]Switch board'!$A104</f>
        <v>SW052</v>
      </c>
      <c r="B103" s="316" t="str">
        <f>'[1]Switch board'!$B104</f>
        <v>ABB RELAY MY4NJ (24VDC)</v>
      </c>
      <c r="C103" s="71" t="s">
        <v>428</v>
      </c>
      <c r="D103" s="323"/>
      <c r="E103" s="262"/>
      <c r="F103" s="320">
        <f>'[1]Switch board'!K104</f>
        <v>33.0687830687831</v>
      </c>
      <c r="G103" s="329"/>
    </row>
    <row r="104" ht="24" customHeight="1" spans="1:7">
      <c r="A104" s="185" t="str">
        <f>'[1]Switch board'!$A105</f>
        <v>SW052.1</v>
      </c>
      <c r="B104" s="316" t="str">
        <f>'[1]Switch board'!$B105</f>
        <v>ABB RELAY MY4NJ (230VAC)</v>
      </c>
      <c r="C104" s="71"/>
      <c r="D104" s="323"/>
      <c r="E104" s="262"/>
      <c r="F104" s="320">
        <f>'[1]Switch board'!K105</f>
        <v>38.5802469135802</v>
      </c>
      <c r="G104" s="329"/>
    </row>
    <row r="105" ht="18.75" customHeight="1" spans="1:7">
      <c r="A105" s="185" t="str">
        <f>'[1]Switch board'!$A106</f>
        <v>SW053</v>
      </c>
      <c r="B105" s="316" t="str">
        <f>'[1]Switch board'!$B106</f>
        <v>CKC AH3-3(1S) C/W base</v>
      </c>
      <c r="C105" s="71" t="s">
        <v>429</v>
      </c>
      <c r="D105" s="323"/>
      <c r="E105" s="262"/>
      <c r="F105" s="320">
        <f>'[1]Switch board'!K106</f>
        <v>29.1783380018674</v>
      </c>
      <c r="G105" s="329"/>
    </row>
    <row r="106" ht="20.25" customHeight="1" spans="1:7">
      <c r="A106" s="185" t="str">
        <f>'[1]Switch board'!$A107</f>
        <v>SW054</v>
      </c>
      <c r="B106" s="316" t="str">
        <f>'[1]Switch board'!$B107</f>
        <v>CKC AH3-1(6m) C/W base</v>
      </c>
      <c r="C106" s="71" t="s">
        <v>429</v>
      </c>
      <c r="D106" s="323"/>
      <c r="E106" s="262"/>
      <c r="F106" s="320">
        <f>'[1]Switch board'!K107</f>
        <v>29.1783380018674</v>
      </c>
      <c r="G106" s="329"/>
    </row>
    <row r="107" ht="27" customHeight="1" spans="1:7">
      <c r="A107" s="185" t="str">
        <f>'[1]Switch board'!$A108</f>
        <v>SW055</v>
      </c>
      <c r="B107" s="316" t="str">
        <f>'[1]Switch board'!$B108</f>
        <v>CKC AH3-1(6S) C/W base</v>
      </c>
      <c r="C107" s="71" t="s">
        <v>429</v>
      </c>
      <c r="D107" s="323"/>
      <c r="E107" s="262"/>
      <c r="F107" s="320">
        <f>'[1]Switch board'!K108</f>
        <v>38.515406162465</v>
      </c>
      <c r="G107" s="329"/>
    </row>
    <row r="108" ht="52.5" customHeight="1" spans="1:7">
      <c r="A108" s="185" t="str">
        <f>'[1]Switch board'!$A109</f>
        <v>SW056</v>
      </c>
      <c r="B108" s="316" t="str">
        <f>'[1]Switch board'!$B109</f>
        <v>MIKRO MX100 3PH RELAY  c/w omron base</v>
      </c>
      <c r="C108" s="140" t="s">
        <v>430</v>
      </c>
      <c r="D108" s="83"/>
      <c r="E108" s="262"/>
      <c r="F108" s="320">
        <f>'[1]Switch board'!K109</f>
        <v>100</v>
      </c>
      <c r="G108" s="198"/>
    </row>
    <row r="109" ht="52.5" customHeight="1" spans="1:7">
      <c r="A109" s="185" t="str">
        <f>'[1]Switch board'!$A110</f>
        <v>SW056.1</v>
      </c>
      <c r="B109" s="316" t="str">
        <f>'[1]Switch board'!$B110</f>
        <v>K8DS-PH1 OMRON 3PH RELAY</v>
      </c>
      <c r="C109" s="141"/>
      <c r="D109" s="83"/>
      <c r="E109" s="262"/>
      <c r="F109" s="320">
        <f>'[1]Switch board'!K110</f>
        <v>82.6719576719577</v>
      </c>
      <c r="G109" s="198"/>
    </row>
    <row r="110" ht="27" customHeight="1" spans="1:7">
      <c r="A110" s="185" t="str">
        <f>'[1]Switch board'!$A111</f>
        <v>SW057</v>
      </c>
      <c r="B110" s="316" t="str">
        <f>'[1]Switch board'!$B111</f>
        <v>SM602 (3ph protection relay)</v>
      </c>
      <c r="C110" s="141"/>
      <c r="D110" s="83"/>
      <c r="E110" s="262"/>
      <c r="F110" s="320">
        <f>'[1]Switch board'!K111</f>
        <v>66.1375661375661</v>
      </c>
      <c r="G110" s="197"/>
    </row>
    <row r="111" ht="24" customHeight="1" spans="1:7">
      <c r="A111" s="185" t="str">
        <f>'[1]Switch board'!$A112</f>
        <v>SW058</v>
      </c>
      <c r="B111" s="316" t="str">
        <f>'[1]Switch board'!$B112</f>
        <v>SM602A (3ph protection relay with alarm)</v>
      </c>
      <c r="C111" s="191"/>
      <c r="D111" s="83"/>
      <c r="E111" s="262"/>
      <c r="F111" s="320">
        <f>'[1]Switch board'!K112</f>
        <v>71.2250712250712</v>
      </c>
      <c r="G111" s="197"/>
    </row>
    <row r="112" ht="53.25" customHeight="1" spans="1:7">
      <c r="A112" s="185" t="str">
        <f>'[1]Switch board'!$A113</f>
        <v>SW059</v>
      </c>
      <c r="B112" s="316" t="str">
        <f>'[1]Switch board'!$B113</f>
        <v>HAGER TIMER (24H)C/W BASE</v>
      </c>
      <c r="C112" s="71" t="s">
        <v>431</v>
      </c>
      <c r="D112" s="262"/>
      <c r="E112" s="262"/>
      <c r="F112" s="320">
        <f>'[1]Switch board'!K113</f>
        <v>146.153846153846</v>
      </c>
      <c r="G112" s="198"/>
    </row>
    <row r="113" spans="1:7">
      <c r="A113" s="185" t="str">
        <f>'[1]Switch board'!$A114</f>
        <v>SW061</v>
      </c>
      <c r="B113" s="316" t="str">
        <f>'[1]Switch board'!$B114</f>
        <v>PILOT LAMP GREEN (22mm)</v>
      </c>
      <c r="C113" s="136" t="s">
        <v>432</v>
      </c>
      <c r="D113" s="262"/>
      <c r="E113" s="262"/>
      <c r="F113" s="320">
        <f>'[1]Switch board'!K114</f>
        <v>2.6844070961718</v>
      </c>
      <c r="G113" s="197"/>
    </row>
    <row r="114" spans="1:7">
      <c r="A114" s="185" t="str">
        <f>'[1]Switch board'!$A115</f>
        <v>SW062</v>
      </c>
      <c r="B114" s="316" t="str">
        <f>'[1]Switch board'!$B115</f>
        <v>PILOT LAMP RED (22mm)</v>
      </c>
      <c r="C114" s="137"/>
      <c r="D114" s="262"/>
      <c r="E114" s="262"/>
      <c r="F114" s="320">
        <f>'[1]Switch board'!K115</f>
        <v>2.6844070961718</v>
      </c>
      <c r="G114" s="197"/>
    </row>
    <row r="115" spans="1:7">
      <c r="A115" s="185" t="str">
        <f>'[1]Switch board'!$A116</f>
        <v>SW063</v>
      </c>
      <c r="B115" s="316" t="str">
        <f>'[1]Switch board'!$B116</f>
        <v>PILOT LAMP BLUE (22mm)</v>
      </c>
      <c r="C115" s="137"/>
      <c r="D115" s="262"/>
      <c r="E115" s="262"/>
      <c r="F115" s="320">
        <f>'[1]Switch board'!K116</f>
        <v>3.50140056022409</v>
      </c>
      <c r="G115" s="197"/>
    </row>
    <row r="116" spans="1:7">
      <c r="A116" s="185" t="str">
        <f>'[1]Switch board'!$A117</f>
        <v>SW064</v>
      </c>
      <c r="B116" s="316" t="str">
        <f>'[1]Switch board'!$B117</f>
        <v>PILOT LAMP ORANGE (22mm)</v>
      </c>
      <c r="C116" s="138"/>
      <c r="D116" s="262"/>
      <c r="E116" s="262"/>
      <c r="F116" s="320">
        <f>'[1]Switch board'!K117</f>
        <v>2.6844070961718</v>
      </c>
      <c r="G116" s="197"/>
    </row>
    <row r="117" ht="39.75" customHeight="1" spans="1:7">
      <c r="A117" s="185" t="str">
        <f>'[1]Switch board'!$A118</f>
        <v>SW065</v>
      </c>
      <c r="B117" s="316" t="str">
        <f>'[1]Switch board'!$B118</f>
        <v>PLASTIC MARKING</v>
      </c>
      <c r="C117" s="262"/>
      <c r="D117" s="262"/>
      <c r="E117" s="262"/>
      <c r="F117" s="320">
        <f>'[1]Switch board'!K118</f>
        <v>0.233426704014939</v>
      </c>
      <c r="G117" s="198"/>
    </row>
    <row r="118" spans="1:7">
      <c r="A118" s="185" t="str">
        <f>'[1]Switch board'!$A119</f>
        <v>SW066</v>
      </c>
      <c r="B118" s="316" t="str">
        <f>'[1]Switch board'!$B119</f>
        <v>TERMINAL BLOCK (4PIN) (15AMP)</v>
      </c>
      <c r="C118" s="262"/>
      <c r="D118" s="262"/>
      <c r="E118" s="262"/>
      <c r="F118" s="320">
        <f>'[1]Switch board'!K119</f>
        <v>2.27591036414566</v>
      </c>
      <c r="G118" s="339"/>
    </row>
    <row r="119" spans="1:7">
      <c r="A119" s="185" t="str">
        <f>'[1]Switch board'!$A120</f>
        <v>SW067</v>
      </c>
      <c r="B119" s="316" t="str">
        <f>'[1]Switch board'!$B120</f>
        <v>TERMINAL BLOCK (6PIN) (15AMP)</v>
      </c>
      <c r="C119" s="262"/>
      <c r="D119" s="262"/>
      <c r="E119" s="262"/>
      <c r="F119" s="320">
        <f>'[1]Switch board'!K120</f>
        <v>3.06372549019608</v>
      </c>
      <c r="G119" s="339"/>
    </row>
    <row r="120" spans="1:7">
      <c r="A120" s="185" t="str">
        <f>'[1]Switch board'!$A121</f>
        <v>SW068</v>
      </c>
      <c r="B120" s="316" t="str">
        <f>'[1]Switch board'!$B121</f>
        <v>TERMINAL BLOCK (8PIN) (15AMP)</v>
      </c>
      <c r="C120" s="262"/>
      <c r="D120" s="262"/>
      <c r="E120" s="262"/>
      <c r="F120" s="320">
        <f>'[1]Switch board'!K121</f>
        <v>4.0266106442577</v>
      </c>
      <c r="G120" s="339"/>
    </row>
    <row r="121" spans="1:7">
      <c r="A121" s="185" t="str">
        <f>'[1]Switch board'!$A122</f>
        <v>SW069</v>
      </c>
      <c r="B121" s="316" t="str">
        <f>'[1]Switch board'!$B122</f>
        <v>TERMINAL BLOCK (8PIN) (25AMP)</v>
      </c>
      <c r="C121" s="262"/>
      <c r="D121" s="262"/>
      <c r="E121" s="262"/>
      <c r="F121" s="320">
        <f>'[1]Switch board'!K122</f>
        <v>5.77731092436975</v>
      </c>
      <c r="G121" s="339"/>
    </row>
    <row r="122" spans="1:7">
      <c r="A122" s="185" t="str">
        <f>'[1]Switch board'!$A123</f>
        <v>SW069.1</v>
      </c>
      <c r="B122" s="316" t="str">
        <f>'[1]Switch board'!$B123</f>
        <v>TERMINAL BLOCK (10PIN) (25AMP)</v>
      </c>
      <c r="C122" s="262"/>
      <c r="D122" s="262"/>
      <c r="E122" s="262"/>
      <c r="F122" s="320">
        <f>'[1]Switch board'!K123</f>
        <v>4.90196078431372</v>
      </c>
      <c r="G122" s="339"/>
    </row>
    <row r="123" ht="16.5" customHeight="1" spans="1:7">
      <c r="A123" s="185" t="str">
        <f>'[1]Switch board'!$A124</f>
        <v>SW070</v>
      </c>
      <c r="B123" s="316" t="str">
        <f>'[1]Switch board'!$B124</f>
        <v>PG11 Nylon cable gland (3-7mm)</v>
      </c>
      <c r="C123" s="262"/>
      <c r="D123" s="262"/>
      <c r="E123" s="262"/>
      <c r="F123" s="320">
        <f>'[1]Switch board'!K124</f>
        <v>0.344753285929757</v>
      </c>
      <c r="G123" s="262"/>
    </row>
    <row r="124" spans="1:7">
      <c r="A124" s="185" t="str">
        <f>'[1]Switch board'!$A125</f>
        <v>SW071</v>
      </c>
      <c r="B124" s="316" t="str">
        <f>'[1]Switch board'!$B125</f>
        <v>PG11 Nylon cable gland (5-10)</v>
      </c>
      <c r="C124" s="262"/>
      <c r="D124" s="262"/>
      <c r="E124" s="262"/>
      <c r="F124" s="320">
        <f>'[1]Switch board'!K125</f>
        <v>0.344753285929757</v>
      </c>
      <c r="G124" s="262"/>
    </row>
    <row r="125" spans="1:7">
      <c r="A125" s="185" t="str">
        <f>'[1]Switch board'!$A126</f>
        <v>SW072</v>
      </c>
      <c r="B125" s="316" t="str">
        <f>'[1]Switch board'!$B126</f>
        <v>PG13.5 Nylon cable gland (5-9mm)</v>
      </c>
      <c r="C125" s="262"/>
      <c r="D125" s="262"/>
      <c r="E125" s="262"/>
      <c r="F125" s="320">
        <f>'[1]Switch board'!K126</f>
        <v>0.377073906485671</v>
      </c>
      <c r="G125" s="262"/>
    </row>
    <row r="126" spans="1:7">
      <c r="A126" s="185" t="str">
        <f>'[1]Switch board'!$A127</f>
        <v>SW073</v>
      </c>
      <c r="B126" s="316" t="str">
        <f>'[1]Switch board'!$B127</f>
        <v>PG13.5 Nylon cable gland (6-11mm)</v>
      </c>
      <c r="C126" s="262"/>
      <c r="D126" s="262"/>
      <c r="E126" s="262"/>
      <c r="F126" s="320">
        <f>'[1]Switch board'!K127</f>
        <v>0.377073906485671</v>
      </c>
      <c r="G126" s="262"/>
    </row>
    <row r="127" spans="1:7">
      <c r="A127" s="185" t="str">
        <f>'[1]Switch board'!$A128</f>
        <v>SW073.1</v>
      </c>
      <c r="B127" s="316" t="str">
        <f>'[1]Switch board'!$B128</f>
        <v>PG16 Nylon cable gland (6-11mm)</v>
      </c>
      <c r="C127" s="262"/>
      <c r="D127" s="262"/>
      <c r="E127" s="262"/>
      <c r="F127" s="320">
        <f>'[1]Switch board'!K128</f>
        <v>0</v>
      </c>
      <c r="G127" s="262"/>
    </row>
    <row r="128" customHeight="1" spans="1:7">
      <c r="A128" s="185" t="str">
        <f>'[1]Switch board'!$A129</f>
        <v>SW074</v>
      </c>
      <c r="B128" s="316" t="str">
        <f>'[1]Switch board'!$B129</f>
        <v>WRAPING BAND 6mm - 12mm</v>
      </c>
      <c r="C128" s="262"/>
      <c r="D128" s="262"/>
      <c r="E128" s="262"/>
      <c r="F128" s="320">
        <f>'[1]Switch board'!K129</f>
        <v>6.46412411118294</v>
      </c>
      <c r="G128" s="262"/>
    </row>
    <row r="129" spans="1:7">
      <c r="A129" s="185" t="str">
        <f>'[1]Switch board'!$A130</f>
        <v>SW075</v>
      </c>
      <c r="B129" s="316" t="str">
        <f>'[1]Switch board'!$B130</f>
        <v>TERMINAL CLIP 1.5mm (1000pcs per packet) 1008</v>
      </c>
      <c r="C129" s="262"/>
      <c r="D129" s="262"/>
      <c r="E129" s="262"/>
      <c r="F129" s="320">
        <f>'[1]Switch board'!K130</f>
        <v>28.0112044817928</v>
      </c>
      <c r="G129" s="262"/>
    </row>
    <row r="130" spans="1:7">
      <c r="A130" s="185" t="str">
        <f>'[1]Switch board'!$A131</f>
        <v>SW076</v>
      </c>
      <c r="B130" s="316" t="str">
        <f>'[1]Switch board'!$B131</f>
        <v>TERMINAL CLIP 2.5mm (1000pcs per packet) 1008</v>
      </c>
      <c r="C130" s="262"/>
      <c r="D130" s="262"/>
      <c r="E130" s="262"/>
      <c r="F130" s="320">
        <f>'[1]Switch board'!K131</f>
        <v>30.1659125188537</v>
      </c>
      <c r="G130" s="262"/>
    </row>
    <row r="131" spans="1:7">
      <c r="A131" s="185" t="str">
        <f>'[1]Switch board'!$A132</f>
        <v>SW077</v>
      </c>
      <c r="B131" s="316" t="str">
        <f>'[1]Switch board'!$B132</f>
        <v>TERMINAL CLIP 1.0mm (1000pcs per packet) 1008</v>
      </c>
      <c r="C131" s="262"/>
      <c r="D131" s="262"/>
      <c r="E131" s="262"/>
      <c r="F131" s="320">
        <f>'[1]Switch board'!K132</f>
        <v>25.8564964447317</v>
      </c>
      <c r="G131" s="262"/>
    </row>
    <row r="132" ht="31.5" customHeight="1" spans="1:7">
      <c r="A132" s="185" t="str">
        <f>'[1]Switch board'!$A133</f>
        <v>SW078</v>
      </c>
      <c r="B132" s="316" t="str">
        <f>'[1]Switch board'!$B133</f>
        <v>HT4-395 (4MM TERMINAL CLIP)(1000pcs per packet)</v>
      </c>
      <c r="C132" s="262"/>
      <c r="D132" s="262"/>
      <c r="E132" s="262"/>
      <c r="F132" s="320">
        <f>'[1]Switch board'!K133</f>
        <v>60.3318250377074</v>
      </c>
      <c r="G132" s="262"/>
    </row>
    <row r="133" ht="27" customHeight="1" spans="1:7">
      <c r="A133" s="185" t="str">
        <f>'[1]Switch board'!$A134</f>
        <v>SW079</v>
      </c>
      <c r="B133" s="316" t="str">
        <f>'[1]Switch board'!$B134</f>
        <v>ISOLATOR  ON/OFF 20AMP</v>
      </c>
      <c r="C133" s="262"/>
      <c r="D133" s="262"/>
      <c r="E133" s="262"/>
      <c r="F133" s="320">
        <f>'[1]Switch board'!K134</f>
        <v>32.3206205559146</v>
      </c>
      <c r="G133" s="262"/>
    </row>
    <row r="134" ht="15.75" customHeight="1" spans="1:7">
      <c r="A134" s="185" t="str">
        <f>'[1]Switch board'!$A135</f>
        <v>SW080</v>
      </c>
      <c r="B134" s="316" t="str">
        <f>'[1]Switch board'!$B135</f>
        <v>ISOLATOR  ON/OFF 32AMP</v>
      </c>
      <c r="C134" s="262"/>
      <c r="D134" s="262"/>
      <c r="E134" s="262"/>
      <c r="F134" s="320">
        <f>'[1]Switch board'!K135</f>
        <v>48.480930833872</v>
      </c>
      <c r="G134" s="262"/>
    </row>
    <row r="135" ht="33.75" customHeight="1" spans="1:7">
      <c r="A135" s="185" t="str">
        <f>'[1]Switch board'!$A136</f>
        <v>SW081</v>
      </c>
      <c r="B135" s="316" t="str">
        <f>'[1]Switch board'!$B136</f>
        <v>ON/OFF BUTTON 2 STEP CHNT</v>
      </c>
      <c r="C135" s="262"/>
      <c r="D135" s="262"/>
      <c r="E135" s="262"/>
      <c r="F135" s="320">
        <f>'[1]Switch board'!K136</f>
        <v>5.06356388709329</v>
      </c>
      <c r="G135" s="237"/>
    </row>
    <row r="136" ht="56.25" customHeight="1" spans="1:7">
      <c r="A136" s="185" t="str">
        <f>'[1]Switch board'!$A137</f>
        <v>SW082</v>
      </c>
      <c r="B136" s="316" t="str">
        <f>'[1]Switch board'!$B137</f>
        <v>ON/OFF BUTTON SALZER 16A</v>
      </c>
      <c r="C136" s="140" t="s">
        <v>433</v>
      </c>
      <c r="D136" s="262"/>
      <c r="E136" s="262"/>
      <c r="F136" s="320">
        <f>'[1]Switch board'!K137</f>
        <v>18.855614973262</v>
      </c>
      <c r="G136" s="237"/>
    </row>
    <row r="137" ht="15.75" customHeight="1" spans="1:7">
      <c r="A137" s="185" t="str">
        <f>'[1]Switch board'!$A138</f>
        <v>SW083</v>
      </c>
      <c r="B137" s="316" t="str">
        <f>'[1]Switch board'!$B138</f>
        <v>SAF1-A002 (3 gang 1 way 10a)</v>
      </c>
      <c r="C137" s="141"/>
      <c r="D137" s="262"/>
      <c r="E137" s="262"/>
      <c r="F137" s="320">
        <f>'[1]Switch board'!K138</f>
        <v>14.841628959276</v>
      </c>
      <c r="G137" s="262"/>
    </row>
    <row r="138" ht="15.75" customHeight="1" spans="1:7">
      <c r="A138" s="185" t="str">
        <f>'[1]Switch board'!$A139</f>
        <v>SW084</v>
      </c>
      <c r="B138" s="316" t="str">
        <f>'[1]Switch board'!$B139</f>
        <v>SAF1-A002 (2 gang 1 way 10a)</v>
      </c>
      <c r="C138" s="141"/>
      <c r="D138" s="262"/>
      <c r="E138" s="262"/>
      <c r="F138" s="320">
        <f>'[1]Switch board'!K139</f>
        <v>13.7285067873303</v>
      </c>
      <c r="G138" s="262"/>
    </row>
    <row r="139" ht="15.75" customHeight="1" spans="1:7">
      <c r="A139" s="185" t="str">
        <f>'[1]Switch board'!$A140</f>
        <v>SW085</v>
      </c>
      <c r="B139" s="316" t="str">
        <f>'[1]Switch board'!$B140</f>
        <v>SAF1-A002 (1 gang 2 way 10a)</v>
      </c>
      <c r="C139" s="141"/>
      <c r="D139" s="262"/>
      <c r="E139" s="262"/>
      <c r="F139" s="320">
        <f>'[1]Switch board'!K140</f>
        <v>11.4280542986425</v>
      </c>
      <c r="G139" s="262"/>
    </row>
    <row r="140" ht="15.75" customHeight="1" spans="1:7">
      <c r="A140" s="185" t="str">
        <f>'[1]Switch board'!$A141</f>
        <v>SW086</v>
      </c>
      <c r="B140" s="316" t="str">
        <f>'[1]Switch board'!$B141</f>
        <v>SAD1-3 3P 60A Switch socket</v>
      </c>
      <c r="C140" s="141"/>
      <c r="D140" s="262"/>
      <c r="E140" s="262"/>
      <c r="F140" s="320">
        <f>'[1]Switch board'!K141</f>
        <v>31.1674208144796</v>
      </c>
      <c r="G140" s="237"/>
    </row>
    <row r="141" ht="15.75" customHeight="1" spans="1:7">
      <c r="A141" s="185" t="str">
        <f>'[1]Switch board'!$A142</f>
        <v>SW087</v>
      </c>
      <c r="B141" s="316" t="str">
        <f>'[1]Switch board'!$B142</f>
        <v>UKW-335 3P 32A isolation switch</v>
      </c>
      <c r="C141" s="141"/>
      <c r="D141" s="262"/>
      <c r="E141" s="262"/>
      <c r="F141" s="320">
        <f>'[1]Switch board'!K142</f>
        <v>31.1674208144796</v>
      </c>
      <c r="G141" s="237"/>
    </row>
    <row r="142" ht="15.75" customHeight="1" spans="1:7">
      <c r="A142" s="185" t="str">
        <f>'[1]Switch board'!$A143</f>
        <v>SW088</v>
      </c>
      <c r="B142" s="316" t="str">
        <f>'[1]Switch board'!$B143</f>
        <v>SAF2-C001 (1gang 1 socket 13a)</v>
      </c>
      <c r="C142" s="141"/>
      <c r="D142" s="262"/>
      <c r="E142" s="262"/>
      <c r="F142" s="320">
        <f>'[1]Switch board'!K143</f>
        <v>33.393665158371</v>
      </c>
      <c r="G142" s="262"/>
    </row>
    <row r="143" ht="15.75" customHeight="1" spans="1:7">
      <c r="A143" s="185" t="str">
        <f>'[1]Switch board'!$A144</f>
        <v>SW089</v>
      </c>
      <c r="B143" s="316" t="str">
        <f>'[1]Switch board'!$B144</f>
        <v>SAF2-C002 (2gang 2 socket 13a)</v>
      </c>
      <c r="C143" s="141"/>
      <c r="D143" s="262"/>
      <c r="E143" s="262"/>
      <c r="F143" s="320">
        <f>'[1]Switch board'!K144</f>
        <v>44.524886877828</v>
      </c>
      <c r="G143" s="262"/>
    </row>
    <row r="144" ht="15.75" customHeight="1" spans="1:7">
      <c r="A144" s="185" t="str">
        <f>'[1]Switch board'!$A145</f>
        <v>SW090</v>
      </c>
      <c r="B144" s="316" t="str">
        <f>'[1]Switch board'!$B145</f>
        <v>SA-C002 Water proof box</v>
      </c>
      <c r="C144" s="191"/>
      <c r="D144" s="262"/>
      <c r="E144" s="262"/>
      <c r="F144" s="320">
        <f>'[1]Switch board'!K145</f>
        <v>33.393665158371</v>
      </c>
      <c r="G144" s="262"/>
    </row>
    <row r="145" customHeight="1" spans="1:7">
      <c r="A145" s="185" t="str">
        <f>'[1]Switch board'!$A146</f>
        <v>SW090.1</v>
      </c>
      <c r="B145" s="316" t="str">
        <f>'[1]Switch board'!$B146</f>
        <v>WIRING BOX SALZER 2HP-3HP</v>
      </c>
      <c r="C145" s="141"/>
      <c r="D145" s="262"/>
      <c r="E145" s="262"/>
      <c r="F145" s="320">
        <f>'[1]Switch board'!K146</f>
        <v>115.86511527688</v>
      </c>
      <c r="G145" s="262"/>
    </row>
    <row r="146" customHeight="1" spans="1:7">
      <c r="A146" s="185" t="str">
        <f>'[1]Switch board'!$A147</f>
        <v>SW090.2</v>
      </c>
      <c r="B146" s="316" t="str">
        <f>'[1]Switch board'!$B147</f>
        <v>WIRING BOX SALZER 3.5HP-6HP</v>
      </c>
      <c r="C146" s="141"/>
      <c r="D146" s="262"/>
      <c r="E146" s="262"/>
      <c r="F146" s="320">
        <f>'[1]Switch board'!K147</f>
        <v>115.86511527688</v>
      </c>
      <c r="G146" s="262"/>
    </row>
    <row r="147" customHeight="1" spans="1:7">
      <c r="A147" s="185" t="str">
        <f>'[1]Switch board'!$A148</f>
        <v>SW090.3</v>
      </c>
      <c r="B147" s="316" t="str">
        <f>'[1]Switch board'!$B148</f>
        <v>CHNT MCCB 80A 3POLE</v>
      </c>
      <c r="C147" s="71" t="s">
        <v>434</v>
      </c>
      <c r="D147" s="340" t="s">
        <v>435</v>
      </c>
      <c r="E147" s="262"/>
      <c r="F147" s="320">
        <f>'[1]Switch board'!K148</f>
        <v>75.2950752950752</v>
      </c>
      <c r="G147" s="321"/>
    </row>
    <row r="148" spans="1:7">
      <c r="A148" s="185" t="str">
        <f>'[1]Switch board'!$A149</f>
        <v>SW090.4</v>
      </c>
      <c r="B148" s="316" t="str">
        <f>'[1]Switch board'!$B149</f>
        <v>CHNT MCCB 100A 3POLE</v>
      </c>
      <c r="C148" s="71"/>
      <c r="D148" s="340" t="s">
        <v>435</v>
      </c>
      <c r="E148" s="262"/>
      <c r="F148" s="320">
        <f>'[1]Switch board'!K149</f>
        <v>75.2950752950753</v>
      </c>
      <c r="G148" s="324"/>
    </row>
    <row r="149" spans="1:7">
      <c r="A149" s="185" t="str">
        <f>'[1]Switch board'!$A150</f>
        <v>SW090.5</v>
      </c>
      <c r="B149" s="316" t="str">
        <f>'[1]Switch board'!$B150</f>
        <v>CHNT MCCB 160A 3POLE</v>
      </c>
      <c r="C149" s="71"/>
      <c r="D149" s="340" t="s">
        <v>435</v>
      </c>
      <c r="E149" s="262"/>
      <c r="F149" s="320">
        <f>'[1]Switch board'!K150</f>
        <v>110.907610907611</v>
      </c>
      <c r="G149" s="324"/>
    </row>
    <row r="150" spans="1:7">
      <c r="A150" s="185" t="str">
        <f>'[1]Switch board'!$A151</f>
        <v>SW090.6</v>
      </c>
      <c r="B150" s="316" t="str">
        <f>'[1]Switch board'!$B151</f>
        <v>CHNT MCCB 200A 3POLE</v>
      </c>
      <c r="C150" s="71"/>
      <c r="D150" s="340" t="s">
        <v>435</v>
      </c>
      <c r="E150" s="262"/>
      <c r="F150" s="320">
        <f>'[1]Switch board'!K151</f>
        <v>122.100122100122</v>
      </c>
      <c r="G150" s="324"/>
    </row>
    <row r="151" spans="1:7">
      <c r="A151" s="185" t="str">
        <f>'[1]Switch board'!$A152</f>
        <v>SW090.7</v>
      </c>
      <c r="B151" s="316" t="str">
        <f>'[1]Switch board'!$B152</f>
        <v>CHNT MCCB 250A 3POLE</v>
      </c>
      <c r="C151" s="71"/>
      <c r="D151" s="340" t="s">
        <v>435</v>
      </c>
      <c r="E151" s="262"/>
      <c r="F151" s="320">
        <f>'[1]Switch board'!K152</f>
        <v>122.100122100122</v>
      </c>
      <c r="G151" s="324"/>
    </row>
    <row r="152" ht="15.75" customHeight="1" spans="1:7">
      <c r="A152" s="185" t="str">
        <f>'[1]Switch board'!$A154</f>
        <v>SW090.8</v>
      </c>
      <c r="B152" s="316" t="str">
        <f>'[1]Switch board'!$B154</f>
        <v>CHNT MCCB 160A 4POLE cw protector</v>
      </c>
      <c r="C152" s="71"/>
      <c r="D152" s="340" t="s">
        <v>436</v>
      </c>
      <c r="E152" s="262"/>
      <c r="F152" s="320">
        <f>'[1]Switch board'!K154</f>
        <v>267.602767602768</v>
      </c>
      <c r="G152" s="324"/>
    </row>
    <row r="153" spans="1:7">
      <c r="A153" s="185" t="str">
        <f>'[1]Switch board'!$A155</f>
        <v>SW090.9</v>
      </c>
      <c r="B153" s="316" t="str">
        <f>'[1]Switch board'!$B155</f>
        <v>CHNT MCCB 200A 4POLE cw protector</v>
      </c>
      <c r="C153" s="71"/>
      <c r="D153" s="340" t="s">
        <v>436</v>
      </c>
      <c r="E153" s="262"/>
      <c r="F153" s="320">
        <f>'[1]Switch board'!K155</f>
        <v>279.81277981278</v>
      </c>
      <c r="G153" s="324"/>
    </row>
    <row r="154" spans="1:7">
      <c r="A154" s="185" t="str">
        <f>'[1]Switch board'!$A156</f>
        <v>SW090.10</v>
      </c>
      <c r="B154" s="316" t="str">
        <f>'[1]Switch board'!$B156</f>
        <v>CHNT MCCB 250A 4POLE cw protector</v>
      </c>
      <c r="C154" s="71"/>
      <c r="D154" s="340" t="s">
        <v>436</v>
      </c>
      <c r="E154" s="262"/>
      <c r="F154" s="320">
        <f>'[1]Switch board'!K156</f>
        <v>279.81277981278</v>
      </c>
      <c r="G154" s="324"/>
    </row>
    <row r="155" spans="1:7">
      <c r="A155" s="185" t="str">
        <f>'[1]Switch board'!$A157</f>
        <v>SW090.11</v>
      </c>
      <c r="B155" s="316" t="str">
        <f>'[1]Switch board'!$B157</f>
        <v>CHNT MCCB 315A 4POLE cw protector</v>
      </c>
      <c r="C155" s="71"/>
      <c r="D155" s="340" t="s">
        <v>436</v>
      </c>
      <c r="E155" s="262"/>
      <c r="F155" s="320">
        <f>'[1]Switch board'!K157</f>
        <v>646.113146113146</v>
      </c>
      <c r="G155" s="324"/>
    </row>
    <row r="156" spans="1:7">
      <c r="A156" s="185" t="str">
        <f>'[1]Switch board'!$A158</f>
        <v>SW090.12</v>
      </c>
      <c r="B156" s="316" t="str">
        <f>'[1]Switch board'!$B158</f>
        <v>CHNT MCCB 315A 4POLE cw protector</v>
      </c>
      <c r="C156" s="71"/>
      <c r="D156" s="340" t="s">
        <v>436</v>
      </c>
      <c r="E156" s="262" t="s">
        <v>437</v>
      </c>
      <c r="F156" s="320" t="str">
        <f>'[1]Switch board'!K158</f>
        <v>~</v>
      </c>
      <c r="G156" s="327"/>
    </row>
    <row r="157" spans="1:7">
      <c r="A157" s="185" t="str">
        <f>'[1]Switch board'!$A159</f>
        <v>SW090.13</v>
      </c>
      <c r="B157" s="316" t="str">
        <f>'[1]Switch board'!$B159</f>
        <v>TERASAKI MCCB 100A 3POLE 25KA</v>
      </c>
      <c r="C157" s="71" t="s">
        <v>438</v>
      </c>
      <c r="D157" s="262"/>
      <c r="E157" s="262">
        <v>79</v>
      </c>
      <c r="F157" s="320">
        <f>'[1]Switch board'!K159</f>
        <v>272.923076923077</v>
      </c>
      <c r="G157" s="321"/>
    </row>
    <row r="158" spans="1:7">
      <c r="A158" s="185" t="str">
        <f>'[1]Switch board'!$A160</f>
        <v>SW090.14</v>
      </c>
      <c r="B158" s="316" t="str">
        <f>'[1]Switch board'!$B160</f>
        <v>TERASAKI MCCB 160A 3POLE 25KA</v>
      </c>
      <c r="C158" s="71"/>
      <c r="D158" s="262"/>
      <c r="E158" s="262">
        <v>79</v>
      </c>
      <c r="F158" s="320">
        <f>'[1]Switch board'!K160</f>
        <v>492.307692307692</v>
      </c>
      <c r="G158" s="324"/>
    </row>
    <row r="159" spans="1:7">
      <c r="A159" s="185" t="str">
        <f>'[1]Switch board'!$A161</f>
        <v>SW090.15</v>
      </c>
      <c r="B159" s="316" t="str">
        <f>'[1]Switch board'!$B161</f>
        <v>TERASAKI MCCB 200A 3POLE 25KA</v>
      </c>
      <c r="C159" s="71"/>
      <c r="D159" s="262"/>
      <c r="E159" s="262">
        <v>79</v>
      </c>
      <c r="F159" s="320">
        <f>'[1]Switch board'!K161</f>
        <v>492.307692307692</v>
      </c>
      <c r="G159" s="324"/>
    </row>
    <row r="160" spans="1:7">
      <c r="A160" s="185" t="str">
        <f>'[1]Switch board'!$A162</f>
        <v>SW090.16</v>
      </c>
      <c r="B160" s="316" t="str">
        <f>'[1]Switch board'!$B162</f>
        <v>TERASAKI MCCB 250A 3POLE 25KA</v>
      </c>
      <c r="C160" s="71"/>
      <c r="D160" s="262"/>
      <c r="E160" s="262">
        <v>79</v>
      </c>
      <c r="F160" s="320">
        <f>'[1]Switch board'!K162</f>
        <v>523.076923076923</v>
      </c>
      <c r="G160" s="324"/>
    </row>
    <row r="161" spans="1:7">
      <c r="A161" s="185" t="str">
        <f>'[1]Switch board'!$A163</f>
        <v>SW090.17</v>
      </c>
      <c r="B161" s="316" t="str">
        <f>'[1]Switch board'!$B163</f>
        <v>TERASAKI MCCB 300A 3POLE 36KA</v>
      </c>
      <c r="C161" s="71"/>
      <c r="D161" s="262"/>
      <c r="E161" s="262">
        <v>120</v>
      </c>
      <c r="F161" s="320">
        <f>'[1]Switch board'!K163</f>
        <v>1109.84615384615</v>
      </c>
      <c r="G161" s="324"/>
    </row>
    <row r="162" spans="1:7">
      <c r="A162" s="185" t="str">
        <f>'[1]Switch board'!$A164</f>
        <v>SW090.18</v>
      </c>
      <c r="B162" s="316" t="str">
        <f>'[1]Switch board'!$B164</f>
        <v>TERASAKI MCCB 400A 3POLE 36KA</v>
      </c>
      <c r="C162" s="71"/>
      <c r="D162" s="262"/>
      <c r="E162" s="262">
        <v>120</v>
      </c>
      <c r="F162" s="320">
        <f>'[1]Switch board'!K164</f>
        <v>1109.84615384615</v>
      </c>
      <c r="G162" s="327"/>
    </row>
    <row r="163" spans="1:7">
      <c r="A163" s="185" t="str">
        <f>'[1]Switch board'!$A165</f>
        <v>SW091</v>
      </c>
      <c r="B163" s="316" t="str">
        <f>'[1]Switch board'!$B165</f>
        <v>SCNEIDER MCB 1P -16A (6KA)</v>
      </c>
      <c r="C163" s="140" t="s">
        <v>439</v>
      </c>
      <c r="D163" s="262"/>
      <c r="E163" s="262"/>
      <c r="F163" s="320">
        <f>'[1]Switch board'!K165</f>
        <v>12</v>
      </c>
      <c r="G163" s="262"/>
    </row>
    <row r="164" spans="1:7">
      <c r="A164" s="185" t="str">
        <f>'[1]Switch board'!$A166</f>
        <v>SW092</v>
      </c>
      <c r="B164" s="316" t="str">
        <f>'[1]Switch board'!$B166</f>
        <v>SCNEIDER MCB 1P -32A (6KA)</v>
      </c>
      <c r="C164" s="141"/>
      <c r="D164" s="262"/>
      <c r="E164" s="262"/>
      <c r="F164" s="320">
        <f>'[1]Switch board'!K166</f>
        <v>12</v>
      </c>
      <c r="G164" s="262"/>
    </row>
    <row r="165" spans="1:7">
      <c r="A165" s="185" t="str">
        <f>'[1]Switch board'!$A167</f>
        <v>SW093</v>
      </c>
      <c r="B165" s="316" t="str">
        <f>'[1]Switch board'!$B167</f>
        <v>SCNEIDER MCB 3P -32A (6KA)</v>
      </c>
      <c r="C165" s="141"/>
      <c r="D165" s="262"/>
      <c r="E165" s="262"/>
      <c r="F165" s="320">
        <f>'[1]Switch board'!K167</f>
        <v>64.3076923076923</v>
      </c>
      <c r="G165" s="262"/>
    </row>
    <row r="166" spans="1:7">
      <c r="A166" s="185" t="str">
        <f>'[1]Switch board'!$A168</f>
        <v>SW094</v>
      </c>
      <c r="B166" s="316" t="str">
        <f>'[1]Switch board'!$B168</f>
        <v>SCNEIDER MCB 3P -40A (6KA)</v>
      </c>
      <c r="C166" s="141"/>
      <c r="D166" s="262"/>
      <c r="E166" s="262"/>
      <c r="F166" s="320">
        <f>'[1]Switch board'!K168</f>
        <v>70.7692307692308</v>
      </c>
      <c r="G166" s="262"/>
    </row>
    <row r="167" spans="1:7">
      <c r="A167" s="185" t="str">
        <f>'[1]Switch board'!$A169</f>
        <v>SW095</v>
      </c>
      <c r="B167" s="316" t="str">
        <f>'[1]Switch board'!$B169</f>
        <v>SCNEIDER MCB 3P -63A (6KA)</v>
      </c>
      <c r="C167" s="141"/>
      <c r="D167" s="262"/>
      <c r="E167" s="262"/>
      <c r="F167" s="320">
        <f>'[1]Switch board'!K169</f>
        <v>120</v>
      </c>
      <c r="G167" s="262"/>
    </row>
    <row r="168" spans="1:7">
      <c r="A168" s="185" t="str">
        <f>'[1]Switch board'!$A170</f>
        <v>SW096</v>
      </c>
      <c r="B168" s="316" t="str">
        <f>'[1]Switch board'!$B170</f>
        <v>ELCB 40AMP 2POLE Maxguard</v>
      </c>
      <c r="C168" s="141"/>
      <c r="D168" s="262"/>
      <c r="E168" s="262"/>
      <c r="F168" s="320">
        <f>'[1]Switch board'!K170</f>
        <v>60</v>
      </c>
      <c r="G168" s="262"/>
    </row>
    <row r="169" spans="1:7">
      <c r="A169" s="185" t="str">
        <f>'[1]Switch board'!$A171</f>
        <v>SW097</v>
      </c>
      <c r="B169" s="316" t="str">
        <f>'[1]Switch board'!$B171</f>
        <v>SCNEIDER ELCB 4P -40A (300mA)</v>
      </c>
      <c r="C169" s="141"/>
      <c r="D169" s="262"/>
      <c r="E169" s="262"/>
      <c r="F169" s="320">
        <f>'[1]Switch board'!K171</f>
        <v>127.692307692308</v>
      </c>
      <c r="G169" s="262"/>
    </row>
    <row r="170" spans="1:7">
      <c r="A170" s="185" t="str">
        <f>'[1]Switch board'!$A172</f>
        <v>SW098</v>
      </c>
      <c r="B170" s="316" t="str">
        <f>'[1]Switch board'!$B172</f>
        <v>SCNEIDER ELCB 4P -63A (300mA)</v>
      </c>
      <c r="C170" s="141"/>
      <c r="D170" s="262"/>
      <c r="E170" s="262"/>
      <c r="F170" s="320">
        <f>'[1]Switch board'!K172</f>
        <v>156.923076923077</v>
      </c>
      <c r="G170" s="262"/>
    </row>
    <row r="171" spans="1:7">
      <c r="A171" s="185" t="str">
        <f>'[1]Switch board'!$A173</f>
        <v>SW099</v>
      </c>
      <c r="B171" s="316" t="str">
        <f>'[1]Switch board'!$B173</f>
        <v>SCNEIDER ELCB 4P -100A (300mA)</v>
      </c>
      <c r="C171" s="141"/>
      <c r="D171" s="262"/>
      <c r="E171" s="262"/>
      <c r="F171" s="320">
        <f>'[1]Switch board'!K173</f>
        <v>338.461538461538</v>
      </c>
      <c r="G171" s="262"/>
    </row>
    <row r="172" spans="1:7">
      <c r="A172" s="185" t="str">
        <f>'[1]Switch board'!$A174</f>
        <v>SW099.1</v>
      </c>
      <c r="B172" s="316" t="str">
        <f>'[1]Switch board'!$B174</f>
        <v>SCNEIDER MCCB 4P -200A (50KA)</v>
      </c>
      <c r="C172" s="141"/>
      <c r="D172" s="262"/>
      <c r="E172" s="262"/>
      <c r="F172" s="320" t="str">
        <f>'[1]Switch board'!K174</f>
        <v>~</v>
      </c>
      <c r="G172" s="262"/>
    </row>
    <row r="173" spans="1:7">
      <c r="A173" s="185" t="str">
        <f>'[1]Switch board'!$A175</f>
        <v>SW099.2</v>
      </c>
      <c r="B173" s="316" t="str">
        <f>'[1]Switch board'!$B175</f>
        <v>SCNEIDER NSX&amp;CVS SHT AC220-240V</v>
      </c>
      <c r="C173" s="191"/>
      <c r="D173" s="262"/>
      <c r="E173" s="262"/>
      <c r="F173" s="320" t="str">
        <f>'[1]Switch board'!K175</f>
        <v>~</v>
      </c>
      <c r="G173" s="262"/>
    </row>
    <row r="174" ht="18.75" customHeight="1" spans="1:7">
      <c r="A174" s="185" t="str">
        <f>'[1]Switch board'!$A176</f>
        <v>SW114</v>
      </c>
      <c r="B174" s="316" t="str">
        <f>'[1]Switch board'!$B176</f>
        <v>3 PHASE MCB BAR 63AMP</v>
      </c>
      <c r="C174" s="262"/>
      <c r="D174" s="262"/>
      <c r="E174" s="262"/>
      <c r="F174" s="320">
        <f>'[1]Switch board'!K176</f>
        <v>70.0280112044818</v>
      </c>
      <c r="G174" s="71"/>
    </row>
    <row r="175" spans="1:7">
      <c r="A175" s="185" t="str">
        <f>'[1]Switch board'!$A177</f>
        <v>SW115</v>
      </c>
      <c r="B175" s="316" t="str">
        <f>'[1]Switch board'!$B177</f>
        <v>3 PHASE MCB BAR 100AMP</v>
      </c>
      <c r="C175" s="262"/>
      <c r="D175" s="262"/>
      <c r="E175" s="262"/>
      <c r="F175" s="320">
        <f>'[1]Switch board'!K177</f>
        <v>96.6386554621849</v>
      </c>
      <c r="G175" s="83"/>
    </row>
    <row r="176" ht="23.25" customHeight="1" spans="1:7">
      <c r="A176" s="185">
        <f>'[1]Switch board'!$A178</f>
        <v>0</v>
      </c>
      <c r="B176" s="316" t="str">
        <f>'[1]Switch board'!$B178</f>
        <v>10HP AUTO TRAN</v>
      </c>
      <c r="C176" s="262"/>
      <c r="D176" s="262"/>
      <c r="E176" s="262"/>
      <c r="F176" s="320" t="str">
        <f>'[1]Switch board'!K178</f>
        <v>~</v>
      </c>
      <c r="G176" s="71"/>
    </row>
    <row r="177" ht="28.5" customHeight="1" spans="1:7">
      <c r="A177" s="185">
        <f>'[1]Switch board'!$A179</f>
        <v>0</v>
      </c>
      <c r="B177" s="316" t="str">
        <f>'[1]Switch board'!$B179</f>
        <v>ABB SOFT STARTER PSR-12  5.5KW</v>
      </c>
      <c r="C177" s="262"/>
      <c r="D177" s="262"/>
      <c r="E177" s="262"/>
      <c r="F177" s="320" t="str">
        <f>'[1]Switch board'!K179</f>
        <v>~</v>
      </c>
      <c r="G177" s="71"/>
    </row>
    <row r="178" ht="14.25" customHeight="1" spans="1:7">
      <c r="A178" s="185">
        <f>'[1]Switch board'!$A180</f>
        <v>0</v>
      </c>
      <c r="B178" s="316" t="str">
        <f>'[1]Switch board'!$B180</f>
        <v>ABB SOFT STARTER PSR-16  7.5KW</v>
      </c>
      <c r="C178" s="262"/>
      <c r="D178" s="262"/>
      <c r="E178" s="262"/>
      <c r="F178" s="320" t="str">
        <f>'[1]Switch board'!K180</f>
        <v>~</v>
      </c>
      <c r="G178" s="71"/>
    </row>
    <row r="179" ht="39" customHeight="1" spans="1:7">
      <c r="A179" s="185">
        <f>'[1]Switch board'!$A181</f>
        <v>0</v>
      </c>
      <c r="B179" s="316" t="str">
        <f>'[1]Switch board'!$B181</f>
        <v>ABB SOFT STARTER PSR-25  11KW</v>
      </c>
      <c r="C179" s="262"/>
      <c r="D179" s="262"/>
      <c r="E179" s="262"/>
      <c r="F179" s="320" t="str">
        <f>'[1]Switch board'!K181</f>
        <v>~</v>
      </c>
      <c r="G179" s="237"/>
    </row>
    <row r="180" ht="38.25" customHeight="1" spans="1:7">
      <c r="A180" s="185" t="str">
        <f>'[1]Switch board'!$A182</f>
        <v>SW115.1</v>
      </c>
      <c r="B180" s="316" t="str">
        <f>'[1]Switch board'!$B182</f>
        <v>PLASTIC TERMINAL BOX  (SMALL) BLACK</v>
      </c>
      <c r="C180" s="262"/>
      <c r="D180" s="262"/>
      <c r="E180" s="262"/>
      <c r="F180" s="320">
        <f>'[1]Switch board'!K182</f>
        <v>17.2975172975173</v>
      </c>
      <c r="G180" s="237"/>
    </row>
    <row r="181" ht="22.5" spans="1:7">
      <c r="A181" s="185" t="str">
        <f>'[1]Switch board'!$A183</f>
        <v>SW115.2</v>
      </c>
      <c r="B181" s="316" t="str">
        <f>'[1]Switch board'!$B183</f>
        <v>TERMINAL BOX WHITE (150mm x 110mm x 70mm) 180mm x 200mm</v>
      </c>
      <c r="C181" s="71"/>
      <c r="D181" s="71"/>
      <c r="E181" s="71"/>
      <c r="F181" s="320">
        <f>'[1]Switch board'!K183</f>
        <v>9.15750915750916</v>
      </c>
      <c r="G181" s="262"/>
    </row>
    <row r="182" spans="1:7">
      <c r="A182" s="185" t="str">
        <f>'[1]Switch board'!$A184</f>
        <v>SW116</v>
      </c>
      <c r="B182" s="316" t="str">
        <f>'[1]Switch board'!$B184</f>
        <v>CONTROL PANEL TRUNKING (20mm x 20mm x 2m)</v>
      </c>
      <c r="C182" s="262"/>
      <c r="D182" s="262"/>
      <c r="E182" s="262"/>
      <c r="F182" s="320">
        <f>'[1]Switch board'!K184</f>
        <v>5.95238095238095</v>
      </c>
      <c r="G182" s="262"/>
    </row>
    <row r="183" spans="1:7">
      <c r="A183" s="185" t="str">
        <f>'[1]Switch board'!$A185</f>
        <v>SW117</v>
      </c>
      <c r="B183" s="316" t="str">
        <f>'[1]Switch board'!$B185</f>
        <v>CONTROL PANEL TRUNKING (35mm x 35mm x 2m)</v>
      </c>
      <c r="C183" s="262"/>
      <c r="D183" s="262"/>
      <c r="E183" s="262"/>
      <c r="F183" s="320">
        <f>'[1]Switch board'!K185</f>
        <v>8.47069597069597</v>
      </c>
      <c r="G183" s="262"/>
    </row>
    <row r="184" spans="1:7">
      <c r="A184" s="185" t="str">
        <f>'[1]Switch board'!$A186</f>
        <v>SW118</v>
      </c>
      <c r="B184" s="316" t="str">
        <f>'[1]Switch board'!$B186</f>
        <v>CONTROL PANEL TRUNKING (45mm x 32mm x 2m)</v>
      </c>
      <c r="C184" s="262"/>
      <c r="D184" s="262"/>
      <c r="E184" s="262"/>
      <c r="F184" s="320">
        <f>'[1]Switch board'!K186</f>
        <v>10.5311355311355</v>
      </c>
      <c r="G184" s="237"/>
    </row>
    <row r="185" spans="1:7">
      <c r="A185" s="185" t="str">
        <f>'[1]Switch board'!$A187</f>
        <v>SW118.1</v>
      </c>
      <c r="B185" s="316" t="str">
        <f>'[1]Switch board'!$B187</f>
        <v>TERMINAL CLIP RVL2.5-3.5 (1000PCS)</v>
      </c>
      <c r="C185" s="262"/>
      <c r="D185" s="262"/>
      <c r="E185" s="262"/>
      <c r="F185" s="320">
        <f>'[1]Switch board'!K187</f>
        <v>103.425985778927</v>
      </c>
      <c r="G185" s="237"/>
    </row>
    <row r="186" spans="1:7">
      <c r="A186" s="185" t="str">
        <f>'[1]Switch board'!$A188</f>
        <v>SW118.2</v>
      </c>
      <c r="B186" s="316" t="str">
        <f>'[1]Switch board'!$B188</f>
        <v>TERMINAL CLIP RVL2-3.5 (1000PCS)</v>
      </c>
      <c r="C186" s="262"/>
      <c r="D186" s="262"/>
      <c r="E186" s="262"/>
      <c r="F186" s="320">
        <f>'[1]Switch board'!K188</f>
        <v>103.425985778927</v>
      </c>
      <c r="G186" s="237"/>
    </row>
    <row r="187" spans="1:7">
      <c r="A187" s="185" t="str">
        <f>'[1]Switch board'!$A189</f>
        <v>SW118.3</v>
      </c>
      <c r="B187" s="316" t="str">
        <f>'[1]Switch board'!$B189</f>
        <v>TERMINAL CLIP SV2-4 (1000PCS)</v>
      </c>
      <c r="C187" s="262"/>
      <c r="D187" s="262"/>
      <c r="E187" s="262"/>
      <c r="F187" s="320">
        <f>'[1]Switch board'!K189</f>
        <v>77.03081232493</v>
      </c>
      <c r="G187" s="237"/>
    </row>
    <row r="188" customHeight="1" spans="1:7">
      <c r="A188" s="185" t="str">
        <f>'[1]Switch board'!$A190</f>
        <v>SW118.4</v>
      </c>
      <c r="B188" s="316" t="str">
        <f>'[1]Switch board'!$B190</f>
        <v>TERMINAL CLIP SV3.5-4 (1000PCS)</v>
      </c>
      <c r="C188" s="262"/>
      <c r="D188" s="262"/>
      <c r="E188" s="262"/>
      <c r="F188" s="320">
        <f>'[1]Switch board'!K190</f>
        <v>86.8347338935574</v>
      </c>
      <c r="G188" s="237"/>
    </row>
    <row r="189" customHeight="1" spans="1:7">
      <c r="A189" s="185" t="str">
        <f>'[1]Switch board'!$A191</f>
        <v>SW118.5</v>
      </c>
      <c r="B189" s="316" t="str">
        <f>'[1]Switch board'!$B191</f>
        <v>TERMINAL CLIP SVS5.5-3.5 (1000PCS)</v>
      </c>
      <c r="C189" s="262"/>
      <c r="D189" s="262"/>
      <c r="E189" s="262"/>
      <c r="F189" s="320">
        <f>'[1]Switch board'!K191</f>
        <v>102.348631760396</v>
      </c>
      <c r="G189" s="262"/>
    </row>
    <row r="190" ht="39.75" customHeight="1" spans="1:7">
      <c r="A190" s="185" t="str">
        <f>'[1]Switch board'!$A192</f>
        <v>SW119</v>
      </c>
      <c r="B190" s="316" t="str">
        <f>'[1]Switch board'!$B192</f>
        <v>ALUMINIUM CUTTER RAIL</v>
      </c>
      <c r="C190" s="262"/>
      <c r="D190" s="262"/>
      <c r="E190" s="262"/>
      <c r="F190" s="320">
        <f>'[1]Switch board'!K192</f>
        <v>323.206205559147</v>
      </c>
      <c r="G190" s="262"/>
    </row>
    <row r="191" s="311" customFormat="1" ht="25.5" customHeight="1" spans="1:7">
      <c r="A191" s="185" t="str">
        <f>'[1]Switch board'!$A193</f>
        <v>SW120</v>
      </c>
      <c r="B191" s="316" t="str">
        <f>'[1]Switch board'!$B193</f>
        <v>GI CUTTER RAIL</v>
      </c>
      <c r="C191" s="262"/>
      <c r="D191" s="262"/>
      <c r="E191" s="262"/>
      <c r="F191" s="320">
        <f>'[1]Switch board'!K193</f>
        <v>280.112044817927</v>
      </c>
      <c r="G191" s="71"/>
    </row>
    <row r="192" ht="27" customHeight="1" spans="1:7">
      <c r="A192" s="185" t="str">
        <f>'[1]Switch board'!$A194</f>
        <v>SW121</v>
      </c>
      <c r="B192" s="316" t="str">
        <f>'[1]Switch board'!$B194</f>
        <v>CONTACTOR ALUMINIUM RAIL (1M)</v>
      </c>
      <c r="C192" s="262"/>
      <c r="D192" s="262"/>
      <c r="E192" s="262"/>
      <c r="F192" s="320">
        <f>'[1]Switch board'!K194</f>
        <v>6.46412411118293</v>
      </c>
      <c r="G192" s="71"/>
    </row>
    <row r="193" ht="23.25" customHeight="1" spans="1:7">
      <c r="A193" s="185" t="str">
        <f>'[1]Switch board'!$A195</f>
        <v>SW122</v>
      </c>
      <c r="B193" s="316" t="str">
        <f>'[1]Switch board'!$B195</f>
        <v>CONTACTOR GI RAIL (1M)</v>
      </c>
      <c r="C193" s="262"/>
      <c r="D193" s="262"/>
      <c r="E193" s="262"/>
      <c r="F193" s="320">
        <f>'[1]Switch board'!K195</f>
        <v>3.5042735042735</v>
      </c>
      <c r="G193" s="71"/>
    </row>
    <row r="194" ht="21" customHeight="1" spans="1:7">
      <c r="A194" s="185" t="str">
        <f>'[1]Switch board'!$A196</f>
        <v>SW122.1</v>
      </c>
      <c r="B194" s="316" t="str">
        <f>'[1]Switch board'!$B196</f>
        <v>NEUTRAL COPPER  BRASS 10HOLE</v>
      </c>
      <c r="C194" s="262"/>
      <c r="D194" s="262"/>
      <c r="E194" s="262"/>
      <c r="F194" s="320">
        <f>'[1]Switch board'!K196</f>
        <v>5.3921568627451</v>
      </c>
      <c r="G194" s="71"/>
    </row>
    <row r="195" ht="21.75" customHeight="1" spans="1:7">
      <c r="A195" s="185" t="str">
        <f>'[1]Switch board'!$A197</f>
        <v>SW123</v>
      </c>
      <c r="B195" s="316" t="str">
        <f>'[1]Switch board'!$B197</f>
        <v>NEUTRAL COPPER  BRASS 7HOLE</v>
      </c>
      <c r="C195" s="262"/>
      <c r="D195" s="262"/>
      <c r="E195" s="262"/>
      <c r="F195" s="320">
        <f>'[1]Switch board'!K197</f>
        <v>4.34173669467787</v>
      </c>
      <c r="G195" s="237"/>
    </row>
    <row r="196" ht="19.5" customHeight="1" spans="1:7">
      <c r="A196" s="185">
        <f>'[1]Switch board'!$A198</f>
        <v>0</v>
      </c>
      <c r="B196" s="316" t="str">
        <f>'[1]Switch board'!$B198</f>
        <v>TERMINAL BLOCK (10PIN) (25AMP)</v>
      </c>
      <c r="C196" s="262"/>
      <c r="D196" s="262"/>
      <c r="E196" s="262"/>
      <c r="F196" s="320">
        <f>'[1]Switch board'!K198</f>
        <v>5.38677009265245</v>
      </c>
      <c r="G196" s="237"/>
    </row>
    <row r="197" ht="18" customHeight="1" spans="1:7">
      <c r="A197" s="185">
        <f>'[1]Switch board'!$A199</f>
        <v>0</v>
      </c>
      <c r="B197" s="316" t="str">
        <f>'[1]Switch board'!$B199</f>
        <v>TERMINAL BLOCK (12 PIN) (25 AMP)</v>
      </c>
      <c r="C197" s="262"/>
      <c r="D197" s="262"/>
      <c r="E197" s="262"/>
      <c r="F197" s="320">
        <f>'[1]Switch board'!K199</f>
        <v>7.54147812971343</v>
      </c>
      <c r="G197" s="237"/>
    </row>
    <row r="198" ht="18.75" customHeight="1" spans="1:7">
      <c r="A198" s="185">
        <f>'[1]Switch board'!$A200</f>
        <v>0</v>
      </c>
      <c r="B198" s="316" t="str">
        <f>'[1]Switch board'!$B200</f>
        <v>TERMINAL RAIL</v>
      </c>
      <c r="C198" s="262"/>
      <c r="D198" s="262"/>
      <c r="E198" s="262"/>
      <c r="F198" s="320">
        <f>'[1]Switch board'!K200</f>
        <v>2.69338504632621</v>
      </c>
      <c r="G198" s="237"/>
    </row>
    <row r="199" customHeight="1" spans="1:7">
      <c r="A199" s="185">
        <f>'[1]Switch board'!$A201</f>
        <v>0</v>
      </c>
      <c r="B199" s="316" t="str">
        <f>'[1]Switch board'!$B201</f>
        <v>ON/OFF BUTTON 3 STEP</v>
      </c>
      <c r="C199" s="262"/>
      <c r="D199" s="262"/>
      <c r="E199" s="262"/>
      <c r="F199" s="320">
        <f>'[1]Switch board'!K201</f>
        <v>5.92544710191769</v>
      </c>
      <c r="G199" s="237"/>
    </row>
    <row r="200" customHeight="1" spans="1:7">
      <c r="A200" s="185">
        <f>'[1]Switch board'!$A202</f>
        <v>0</v>
      </c>
      <c r="B200" s="316" t="str">
        <f>'[1]Switch board'!$B202</f>
        <v>ON/OFF PUSH BUTTON  GREEN,RED,YELLOW</v>
      </c>
      <c r="C200" s="262"/>
      <c r="D200" s="262"/>
      <c r="E200" s="262"/>
      <c r="F200" s="320">
        <f>'[1]Switch board'!K202</f>
        <v>4.8480930833872</v>
      </c>
      <c r="G200" s="237"/>
    </row>
    <row r="201" spans="1:7">
      <c r="A201" s="185">
        <f>'[1]Switch board'!$A203</f>
        <v>0</v>
      </c>
      <c r="B201" s="316" t="str">
        <f>'[1]Switch board'!$B203</f>
        <v>I H S -1.5mm connector block (10pcs)</v>
      </c>
      <c r="C201" s="341"/>
      <c r="D201" s="341"/>
      <c r="E201" s="262"/>
      <c r="F201" s="320">
        <f>'[1]Switch board'!K203</f>
        <v>7.54147812971343</v>
      </c>
      <c r="G201" s="237"/>
    </row>
    <row r="202" customHeight="1" spans="1:7">
      <c r="A202" s="185">
        <f>'[1]Switch board'!$A204</f>
        <v>0</v>
      </c>
      <c r="B202" s="316" t="str">
        <f>'[1]Switch board'!$B204</f>
        <v>I H S -2.5mm connector block (10pcs)</v>
      </c>
      <c r="C202" s="262"/>
      <c r="D202" s="262"/>
      <c r="E202" s="262"/>
      <c r="F202" s="320">
        <f>'[1]Switch board'!K204</f>
        <v>9.6961861667744</v>
      </c>
      <c r="G202" s="262"/>
    </row>
    <row r="203" customHeight="1" spans="1:7">
      <c r="A203" s="185">
        <f>'[1]Switch board'!$A205</f>
        <v>0</v>
      </c>
      <c r="B203" s="316" t="str">
        <f>'[1]Switch board'!$B205</f>
        <v>I H S -4.0mm connector block (10pcs)</v>
      </c>
      <c r="C203" s="262"/>
      <c r="D203" s="262"/>
      <c r="E203" s="262"/>
      <c r="F203" s="320">
        <f>'[1]Switch board'!K205</f>
        <v>10.7735401853049</v>
      </c>
      <c r="G203" s="262"/>
    </row>
    <row r="204" ht="29.25" customHeight="1" spans="1:7">
      <c r="A204" s="185" t="str">
        <f>'[1]Switch board'!$A206</f>
        <v>SW123.1</v>
      </c>
      <c r="B204" s="316" t="str">
        <f>'[1]Switch board'!$B206</f>
        <v>0.75mm wire (red)</v>
      </c>
      <c r="C204" s="262"/>
      <c r="D204" s="262"/>
      <c r="E204" s="262"/>
      <c r="F204" s="320">
        <f>'[1]Switch board'!K206</f>
        <v>89.2307692307692</v>
      </c>
      <c r="G204" s="237"/>
    </row>
    <row r="205" ht="23.25" customHeight="1" spans="1:7">
      <c r="A205" s="185" t="str">
        <f>'[1]Switch board'!$A207</f>
        <v>SW123.2</v>
      </c>
      <c r="B205" s="316" t="str">
        <f>'[1]Switch board'!$B207</f>
        <v>0.75mm wire (yellow)</v>
      </c>
      <c r="C205" s="262"/>
      <c r="D205" s="262"/>
      <c r="E205" s="262"/>
      <c r="F205" s="320">
        <f>'[1]Switch board'!K207</f>
        <v>89.2307692307692</v>
      </c>
      <c r="G205" s="237"/>
    </row>
    <row r="206" ht="19.5" customHeight="1" spans="1:7">
      <c r="A206" s="185" t="str">
        <f>'[1]Switch board'!$A208</f>
        <v>SW123.3</v>
      </c>
      <c r="B206" s="316" t="str">
        <f>'[1]Switch board'!$B208</f>
        <v>0.75mm wire (blue)</v>
      </c>
      <c r="C206" s="262"/>
      <c r="D206" s="262"/>
      <c r="E206" s="262"/>
      <c r="F206" s="320">
        <f>'[1]Switch board'!K208</f>
        <v>89.2307692307692</v>
      </c>
      <c r="G206" s="237"/>
    </row>
    <row r="207" ht="27" customHeight="1" spans="1:7">
      <c r="A207" s="185" t="str">
        <f>'[1]Switch board'!$A209</f>
        <v>SW123.4</v>
      </c>
      <c r="B207" s="316" t="str">
        <f>'[1]Switch board'!$B209</f>
        <v>0.75mm wire (black)</v>
      </c>
      <c r="C207" s="262"/>
      <c r="D207" s="262"/>
      <c r="E207" s="262"/>
      <c r="F207" s="320">
        <f>'[1]Switch board'!K209</f>
        <v>89.2307692307692</v>
      </c>
      <c r="G207" s="237"/>
    </row>
    <row r="208" ht="27" customHeight="1" spans="1:7">
      <c r="A208" s="185" t="str">
        <f>'[1]Switch board'!$A210</f>
        <v>SW123.5</v>
      </c>
      <c r="B208" s="316" t="str">
        <f>'[1]Switch board'!$B210</f>
        <v>0.75mm wire (grey)</v>
      </c>
      <c r="C208" s="262"/>
      <c r="D208" s="262"/>
      <c r="E208" s="262"/>
      <c r="F208" s="320">
        <f>'[1]Switch board'!K210</f>
        <v>89.2307692307692</v>
      </c>
      <c r="G208" s="237"/>
    </row>
    <row r="209" ht="39.75" customHeight="1" spans="1:7">
      <c r="A209" s="185" t="str">
        <f>'[1]Switch board'!$A211</f>
        <v>SW123.6</v>
      </c>
      <c r="B209" s="316" t="str">
        <f>'[1]Switch board'!$B211</f>
        <v>0.75mm wire (white)</v>
      </c>
      <c r="C209" s="262"/>
      <c r="D209" s="262"/>
      <c r="E209" s="262"/>
      <c r="F209" s="320">
        <f>'[1]Switch board'!K211</f>
        <v>89.2307692307692</v>
      </c>
      <c r="G209" s="237"/>
    </row>
    <row r="210" spans="1:7">
      <c r="A210" s="185" t="str">
        <f>'[1]Switch board'!$A212</f>
        <v>SW123.7</v>
      </c>
      <c r="B210" s="316" t="str">
        <f>'[1]Switch board'!$B212</f>
        <v>0.75mm wire (brown)</v>
      </c>
      <c r="C210" s="262"/>
      <c r="D210" s="262"/>
      <c r="E210" s="262"/>
      <c r="F210" s="320">
        <f>'[1]Switch board'!K212</f>
        <v>89.2307692307692</v>
      </c>
      <c r="G210" s="262"/>
    </row>
    <row r="211" customHeight="1" spans="1:7">
      <c r="A211" s="185" t="str">
        <f>'[1]Switch board'!$A213</f>
        <v>SW123.8</v>
      </c>
      <c r="B211" s="316" t="str">
        <f>'[1]Switch board'!$B213</f>
        <v>1.5mm wire (blue)</v>
      </c>
      <c r="C211" s="262"/>
      <c r="D211" s="262"/>
      <c r="E211" s="262"/>
      <c r="F211" s="320">
        <f>'[1]Switch board'!K213</f>
        <v>147.692307692308</v>
      </c>
      <c r="G211" s="262"/>
    </row>
    <row r="212" spans="1:7">
      <c r="A212" s="185" t="str">
        <f>'[1]Switch board'!$A214</f>
        <v>SW123.9</v>
      </c>
      <c r="B212" s="316" t="str">
        <f>'[1]Switch board'!$B214</f>
        <v>1.5mm wire (black)</v>
      </c>
      <c r="C212" s="262"/>
      <c r="D212" s="262"/>
      <c r="E212" s="262"/>
      <c r="F212" s="320">
        <f>'[1]Switch board'!K214</f>
        <v>147.692307692308</v>
      </c>
      <c r="G212" s="262"/>
    </row>
    <row r="213" spans="1:7">
      <c r="A213" s="185" t="str">
        <f>'[1]Switch board'!$A215</f>
        <v>SW123.10</v>
      </c>
      <c r="B213" s="316" t="str">
        <f>'[1]Switch board'!$B215</f>
        <v>1.5mm wire (yellow)</v>
      </c>
      <c r="C213" s="262"/>
      <c r="D213" s="262"/>
      <c r="E213" s="262"/>
      <c r="F213" s="320">
        <f>'[1]Switch board'!K215</f>
        <v>147.692307692308</v>
      </c>
      <c r="G213" s="262"/>
    </row>
    <row r="214" customHeight="1" spans="1:7">
      <c r="A214" s="185" t="str">
        <f>'[1]Switch board'!$A216</f>
        <v>SW123.11</v>
      </c>
      <c r="B214" s="316" t="str">
        <f>'[1]Switch board'!$B216</f>
        <v>1.5mm wire (red)</v>
      </c>
      <c r="C214" s="262"/>
      <c r="D214" s="262"/>
      <c r="E214" s="262"/>
      <c r="F214" s="320">
        <f>'[1]Switch board'!K216</f>
        <v>147.692307692308</v>
      </c>
      <c r="G214" s="262"/>
    </row>
    <row r="215" customHeight="1" spans="1:7">
      <c r="A215" s="185" t="str">
        <f>'[1]Switch board'!$A217</f>
        <v>SW123.12</v>
      </c>
      <c r="B215" s="316" t="str">
        <f>'[1]Switch board'!$B217</f>
        <v>1.5mm wire (green)</v>
      </c>
      <c r="C215" s="262"/>
      <c r="D215" s="262"/>
      <c r="E215" s="262"/>
      <c r="F215" s="320">
        <f>'[1]Switch board'!K217</f>
        <v>147.692307692308</v>
      </c>
      <c r="G215" s="262"/>
    </row>
    <row r="216" customHeight="1" spans="1:7">
      <c r="A216" s="185" t="str">
        <f>'[1]Switch board'!$A218</f>
        <v>SW123.13</v>
      </c>
      <c r="B216" s="316" t="str">
        <f>'[1]Switch board'!$B218</f>
        <v>2.5mm wire (blue)</v>
      </c>
      <c r="C216" s="262"/>
      <c r="D216" s="262"/>
      <c r="E216" s="262"/>
      <c r="F216" s="320">
        <f>'[1]Switch board'!K218</f>
        <v>235.384615384615</v>
      </c>
      <c r="G216" s="262"/>
    </row>
    <row r="217" customHeight="1" spans="1:7">
      <c r="A217" s="185" t="str">
        <f>'[1]Switch board'!$A219</f>
        <v>SW123.14</v>
      </c>
      <c r="B217" s="316" t="str">
        <f>'[1]Switch board'!$B219</f>
        <v>2.5mm wire (black)</v>
      </c>
      <c r="C217" s="262"/>
      <c r="D217" s="262"/>
      <c r="E217" s="262"/>
      <c r="F217" s="320">
        <f>'[1]Switch board'!K219</f>
        <v>235.384615384615</v>
      </c>
      <c r="G217" s="262"/>
    </row>
    <row r="218" customHeight="1" spans="1:7">
      <c r="A218" s="185" t="str">
        <f>'[1]Switch board'!$A220</f>
        <v>SW123.15</v>
      </c>
      <c r="B218" s="316" t="str">
        <f>'[1]Switch board'!$B220</f>
        <v>2.5mm wire (yellow)</v>
      </c>
      <c r="C218" s="262"/>
      <c r="D218" s="262"/>
      <c r="E218" s="262"/>
      <c r="F218" s="320">
        <f>'[1]Switch board'!K220</f>
        <v>235.384615384615</v>
      </c>
      <c r="G218" s="262"/>
    </row>
    <row r="219" customHeight="1" spans="1:7">
      <c r="A219" s="185" t="str">
        <f>'[1]Switch board'!$A221</f>
        <v>SW123.16</v>
      </c>
      <c r="B219" s="316" t="str">
        <f>'[1]Switch board'!$B221</f>
        <v>2.5mm wire (red)</v>
      </c>
      <c r="C219" s="262"/>
      <c r="D219" s="262"/>
      <c r="E219" s="262"/>
      <c r="F219" s="320">
        <f>'[1]Switch board'!K221</f>
        <v>235.384615384615</v>
      </c>
      <c r="G219" s="262"/>
    </row>
    <row r="220" customHeight="1" spans="1:7">
      <c r="A220" s="185" t="str">
        <f>'[1]Switch board'!$A222</f>
        <v>SW123.17</v>
      </c>
      <c r="B220" s="316" t="str">
        <f>'[1]Switch board'!$B222</f>
        <v>2.5mm wire (green)</v>
      </c>
      <c r="C220" s="262"/>
      <c r="D220" s="262"/>
      <c r="E220" s="262"/>
      <c r="F220" s="320">
        <f>'[1]Switch board'!K222</f>
        <v>235.384615384615</v>
      </c>
      <c r="G220" s="262"/>
    </row>
    <row r="221" customHeight="1" spans="1:7">
      <c r="A221" s="185" t="str">
        <f>'[1]Switch board'!$A223</f>
        <v>SW123.18</v>
      </c>
      <c r="B221" s="316" t="str">
        <f>'[1]Switch board'!$B223</f>
        <v>4mm wire (blue)</v>
      </c>
      <c r="C221" s="262" t="s">
        <v>440</v>
      </c>
      <c r="D221" s="262"/>
      <c r="E221" s="262"/>
      <c r="F221" s="320">
        <f>'[1]Switch board'!K223</f>
        <v>370.769230769231</v>
      </c>
      <c r="G221" s="262"/>
    </row>
    <row r="222" customHeight="1" spans="1:7">
      <c r="A222" s="185" t="str">
        <f>'[1]Switch board'!$A224</f>
        <v>SW123.19</v>
      </c>
      <c r="B222" s="316" t="str">
        <f>'[1]Switch board'!$B224</f>
        <v>4mm wire (black)</v>
      </c>
      <c r="C222" s="262" t="s">
        <v>440</v>
      </c>
      <c r="D222" s="262"/>
      <c r="E222" s="262"/>
      <c r="F222" s="320">
        <f>'[1]Switch board'!K224</f>
        <v>370.769230769231</v>
      </c>
      <c r="G222" s="262"/>
    </row>
    <row r="223" customHeight="1" spans="1:7">
      <c r="A223" s="185" t="str">
        <f>'[1]Switch board'!$A225</f>
        <v>SW123.20</v>
      </c>
      <c r="B223" s="316" t="str">
        <f>'[1]Switch board'!$B225</f>
        <v>4mm wire (yellow)</v>
      </c>
      <c r="C223" s="262" t="s">
        <v>440</v>
      </c>
      <c r="D223" s="262"/>
      <c r="E223" s="262"/>
      <c r="F223" s="320">
        <f>'[1]Switch board'!K225</f>
        <v>370.769230769231</v>
      </c>
      <c r="G223" s="262"/>
    </row>
    <row r="224" customHeight="1" spans="1:7">
      <c r="A224" s="185" t="str">
        <f>'[1]Switch board'!$A226</f>
        <v>SW123.21</v>
      </c>
      <c r="B224" s="316" t="str">
        <f>'[1]Switch board'!$B226</f>
        <v>4mm wire (red)</v>
      </c>
      <c r="C224" s="262" t="s">
        <v>440</v>
      </c>
      <c r="D224" s="262"/>
      <c r="E224" s="262"/>
      <c r="F224" s="320">
        <f>'[1]Switch board'!K226</f>
        <v>370.769230769231</v>
      </c>
      <c r="G224" s="262"/>
    </row>
    <row r="225" customHeight="1" spans="1:7">
      <c r="A225" s="185" t="str">
        <f>'[1]Switch board'!$A227</f>
        <v>SW123.22</v>
      </c>
      <c r="B225" s="316" t="str">
        <f>'[1]Switch board'!$B227</f>
        <v>4mm wire (green)</v>
      </c>
      <c r="C225" s="262"/>
      <c r="D225" s="262"/>
      <c r="E225" s="262"/>
      <c r="F225" s="320">
        <f>'[1]Switch board'!K227</f>
        <v>370.769230769231</v>
      </c>
      <c r="G225" s="262"/>
    </row>
    <row r="226" customHeight="1" spans="1:7">
      <c r="A226" s="185" t="str">
        <f>'[1]Switch board'!$A228</f>
        <v>SW123.23</v>
      </c>
      <c r="B226" s="316" t="str">
        <f>'[1]Switch board'!$B228</f>
        <v>6mm wire (blue)</v>
      </c>
      <c r="C226" s="262"/>
      <c r="D226" s="262"/>
      <c r="E226" s="262"/>
      <c r="F226" s="320">
        <f>'[1]Switch board'!K228</f>
        <v>550.769230769231</v>
      </c>
      <c r="G226" s="262"/>
    </row>
    <row r="227" customHeight="1" spans="1:7">
      <c r="A227" s="185" t="str">
        <f>'[1]Switch board'!$A229</f>
        <v>SW123.24</v>
      </c>
      <c r="B227" s="316" t="str">
        <f>'[1]Switch board'!$B229</f>
        <v>6mm wire (black)</v>
      </c>
      <c r="C227" s="262"/>
      <c r="D227" s="262"/>
      <c r="E227" s="262"/>
      <c r="F227" s="320">
        <f>'[1]Switch board'!K229</f>
        <v>550.769230769231</v>
      </c>
      <c r="G227" s="262"/>
    </row>
    <row r="228" customHeight="1" spans="1:7">
      <c r="A228" s="185" t="str">
        <f>'[1]Switch board'!$A230</f>
        <v>SW123.25</v>
      </c>
      <c r="B228" s="316" t="str">
        <f>'[1]Switch board'!$B230</f>
        <v>6mm wire (yellow)</v>
      </c>
      <c r="C228" s="262"/>
      <c r="D228" s="262"/>
      <c r="E228" s="262"/>
      <c r="F228" s="320">
        <f>'[1]Switch board'!K230</f>
        <v>550.769230769231</v>
      </c>
      <c r="G228" s="262"/>
    </row>
    <row r="229" customHeight="1" spans="1:7">
      <c r="A229" s="185" t="str">
        <f>'[1]Switch board'!$A231</f>
        <v>SW123.26</v>
      </c>
      <c r="B229" s="316" t="str">
        <f>'[1]Switch board'!$B231</f>
        <v>6mm wire (red)</v>
      </c>
      <c r="C229" s="262"/>
      <c r="D229" s="262"/>
      <c r="E229" s="262"/>
      <c r="F229" s="320">
        <f>'[1]Switch board'!K231</f>
        <v>550.769230769231</v>
      </c>
      <c r="G229" s="262"/>
    </row>
    <row r="230" customHeight="1" spans="1:7">
      <c r="A230" s="185" t="str">
        <f>'[1]Switch board'!$A232</f>
        <v>SW123.27</v>
      </c>
      <c r="B230" s="316" t="str">
        <f>'[1]Switch board'!$B232</f>
        <v>10mm wire (black)</v>
      </c>
      <c r="C230" s="262"/>
      <c r="D230" s="262"/>
      <c r="E230" s="262"/>
      <c r="F230" s="320">
        <f>'[1]Switch board'!K232</f>
        <v>921.538461538462</v>
      </c>
      <c r="G230" s="262"/>
    </row>
    <row r="231" customHeight="1" spans="1:7">
      <c r="A231" s="185" t="str">
        <f>'[1]Switch board'!$A233</f>
        <v>SW123.28</v>
      </c>
      <c r="B231" s="316" t="str">
        <f>'[1]Switch board'!$B233</f>
        <v>16mm wire (black)</v>
      </c>
      <c r="C231" s="262"/>
      <c r="D231" s="262"/>
      <c r="E231" s="262"/>
      <c r="F231" s="320">
        <f>'[1]Switch board'!K233</f>
        <v>1455.38461538462</v>
      </c>
      <c r="G231" s="262"/>
    </row>
    <row r="232" customHeight="1" spans="1:7">
      <c r="A232" s="185" t="str">
        <f>'[1]Switch board'!$A234</f>
        <v>SW123.29</v>
      </c>
      <c r="B232" s="316" t="str">
        <f>'[1]Switch board'!$B234</f>
        <v>25mm wire (black)</v>
      </c>
      <c r="C232" s="262"/>
      <c r="D232" s="262"/>
      <c r="E232" s="342"/>
      <c r="F232" s="320">
        <f>'[1]Switch board'!K234</f>
        <v>2280</v>
      </c>
      <c r="G232" s="262"/>
    </row>
    <row r="233" customHeight="1" spans="1:7">
      <c r="A233" s="185" t="str">
        <f>'[1]Switch board'!$A235</f>
        <v>SW123.30</v>
      </c>
      <c r="B233" s="316" t="str">
        <f>'[1]Switch board'!$B235</f>
        <v>3core wire 1mm (black)</v>
      </c>
      <c r="C233" s="262"/>
      <c r="D233" s="323"/>
      <c r="E233" s="342"/>
      <c r="F233" s="320">
        <f>'[1]Switch board'!K235</f>
        <v>407.692307692308</v>
      </c>
      <c r="G233" s="262"/>
    </row>
    <row r="234" customHeight="1" spans="1:7">
      <c r="A234" s="185" t="str">
        <f>'[1]Switch board'!$A236</f>
        <v>SW123.31</v>
      </c>
      <c r="B234" s="316" t="str">
        <f>'[1]Switch board'!$B236</f>
        <v>4core wire 1mm (black)</v>
      </c>
      <c r="C234" s="262"/>
      <c r="D234" s="323"/>
      <c r="E234" s="342"/>
      <c r="F234" s="320">
        <f>'[1]Switch board'!K236</f>
        <v>553.846153846154</v>
      </c>
      <c r="G234" s="262"/>
    </row>
    <row r="235" customHeight="1" spans="1:7">
      <c r="A235" s="185" t="str">
        <f>'[1]Switch board'!$A237</f>
        <v>SW123.32</v>
      </c>
      <c r="B235" s="316" t="str">
        <f>'[1]Switch board'!$B237</f>
        <v>5core wire 1mm (black)</v>
      </c>
      <c r="C235" s="262"/>
      <c r="D235" s="323"/>
      <c r="E235" s="342"/>
      <c r="F235" s="320">
        <f>'[1]Switch board'!K237</f>
        <v>376.923076923077</v>
      </c>
      <c r="G235" s="262"/>
    </row>
    <row r="236" customHeight="1" spans="1:7">
      <c r="A236" s="185" t="str">
        <f>'[1]Switch board'!$A238</f>
        <v>SW123.33</v>
      </c>
      <c r="B236" s="316" t="str">
        <f>'[1]Switch board'!$B238</f>
        <v>3core wire 1.5mm(grey)</v>
      </c>
      <c r="C236" s="262"/>
      <c r="D236" s="323"/>
      <c r="E236" s="342"/>
      <c r="F236" s="320">
        <f>'[1]Switch board'!K238</f>
        <v>0</v>
      </c>
      <c r="G236" s="262"/>
    </row>
    <row r="237" ht="18.75" customHeight="1" spans="1:7">
      <c r="A237" s="185" t="str">
        <f>'[1]Switch board'!$A239</f>
        <v>SW123.34</v>
      </c>
      <c r="B237" s="316" t="str">
        <f>'[1]Switch board'!$B239</f>
        <v>3core wire 2.5mm(grey)</v>
      </c>
      <c r="C237" s="262"/>
      <c r="D237" s="323"/>
      <c r="E237" s="342"/>
      <c r="F237" s="320">
        <f>'[1]Switch board'!K239</f>
        <v>0</v>
      </c>
      <c r="G237" s="343"/>
    </row>
    <row r="238" ht="15" customHeight="1" spans="1:7">
      <c r="A238" s="185" t="str">
        <f>'[1]Switch board'!$A240</f>
        <v>SW123.35</v>
      </c>
      <c r="B238" s="316" t="str">
        <f>'[1]Switch board'!$B240</f>
        <v>3core 1.5mm wire black heavy</v>
      </c>
      <c r="C238" s="327"/>
      <c r="D238" s="262"/>
      <c r="E238" s="342"/>
      <c r="F238" s="320">
        <f>'[1]Switch board'!K240</f>
        <v>474.285714285714</v>
      </c>
      <c r="G238" s="343"/>
    </row>
    <row r="239" ht="15" customHeight="1" spans="1:7">
      <c r="A239" s="185" t="str">
        <f>'[1]Switch board'!$A241</f>
        <v>SW123.36</v>
      </c>
      <c r="B239" s="316" t="str">
        <f>'[1]Switch board'!$B241</f>
        <v>3core 2.5mm wire black heavy</v>
      </c>
      <c r="C239" s="327"/>
      <c r="D239" s="262"/>
      <c r="E239" s="342"/>
      <c r="F239" s="320">
        <f>'[1]Switch board'!K241</f>
        <v>590.714285714286</v>
      </c>
      <c r="G239" s="343"/>
    </row>
    <row r="240" ht="15" customHeight="1" spans="1:7">
      <c r="A240" s="185" t="str">
        <f>'[1]Switch board'!$A242</f>
        <v>SW123.37</v>
      </c>
      <c r="B240" s="316" t="str">
        <f>'[1]Switch board'!$B242</f>
        <v>3core 4mm wire black heavy</v>
      </c>
      <c r="C240" s="327"/>
      <c r="D240" s="262"/>
      <c r="E240" s="342"/>
      <c r="F240" s="320">
        <f>'[1]Switch board'!K242</f>
        <v>0</v>
      </c>
      <c r="G240" s="343"/>
    </row>
    <row r="241" ht="15" customHeight="1" spans="1:7">
      <c r="A241" s="185" t="str">
        <f>'[1]Switch board'!$A243</f>
        <v>SW123.38</v>
      </c>
      <c r="B241" s="316" t="str">
        <f>'[1]Switch board'!$B243</f>
        <v>40/076 3core wire 1hp-1.5hp</v>
      </c>
      <c r="C241" s="327"/>
      <c r="D241" s="262"/>
      <c r="E241" s="342"/>
      <c r="F241" s="320">
        <f>'[1]Switch board'!K243</f>
        <v>245.714285714286</v>
      </c>
      <c r="G241" s="343"/>
    </row>
    <row r="242" ht="15" customHeight="1" spans="1:7">
      <c r="A242" s="185" t="str">
        <f>'[1]Switch board'!$A244</f>
        <v>SW123.39</v>
      </c>
      <c r="B242" s="316" t="str">
        <f>'[1]Switch board'!$B244</f>
        <v>70/076 3core wire 2hp-2.5hp</v>
      </c>
      <c r="C242" s="327"/>
      <c r="D242" s="262"/>
      <c r="E242" s="342"/>
      <c r="F242" s="320">
        <f>'[1]Switch board'!K244</f>
        <v>400</v>
      </c>
      <c r="G242" s="343"/>
    </row>
    <row r="243" customHeight="1" spans="1:7">
      <c r="A243" s="185" t="str">
        <f>'[1]Switch board'!$A245</f>
        <v>ELI021.1</v>
      </c>
      <c r="B243" s="316" t="str">
        <f>'[1]Switch board'!$B245</f>
        <v>ECB-1000P</v>
      </c>
      <c r="C243" s="138"/>
      <c r="D243" s="71" t="s">
        <v>441</v>
      </c>
      <c r="E243" s="262"/>
      <c r="F243" s="320">
        <f>'[1]Switch board'!K245</f>
        <v>360.092592592593</v>
      </c>
      <c r="G243" s="343"/>
    </row>
    <row r="244" customHeight="1" spans="1:7">
      <c r="A244" s="185" t="str">
        <f>'[1]Switch board'!$A246</f>
        <v>ELI021.2</v>
      </c>
      <c r="B244" s="316" t="str">
        <f>'[1]Switch board'!$B246</f>
        <v>ECB-1000PLUS</v>
      </c>
      <c r="C244" s="136" t="s">
        <v>442</v>
      </c>
      <c r="D244" s="71"/>
      <c r="E244" s="262"/>
      <c r="F244" s="320">
        <f>'[1]Switch board'!K246</f>
        <v>455.555555555556</v>
      </c>
      <c r="G244" s="343"/>
    </row>
    <row r="245" customHeight="1" spans="1:7">
      <c r="A245" s="185" t="str">
        <f>'[1]Switch board'!$A247</f>
        <v>ELI021.3</v>
      </c>
      <c r="B245" s="316" t="str">
        <f>'[1]Switch board'!$B247</f>
        <v>ECB-1000PLUS wifi</v>
      </c>
      <c r="C245" s="138"/>
      <c r="D245" s="71"/>
      <c r="E245" s="262"/>
      <c r="F245" s="320">
        <f>'[1]Switch board'!K247</f>
        <v>531.481481481481</v>
      </c>
      <c r="G245" s="343"/>
    </row>
    <row r="246" customHeight="1" spans="1:7">
      <c r="A246" s="185" t="str">
        <f>'[1]Switch board'!$A248</f>
        <v>SB001.1</v>
      </c>
      <c r="B246" s="316" t="str">
        <f>'[1]Switch board'!$B248</f>
        <v>Chiller Scneider (1-3.5) 1PH</v>
      </c>
      <c r="C246" s="45" t="s">
        <v>443</v>
      </c>
      <c r="D246" s="325" t="s">
        <v>444</v>
      </c>
      <c r="E246" s="262" t="s">
        <v>445</v>
      </c>
      <c r="F246" s="320">
        <f>'[1]Switch board'!K248</f>
        <v>985.595346039202</v>
      </c>
      <c r="G246" s="321"/>
    </row>
    <row r="247" customHeight="1" spans="1:7">
      <c r="A247" s="185" t="str">
        <f>'[1]Switch board'!$A249</f>
        <v>SB001.2</v>
      </c>
      <c r="B247" s="316" t="str">
        <f>'[1]Switch board'!$B249</f>
        <v>Freezer Scneider (1-3.5) 1PH</v>
      </c>
      <c r="C247" s="45"/>
      <c r="D247" s="325" t="s">
        <v>444</v>
      </c>
      <c r="E247" s="262" t="s">
        <v>445</v>
      </c>
      <c r="F247" s="320">
        <f>'[1]Switch board'!K249</f>
        <v>1117.30234537298</v>
      </c>
      <c r="G247" s="324"/>
    </row>
    <row r="248" customHeight="1" spans="1:7">
      <c r="A248" s="185" t="str">
        <f>'[1]Switch board'!$A250</f>
        <v>SB001</v>
      </c>
      <c r="B248" s="316" t="str">
        <f>'[1]Switch board'!$B250</f>
        <v>Chiller ALL Scneider(2-3.5) </v>
      </c>
      <c r="C248" s="344" t="s">
        <v>446</v>
      </c>
      <c r="D248" s="345" t="s">
        <v>444</v>
      </c>
      <c r="E248" s="262" t="s">
        <v>445</v>
      </c>
      <c r="F248" s="320">
        <f>'[1]Switch board'!K250</f>
        <v>1245.14946512273</v>
      </c>
      <c r="G248" s="324"/>
    </row>
    <row r="249" customHeight="1" spans="1:7">
      <c r="A249" s="185" t="str">
        <f>'[1]Switch board'!$A251</f>
        <v>SB002</v>
      </c>
      <c r="B249" s="316" t="str">
        <f>'[1]Switch board'!$B251</f>
        <v>Chiller ALL Scneider (4-6.5) </v>
      </c>
      <c r="C249" s="346"/>
      <c r="D249" s="345" t="s">
        <v>447</v>
      </c>
      <c r="E249" s="262" t="s">
        <v>445</v>
      </c>
      <c r="F249" s="320">
        <f>'[1]Switch board'!K251</f>
        <v>1282.43631620269</v>
      </c>
      <c r="G249" s="324"/>
    </row>
    <row r="250" customHeight="1" spans="1:7">
      <c r="A250" s="185" t="str">
        <f>'[1]Switch board'!$A252</f>
        <v>SB002.1</v>
      </c>
      <c r="B250" s="316" t="str">
        <f>'[1]Switch board'!$B252</f>
        <v>Chiller ALL Scneider (7.5-12) </v>
      </c>
      <c r="C250" s="346"/>
      <c r="D250" s="323" t="s">
        <v>448</v>
      </c>
      <c r="E250" s="347" t="s">
        <v>445</v>
      </c>
      <c r="F250" s="320">
        <f>'[1]Switch board'!K252</f>
        <v>1537.96179516248</v>
      </c>
      <c r="G250" s="324"/>
    </row>
    <row r="251" customHeight="1" spans="1:7">
      <c r="A251" s="185" t="str">
        <f>'[1]Switch board'!$A253</f>
        <v>SB003</v>
      </c>
      <c r="B251" s="316" t="str">
        <f>'[1]Switch board'!$B253</f>
        <v>Freezer ALL Scneider (2-3.5) </v>
      </c>
      <c r="C251" s="346"/>
      <c r="D251" s="345" t="s">
        <v>444</v>
      </c>
      <c r="E251" s="71" t="s">
        <v>445</v>
      </c>
      <c r="F251" s="320">
        <f>'[1]Switch board'!K253</f>
        <v>1448.24107984112</v>
      </c>
      <c r="G251" s="324"/>
    </row>
    <row r="252" ht="14.25" customHeight="1" spans="1:7">
      <c r="A252" s="185" t="str">
        <f>'[1]Switch board'!$A254</f>
        <v>SB004</v>
      </c>
      <c r="B252" s="316" t="str">
        <f>'[1]Switch board'!$B254</f>
        <v>Freezer ALL Scneider (4-6.5)</v>
      </c>
      <c r="C252" s="346"/>
      <c r="D252" s="345" t="s">
        <v>447</v>
      </c>
      <c r="E252" s="262" t="s">
        <v>445</v>
      </c>
      <c r="F252" s="320">
        <f>'[1]Switch board'!K254</f>
        <v>1488.27593178087</v>
      </c>
      <c r="G252" s="324"/>
    </row>
    <row r="253" ht="14.25" customHeight="1" spans="1:7">
      <c r="A253" s="185" t="str">
        <f>'[1]Switch board'!$A255</f>
        <v>SB004.1</v>
      </c>
      <c r="B253" s="316" t="str">
        <f>'[1]Switch board'!$B255</f>
        <v>Freezer ALL Scneider (7.5-12)</v>
      </c>
      <c r="C253" s="348"/>
      <c r="D253" s="323" t="s">
        <v>448</v>
      </c>
      <c r="E253" s="347" t="s">
        <v>449</v>
      </c>
      <c r="F253" s="320">
        <f>'[1]Switch board'!K255</f>
        <v>1774.81083928941</v>
      </c>
      <c r="G253" s="324"/>
    </row>
    <row r="254" ht="14.25" customHeight="1" spans="1:7">
      <c r="A254" s="185" t="str">
        <f>'[1]Switch board'!$A256</f>
        <v>SB004.2</v>
      </c>
      <c r="B254" s="316" t="str">
        <f>'[1]Switch board'!$B256</f>
        <v>Chiller/freezer ALL Scneider(2-3.5) </v>
      </c>
      <c r="C254" s="349" t="s">
        <v>450</v>
      </c>
      <c r="D254" s="345" t="s">
        <v>444</v>
      </c>
      <c r="E254" s="262" t="s">
        <v>451</v>
      </c>
      <c r="F254" s="320">
        <f>'[1]Switch board'!K256</f>
        <v>901.014020462296</v>
      </c>
      <c r="G254" s="324"/>
    </row>
    <row r="255" ht="14.25" customHeight="1" spans="1:7">
      <c r="A255" s="185" t="str">
        <f>'[1]Switch board'!$A257</f>
        <v>SB004.3</v>
      </c>
      <c r="B255" s="316" t="str">
        <f>'[1]Switch board'!$B257</f>
        <v>Chiller/freezer ALL Scneider (4-6.5) </v>
      </c>
      <c r="C255" s="350"/>
      <c r="D255" s="345" t="s">
        <v>447</v>
      </c>
      <c r="E255" s="262" t="s">
        <v>451</v>
      </c>
      <c r="F255" s="320">
        <f>'[1]Switch board'!K257</f>
        <v>920.287512352421</v>
      </c>
      <c r="G255" s="324"/>
    </row>
    <row r="256" ht="14.25" customHeight="1" spans="1:7">
      <c r="A256" s="185" t="str">
        <f>'[1]Switch board'!$A258</f>
        <v>SB004.4</v>
      </c>
      <c r="B256" s="316" t="str">
        <f>'[1]Switch board'!$B258</f>
        <v>Chiller/freezer ALL Scneider (7.5-12) </v>
      </c>
      <c r="C256" s="350"/>
      <c r="D256" s="323" t="s">
        <v>448</v>
      </c>
      <c r="E256" s="347" t="s">
        <v>445</v>
      </c>
      <c r="F256" s="320">
        <f>'[1]Switch board'!K258</f>
        <v>1032.77028604173</v>
      </c>
      <c r="G256" s="324"/>
    </row>
    <row r="257" customHeight="1" spans="1:7">
      <c r="A257" s="185" t="str">
        <f>'[1]Switch board'!$A259</f>
        <v>SB004.5</v>
      </c>
      <c r="B257" s="316" t="str">
        <f>'[1]Switch board'!$B259</f>
        <v>Chiller/freezer ALL Scneider (7.5-12) part winding</v>
      </c>
      <c r="C257" s="350"/>
      <c r="D257" s="345" t="s">
        <v>444</v>
      </c>
      <c r="E257" s="71" t="s">
        <v>445</v>
      </c>
      <c r="F257" s="320">
        <f>'[1]Switch board'!K259</f>
        <v>1310.78384336563</v>
      </c>
      <c r="G257" s="324"/>
    </row>
    <row r="258" customHeight="1" spans="1:7">
      <c r="A258" s="185" t="str">
        <f>'[1]Switch board'!$A260</f>
        <v>SB004.6</v>
      </c>
      <c r="B258" s="316" t="str">
        <f>'[1]Switch board'!$B260</f>
        <v>Chiller ALL Scneider(2-3.5) for bcu indoor </v>
      </c>
      <c r="C258" s="208" t="s">
        <v>452</v>
      </c>
      <c r="D258" s="345" t="s">
        <v>444</v>
      </c>
      <c r="E258" s="71"/>
      <c r="F258" s="320">
        <f>'[1]Switch board'!K260</f>
        <v>1084.90963352627</v>
      </c>
      <c r="G258" s="324"/>
    </row>
    <row r="259" customHeight="1" spans="1:7">
      <c r="A259" s="185" t="str">
        <f>'[1]Switch board'!$A261</f>
        <v>SB004.7</v>
      </c>
      <c r="B259" s="316" t="str">
        <f>'[1]Switch board'!$B261</f>
        <v>Chiller ALL Scneider (4-6.5) for bcu indoor</v>
      </c>
      <c r="C259" s="351"/>
      <c r="D259" s="345" t="s">
        <v>447</v>
      </c>
      <c r="E259" s="71"/>
      <c r="F259" s="320">
        <f>'[1]Switch board'!K261</f>
        <v>1131.06347968011</v>
      </c>
      <c r="G259" s="324"/>
    </row>
    <row r="260" customHeight="1" spans="1:7">
      <c r="A260" s="185" t="str">
        <f>'[1]Switch board'!$A262</f>
        <v>SB004.8</v>
      </c>
      <c r="B260" s="316" t="str">
        <f>'[1]Switch board'!$B262</f>
        <v>Chiller ALL Scneider (7.5-15) for bcu indoor</v>
      </c>
      <c r="C260" s="351"/>
      <c r="D260" s="323" t="s">
        <v>448</v>
      </c>
      <c r="E260" s="71"/>
      <c r="F260" s="320">
        <f>'[1]Switch board'!K262</f>
        <v>1207.98655660319</v>
      </c>
      <c r="G260" s="324"/>
    </row>
    <row r="261" customHeight="1" spans="1:7">
      <c r="A261" s="185" t="str">
        <f>'[1]Switch board'!$A263</f>
        <v>SB004.9</v>
      </c>
      <c r="B261" s="316" t="str">
        <f>'[1]Switch board'!$B263</f>
        <v>Freezer ALL Scneider (2-3.5) for bcu indoor</v>
      </c>
      <c r="C261" s="351"/>
      <c r="D261" s="345" t="s">
        <v>444</v>
      </c>
      <c r="E261" s="71"/>
      <c r="F261" s="320">
        <f>'[1]Switch board'!K263</f>
        <v>1124.90794938665</v>
      </c>
      <c r="G261" s="324"/>
    </row>
    <row r="262" customHeight="1" spans="1:7">
      <c r="A262" s="185" t="str">
        <f>'[1]Switch board'!$A264</f>
        <v>SB004.10</v>
      </c>
      <c r="B262" s="316" t="str">
        <f>'[1]Switch board'!$B264</f>
        <v>Freezer ALL Scneider (4-6.5) for bcu indoor</v>
      </c>
      <c r="C262" s="351"/>
      <c r="D262" s="345" t="s">
        <v>447</v>
      </c>
      <c r="E262" s="71"/>
      <c r="F262" s="320">
        <f>'[1]Switch board'!K264</f>
        <v>1201.83102630973</v>
      </c>
      <c r="G262" s="324"/>
    </row>
    <row r="263" spans="1:7">
      <c r="A263" s="185" t="str">
        <f>'[1]Switch board'!$A265</f>
        <v>SB004.11</v>
      </c>
      <c r="B263" s="316" t="str">
        <f>'[1]Switch board'!$B265</f>
        <v>Freezer ALL Scneider (7.5-15) for bcu indoor</v>
      </c>
      <c r="C263" s="210"/>
      <c r="D263" s="323" t="s">
        <v>448</v>
      </c>
      <c r="E263" s="71"/>
      <c r="F263" s="320">
        <f>'[1]Switch board'!K265</f>
        <v>1355.67718015588</v>
      </c>
      <c r="G263" s="324"/>
    </row>
    <row r="264" ht="11.25" customHeight="1" spans="1:7">
      <c r="A264" s="185" t="str">
        <f>'[1]Switch board'!$A266</f>
        <v>SB005</v>
      </c>
      <c r="B264" s="316" t="str">
        <f>'[1]Switch board'!$B266</f>
        <v>Chiller ALL Scneider (7.5-14) </v>
      </c>
      <c r="C264" s="344" t="s">
        <v>453</v>
      </c>
      <c r="D264" s="323" t="s">
        <v>454</v>
      </c>
      <c r="E264" s="262" t="s">
        <v>455</v>
      </c>
      <c r="F264" s="320">
        <f>'[1]Switch board'!K266</f>
        <v>2071.79047321847</v>
      </c>
      <c r="G264" s="324"/>
    </row>
    <row r="265" spans="1:7">
      <c r="A265" s="185" t="str">
        <f>'[1]Switch board'!$A267</f>
        <v>SB006</v>
      </c>
      <c r="B265" s="316" t="str">
        <f>'[1]Switch board'!$B267</f>
        <v>Chiller ALL Scneider (15-23)</v>
      </c>
      <c r="C265" s="346"/>
      <c r="D265" s="323" t="s">
        <v>456</v>
      </c>
      <c r="E265" s="262" t="s">
        <v>455</v>
      </c>
      <c r="F265" s="320">
        <f>'[1]Switch board'!K267</f>
        <v>2243.66117339951</v>
      </c>
      <c r="G265" s="324"/>
    </row>
    <row r="266" spans="1:7">
      <c r="A266" s="185" t="str">
        <f>'[1]Switch board'!$A268</f>
        <v>SB007</v>
      </c>
      <c r="B266" s="316" t="str">
        <f>'[1]Switch board'!$B268</f>
        <v>Chiller ALL Scneider (25-34 )</v>
      </c>
      <c r="C266" s="346"/>
      <c r="D266" s="323" t="s">
        <v>457</v>
      </c>
      <c r="E266" s="262" t="s">
        <v>458</v>
      </c>
      <c r="F266" s="320">
        <f>'[1]Switch board'!K268</f>
        <v>2523.17445705072</v>
      </c>
      <c r="G266" s="324"/>
    </row>
    <row r="267" customHeight="1" spans="1:7">
      <c r="A267" s="185" t="str">
        <f>'[1]Switch board'!$A269</f>
        <v>SB008</v>
      </c>
      <c r="B267" s="316" t="str">
        <f>'[1]Switch board'!$B269</f>
        <v>Chiller ALL Scneider (35-50)</v>
      </c>
      <c r="C267" s="346"/>
      <c r="D267" s="323" t="s">
        <v>459</v>
      </c>
      <c r="E267" s="262" t="s">
        <v>458</v>
      </c>
      <c r="F267" s="320">
        <f>'[1]Switch board'!K269</f>
        <v>2689.16157338267</v>
      </c>
      <c r="G267" s="324"/>
    </row>
    <row r="268" spans="1:7">
      <c r="A268" s="185" t="str">
        <f>'[1]Switch board'!$A270</f>
        <v>SB009</v>
      </c>
      <c r="B268" s="316" t="str">
        <f>'[1]Switch board'!$B270</f>
        <v>Freezer ALL Scneider (7.5-14) </v>
      </c>
      <c r="C268" s="346"/>
      <c r="D268" s="323" t="s">
        <v>454</v>
      </c>
      <c r="E268" s="262" t="s">
        <v>455</v>
      </c>
      <c r="F268" s="320">
        <f>'[1]Switch board'!K270</f>
        <v>2267.59671047906</v>
      </c>
      <c r="G268" s="324"/>
    </row>
    <row r="269" spans="1:7">
      <c r="A269" s="185" t="str">
        <f>'[1]Switch board'!$A271</f>
        <v>SB010</v>
      </c>
      <c r="B269" s="316" t="str">
        <f>'[1]Switch board'!$B271</f>
        <v>Freezer ALL Scneider (15-23) </v>
      </c>
      <c r="C269" s="346"/>
      <c r="D269" s="323" t="s">
        <v>456</v>
      </c>
      <c r="E269" s="262" t="s">
        <v>455</v>
      </c>
      <c r="F269" s="320">
        <f>'[1]Switch board'!K271</f>
        <v>2465.52942910144</v>
      </c>
      <c r="G269" s="324"/>
    </row>
    <row r="270" ht="11.25" customHeight="1" spans="1:7">
      <c r="A270" s="185" t="str">
        <f>'[1]Switch board'!$A272</f>
        <v>SB011</v>
      </c>
      <c r="B270" s="316" t="str">
        <f>'[1]Switch board'!$B272</f>
        <v>Freezer ALL Scneider (25-34) </v>
      </c>
      <c r="C270" s="346"/>
      <c r="D270" s="323" t="s">
        <v>457</v>
      </c>
      <c r="E270" s="262" t="s">
        <v>458</v>
      </c>
      <c r="F270" s="320">
        <f>'[1]Switch board'!K272</f>
        <v>2796.09319483762</v>
      </c>
      <c r="G270" s="324"/>
    </row>
    <row r="271" spans="1:7">
      <c r="A271" s="185" t="str">
        <f>'[1]Switch board'!$A273</f>
        <v>SB012</v>
      </c>
      <c r="B271" s="316" t="str">
        <f>'[1]Switch board'!$B273</f>
        <v>Freezer ALL Scneider (35-50) </v>
      </c>
      <c r="C271" s="348"/>
      <c r="D271" s="323" t="s">
        <v>459</v>
      </c>
      <c r="E271" s="262" t="s">
        <v>458</v>
      </c>
      <c r="F271" s="320">
        <f>'[1]Switch board'!K273</f>
        <v>2986.69569578495</v>
      </c>
      <c r="G271" s="324"/>
    </row>
    <row r="272" spans="1:7">
      <c r="A272" s="185" t="str">
        <f>'[1]Switch board'!$A274</f>
        <v>SB013</v>
      </c>
      <c r="B272" s="316" t="str">
        <f>'[1]Switch board'!$B274</f>
        <v>Chiller ALL Scneider (7.5-12) </v>
      </c>
      <c r="C272" s="67" t="s">
        <v>460</v>
      </c>
      <c r="D272" s="323" t="s">
        <v>448</v>
      </c>
      <c r="E272" s="262" t="s">
        <v>458</v>
      </c>
      <c r="F272" s="320">
        <f>'[1]Switch board'!K274</f>
        <v>2408.26115309077</v>
      </c>
      <c r="G272" s="324"/>
    </row>
    <row r="273" customHeight="1" spans="1:7">
      <c r="A273" s="185" t="str">
        <f>'[1]Switch board'!$A275</f>
        <v>SB014</v>
      </c>
      <c r="B273" s="316" t="str">
        <f>'[1]Switch board'!$B275</f>
        <v>Chiller ALL Scneider (15-20)</v>
      </c>
      <c r="C273" s="67"/>
      <c r="D273" s="323" t="s">
        <v>461</v>
      </c>
      <c r="E273" s="262" t="s">
        <v>458</v>
      </c>
      <c r="F273" s="320">
        <f>'[1]Switch board'!K275</f>
        <v>2667.26127940124</v>
      </c>
      <c r="G273" s="324"/>
    </row>
    <row r="274" customHeight="1" spans="1:7">
      <c r="A274" s="185" t="str">
        <f>'[1]Switch board'!$A276</f>
        <v>SB015</v>
      </c>
      <c r="B274" s="316" t="str">
        <f>'[1]Switch board'!$B276</f>
        <v>Chiller ALL Scneider (25-30 )</v>
      </c>
      <c r="C274" s="67"/>
      <c r="D274" s="323" t="s">
        <v>462</v>
      </c>
      <c r="E274" s="262" t="s">
        <v>458</v>
      </c>
      <c r="F274" s="320">
        <f>'[1]Switch board'!K276</f>
        <v>3479.41676759121</v>
      </c>
      <c r="G274" s="324"/>
    </row>
    <row r="275" spans="1:7">
      <c r="A275" s="185" t="str">
        <f>'[1]Switch board'!$A277</f>
        <v>SB016</v>
      </c>
      <c r="B275" s="316" t="str">
        <f>'[1]Switch board'!$B277</f>
        <v>Freezer ALLScneider (7.5-12) </v>
      </c>
      <c r="C275" s="67"/>
      <c r="D275" s="323" t="s">
        <v>448</v>
      </c>
      <c r="E275" s="262" t="s">
        <v>458</v>
      </c>
      <c r="F275" s="320">
        <f>'[1]Switch board'!K277</f>
        <v>2609.08520260447</v>
      </c>
      <c r="G275" s="324"/>
    </row>
    <row r="276" spans="1:7">
      <c r="A276" s="185" t="str">
        <f>'[1]Switch board'!$A278</f>
        <v>SB017</v>
      </c>
      <c r="B276" s="316" t="str">
        <f>'[1]Switch board'!$B278</f>
        <v>Freezer ALLScneider (15-20) </v>
      </c>
      <c r="C276" s="67"/>
      <c r="D276" s="323" t="s">
        <v>461</v>
      </c>
      <c r="E276" s="262" t="s">
        <v>458</v>
      </c>
      <c r="F276" s="320">
        <f>'[1]Switch board'!K278</f>
        <v>2815.88239009132</v>
      </c>
      <c r="G276" s="324"/>
    </row>
    <row r="277" spans="1:7">
      <c r="A277" s="185" t="str">
        <f>'[1]Switch board'!$A279</f>
        <v>SB018</v>
      </c>
      <c r="B277" s="316" t="str">
        <f>'[1]Switch board'!$B279</f>
        <v>Freezer ALL Scneider (25-30) </v>
      </c>
      <c r="C277" s="67"/>
      <c r="D277" s="323" t="s">
        <v>462</v>
      </c>
      <c r="E277" s="262" t="s">
        <v>463</v>
      </c>
      <c r="F277" s="320">
        <f>'[1]Switch board'!K279</f>
        <v>3705.40304185335</v>
      </c>
      <c r="G277" s="324"/>
    </row>
    <row r="278" spans="1:7">
      <c r="A278" s="185" t="str">
        <f>'[1]Switch board'!$A280</f>
        <v>SB019</v>
      </c>
      <c r="B278" s="316" t="str">
        <f>'[1]Switch board'!$B280</f>
        <v>2in1 ALL Chiller ALL Scneider (2-3.5)</v>
      </c>
      <c r="C278" s="67" t="s">
        <v>446</v>
      </c>
      <c r="D278" s="345" t="s">
        <v>444</v>
      </c>
      <c r="E278" s="262"/>
      <c r="F278" s="320">
        <f>'[1]Switch board'!K280</f>
        <v>2259.52969947624</v>
      </c>
      <c r="G278" s="324"/>
    </row>
    <row r="279" spans="1:7">
      <c r="A279" s="185" t="str">
        <f>'[1]Switch board'!$A281</f>
        <v>SB020</v>
      </c>
      <c r="B279" s="316" t="str">
        <f>'[1]Switch board'!$B281</f>
        <v>2in1 ALL Chiller ALL Scneider (4-6.5)</v>
      </c>
      <c r="C279" s="67"/>
      <c r="D279" s="345" t="s">
        <v>447</v>
      </c>
      <c r="E279" s="262"/>
      <c r="F279" s="320">
        <f>'[1]Switch board'!K281</f>
        <v>2334.10340163614</v>
      </c>
      <c r="G279" s="324"/>
    </row>
    <row r="280" spans="1:7">
      <c r="A280" s="185" t="str">
        <f>'[1]Switch board'!$A282</f>
        <v>SB021</v>
      </c>
      <c r="B280" s="316" t="str">
        <f>'[1]Switch board'!$B282</f>
        <v>2in1 ALL Freezer ALL Scneider (2-3.5)</v>
      </c>
      <c r="C280" s="67"/>
      <c r="D280" s="345" t="s">
        <v>444</v>
      </c>
      <c r="E280" s="262"/>
      <c r="F280" s="320">
        <f>'[1]Switch board'!K282</f>
        <v>2665.71292891301</v>
      </c>
      <c r="G280" s="324"/>
    </row>
    <row r="281" spans="1:7">
      <c r="A281" s="185" t="str">
        <f>'[1]Switch board'!$A283</f>
        <v>SB022</v>
      </c>
      <c r="B281" s="316" t="str">
        <f>'[1]Switch board'!$B283</f>
        <v>2in1 ALL Freezer ALL Scneider (4-6.5)</v>
      </c>
      <c r="C281" s="67"/>
      <c r="D281" s="345" t="s">
        <v>447</v>
      </c>
      <c r="E281" s="262"/>
      <c r="F281" s="320">
        <f>'[1]Switch board'!K283</f>
        <v>2745.78263279252</v>
      </c>
      <c r="G281" s="324"/>
    </row>
    <row r="282" ht="11.25" hidden="1" customHeight="1" spans="1:7">
      <c r="A282" s="185" t="str">
        <f>'[1]Switch board'!$A284</f>
        <v>SB023</v>
      </c>
      <c r="B282" s="316" t="str">
        <f>'[1]Switch board'!$B284</f>
        <v>2in1 Chiller/Freezer ALL Scneider (2-3.5)</v>
      </c>
      <c r="C282" s="67"/>
      <c r="D282" s="345" t="s">
        <v>444</v>
      </c>
      <c r="E282" s="262"/>
      <c r="F282" s="320">
        <f>'[1]Switch board'!K284</f>
        <v>2462.62131419462</v>
      </c>
      <c r="G282" s="324"/>
    </row>
    <row r="283" ht="11.25" hidden="1" customHeight="1" spans="1:7">
      <c r="A283" s="185" t="str">
        <f>'[1]Switch board'!$A285</f>
        <v>SB024</v>
      </c>
      <c r="B283" s="316" t="str">
        <f>'[1]Switch board'!$B285</f>
        <v>2in1 Chiller/Freezer ALL Scneider (4-6.5)</v>
      </c>
      <c r="C283" s="67"/>
      <c r="D283" s="345" t="s">
        <v>447</v>
      </c>
      <c r="E283" s="262"/>
      <c r="F283" s="320">
        <f>'[1]Switch board'!K285</f>
        <v>2539.94301721433</v>
      </c>
      <c r="G283" s="324"/>
    </row>
    <row r="284" ht="11.25" hidden="1" customHeight="1" spans="1:7">
      <c r="A284" s="185" t="str">
        <f>'[1]Switch board'!$A286</f>
        <v>SB025</v>
      </c>
      <c r="B284" s="316" t="str">
        <f>'[1]Switch board'!$B286</f>
        <v>2in1 Chiller/Freezer ALL Scneider (2-3.5) 2elcb</v>
      </c>
      <c r="C284" s="67"/>
      <c r="D284" s="345" t="s">
        <v>444</v>
      </c>
      <c r="E284" s="262"/>
      <c r="F284" s="320">
        <f>'[1]Switch board'!K286</f>
        <v>2608.77516034847</v>
      </c>
      <c r="G284" s="324"/>
    </row>
    <row r="285" ht="11.25" hidden="1" customHeight="1" spans="1:7">
      <c r="A285" s="185" t="str">
        <f>'[1]Switch board'!$A287</f>
        <v>SB026</v>
      </c>
      <c r="B285" s="316" t="str">
        <f>'[1]Switch board'!$B287</f>
        <v>2in1 Chiller/Freezer ALL Scneider (4-6.5) 2elcb</v>
      </c>
      <c r="C285" s="67"/>
      <c r="D285" s="345" t="s">
        <v>447</v>
      </c>
      <c r="E285" s="262"/>
      <c r="F285" s="320">
        <f>'[1]Switch board'!K287</f>
        <v>2686.09686336818</v>
      </c>
      <c r="G285" s="324"/>
    </row>
    <row r="286" ht="11.25" hidden="1" customHeight="1" spans="1:7">
      <c r="A286" s="185" t="str">
        <f>'[1]Switch board'!$A288</f>
        <v>SB027</v>
      </c>
      <c r="B286" s="316" t="str">
        <f>'[1]Switch board'!$B288</f>
        <v>2in1 ALL Freezer ALL Scneider (2-3.5) 2elcb</v>
      </c>
      <c r="C286" s="67"/>
      <c r="D286" s="345" t="s">
        <v>444</v>
      </c>
      <c r="E286" s="262"/>
      <c r="F286" s="320">
        <f>'[1]Switch board'!K288</f>
        <v>2811.86677506686</v>
      </c>
      <c r="G286" s="324"/>
    </row>
    <row r="287" ht="11.25" hidden="1" customHeight="1" spans="1:7">
      <c r="A287" s="185" t="str">
        <f>'[1]Switch board'!$A289</f>
        <v>SB028</v>
      </c>
      <c r="B287" s="316" t="str">
        <f>'[1]Switch board'!$B289</f>
        <v>2in1 ALL Freezer ALL Scneider (4-6.5) 2elcb</v>
      </c>
      <c r="C287" s="67"/>
      <c r="D287" s="345" t="s">
        <v>447</v>
      </c>
      <c r="E287" s="262"/>
      <c r="F287" s="320">
        <f>'[1]Switch board'!K289</f>
        <v>2891.93647894636</v>
      </c>
      <c r="G287" s="324"/>
    </row>
    <row r="288" ht="11.25" hidden="1" customHeight="1" spans="1:7">
      <c r="A288" s="185" t="str">
        <f>'[1]Switch board'!$A290</f>
        <v>SB030</v>
      </c>
      <c r="B288" s="316" t="str">
        <f>'[1]Switch board'!$B290</f>
        <v>Customize control panel</v>
      </c>
      <c r="C288" s="67"/>
      <c r="D288" s="262"/>
      <c r="E288" s="262"/>
      <c r="F288" s="320">
        <f>'[1]Switch board'!K290</f>
        <v>0</v>
      </c>
      <c r="G288" s="324"/>
    </row>
    <row r="289" ht="11.25" hidden="1" customHeight="1" spans="1:7">
      <c r="A289" s="185" t="str">
        <f>'[1]Switch board'!$A291</f>
        <v>SB031</v>
      </c>
      <c r="B289" s="316" t="str">
        <f>'[1]Switch board'!$B291</f>
        <v>0.3T~1T Flake ice control panel (DOL) cw plc</v>
      </c>
      <c r="C289" s="67" t="s">
        <v>464</v>
      </c>
      <c r="D289" s="262"/>
      <c r="E289" s="262"/>
      <c r="F289" s="320">
        <f>'[1]Switch board'!K291</f>
        <v>1073.04262854567</v>
      </c>
      <c r="G289" s="324"/>
    </row>
    <row r="290" customHeight="1" spans="1:7">
      <c r="A290" s="185" t="str">
        <f>'[1]Switch board'!$A292</f>
        <v>SB032</v>
      </c>
      <c r="B290" s="316" t="str">
        <f>'[1]Switch board'!$B292</f>
        <v>1.5T~3T Flake ice control panel (DOL) cw plc</v>
      </c>
      <c r="C290" s="67"/>
      <c r="D290" s="262"/>
      <c r="E290" s="262"/>
      <c r="F290" s="320">
        <f>'[1]Switch board'!K292</f>
        <v>1285.90334547209</v>
      </c>
      <c r="G290" s="324"/>
    </row>
    <row r="291" spans="1:7">
      <c r="A291" s="185" t="str">
        <f>'[1]Switch board'!$A293</f>
        <v>SB032.1</v>
      </c>
      <c r="B291" s="316" t="str">
        <f>'[1]Switch board'!$B293</f>
        <v>4T~6T Flake ice control panel (p.winding) cw plc</v>
      </c>
      <c r="C291" s="67"/>
      <c r="D291" s="262"/>
      <c r="E291" s="262"/>
      <c r="F291" s="320">
        <f>'[1]Switch board'!K293</f>
        <v>2204.94119816106</v>
      </c>
      <c r="G291" s="324"/>
    </row>
    <row r="292" customHeight="1" spans="1:7">
      <c r="A292" s="185" t="str">
        <f>'[1]Switch board'!$A294</f>
        <v>SB033</v>
      </c>
      <c r="B292" s="316" t="str">
        <f>'[1]Switch board'!$B294</f>
        <v>0.5T-1T Flake ice control panel (DOL)</v>
      </c>
      <c r="C292" s="67"/>
      <c r="D292" s="262"/>
      <c r="E292" s="262"/>
      <c r="F292" s="320">
        <f>'[1]Switch board'!K294</f>
        <v>1488.27593178087</v>
      </c>
      <c r="G292" s="324"/>
    </row>
    <row r="293" spans="1:7">
      <c r="A293" s="185" t="str">
        <f>'[1]Switch board'!$A295</f>
        <v>SB034</v>
      </c>
      <c r="B293" s="316" t="str">
        <f>'[1]Switch board'!$B295</f>
        <v>1.5T-3T Flake ice control panel (DOL)</v>
      </c>
      <c r="C293" s="67"/>
      <c r="D293" s="262"/>
      <c r="E293" s="262"/>
      <c r="F293" s="320">
        <f>'[1]Switch board'!K295</f>
        <v>1774.81083928941</v>
      </c>
      <c r="G293" s="324"/>
    </row>
    <row r="294" spans="1:7">
      <c r="A294" s="185" t="str">
        <f>'[1]Switch board'!$A296</f>
        <v>SB035</v>
      </c>
      <c r="B294" s="316" t="str">
        <f>'[1]Switch board'!$B296</f>
        <v>2T~4T Flake ice control panel (PART WINDING)</v>
      </c>
      <c r="C294" s="67"/>
      <c r="D294" s="262"/>
      <c r="E294" s="262"/>
      <c r="F294" s="320">
        <f>'[1]Switch board'!K296</f>
        <v>2465.52942910144</v>
      </c>
      <c r="G294" s="324"/>
    </row>
    <row r="295" spans="1:7">
      <c r="A295" s="185" t="str">
        <f>'[1]Switch board'!$A297</f>
        <v>SB036</v>
      </c>
      <c r="B295" s="316" t="str">
        <f>'[1]Switch board'!$B297</f>
        <v>5T~6T Flake ice control panel (PART WINDING)</v>
      </c>
      <c r="C295" s="67"/>
      <c r="D295" s="262"/>
      <c r="E295" s="262"/>
      <c r="F295" s="320">
        <f>'[1]Switch board'!K297</f>
        <v>2796.09319483762</v>
      </c>
      <c r="G295" s="324"/>
    </row>
    <row r="296" ht="11.25" customHeight="1" spans="1:7">
      <c r="A296" s="185" t="str">
        <f>'[1]Switch board'!$A298</f>
        <v>SB037</v>
      </c>
      <c r="B296" s="316" t="str">
        <f>'[1]Switch board'!$B298</f>
        <v>10T Flake ice control panel (PART WINDING)</v>
      </c>
      <c r="C296" s="67"/>
      <c r="D296" s="262"/>
      <c r="E296" s="262"/>
      <c r="F296" s="320">
        <f>'[1]Switch board'!K298</f>
        <v>3411.47781022223</v>
      </c>
      <c r="G296" s="327"/>
    </row>
    <row r="297" spans="1:7">
      <c r="A297" s="185" t="str">
        <f>'[1]Switch board'!$A299</f>
        <v>SB038</v>
      </c>
      <c r="B297" s="316" t="str">
        <f>'[1]Switch board'!$B299</f>
        <v>PLC CONTROL</v>
      </c>
      <c r="C297" s="67"/>
      <c r="D297" s="262"/>
      <c r="E297" s="262"/>
      <c r="F297" s="320">
        <f>'[1]Switch board'!K299</f>
        <v>965.608465608466</v>
      </c>
      <c r="G297" s="343"/>
    </row>
    <row r="298" spans="1:7">
      <c r="A298" s="185" t="str">
        <f>'[1]Switch board'!$A300</f>
        <v>SB039</v>
      </c>
      <c r="B298" s="316" t="str">
        <f>'[1]Switch board'!$B300</f>
        <v>FZ05 PLC CONTROL FULL SET</v>
      </c>
      <c r="C298" s="67"/>
      <c r="D298" s="325"/>
      <c r="E298" s="262"/>
      <c r="F298" s="320">
        <f>'[1]Switch board'!K300</f>
        <v>2316.52661064426</v>
      </c>
      <c r="G298" s="343"/>
    </row>
    <row r="299" spans="1:7">
      <c r="A299" s="185" t="str">
        <f>'[1]Switch board'!$A301</f>
        <v>SB040</v>
      </c>
      <c r="B299" s="316" t="str">
        <f>'[1]Switch board'!$B301</f>
        <v>SK043 SCREEN DISPLAY</v>
      </c>
      <c r="C299" s="67"/>
      <c r="D299" s="325"/>
      <c r="E299" s="262"/>
      <c r="F299" s="320">
        <f>'[1]Switch board'!K301</f>
        <v>873.015873015874</v>
      </c>
      <c r="G299" s="343"/>
    </row>
    <row r="300" spans="1:7">
      <c r="A300" s="185" t="str">
        <f>'[1]Switch board'!$A302</f>
        <v>SB041</v>
      </c>
      <c r="B300" s="316" t="str">
        <f>'[1]Switch board'!$B302</f>
        <v>ZY108 CONTROLLER</v>
      </c>
      <c r="C300" s="67"/>
      <c r="D300" s="325"/>
      <c r="E300" s="262"/>
      <c r="F300" s="320">
        <f>'[1]Switch board'!K302</f>
        <v>767.195767195768</v>
      </c>
      <c r="G300" s="343"/>
    </row>
    <row r="301" spans="1:7">
      <c r="A301" s="185" t="str">
        <f>'[1]Switch board'!$A303</f>
        <v>SB042</v>
      </c>
      <c r="B301" s="316" t="str">
        <f>'[1]Switch board'!$B303</f>
        <v>220-11V TRANFORMER</v>
      </c>
      <c r="C301" s="67"/>
      <c r="D301" s="325"/>
      <c r="E301" s="262"/>
      <c r="F301" s="320">
        <f>'[1]Switch board'!K303</f>
        <v>39.6825396825396</v>
      </c>
      <c r="G301" s="343"/>
    </row>
    <row r="302" spans="1:7">
      <c r="A302" s="185" t="str">
        <f>'[1]Switch board'!$A304</f>
        <v>SB043</v>
      </c>
      <c r="B302" s="316" t="str">
        <f>'[1]Switch board'!$B304</f>
        <v>NTC-10K SENSOR</v>
      </c>
      <c r="C302" s="67"/>
      <c r="D302" s="325"/>
      <c r="E302" s="262"/>
      <c r="F302" s="320">
        <f>'[1]Switch board'!K304</f>
        <v>39.6825396825396</v>
      </c>
      <c r="G302" s="343"/>
    </row>
    <row r="303" spans="1:7">
      <c r="A303" s="185" t="str">
        <f>'[1]Switch board'!$A305</f>
        <v>SB044</v>
      </c>
      <c r="B303" s="316" t="str">
        <f>'[1]Switch board'!$B305</f>
        <v>MOD-CC WIRE CONNECTOR</v>
      </c>
      <c r="C303" s="67"/>
      <c r="D303" s="325"/>
      <c r="E303" s="262"/>
      <c r="F303" s="320">
        <f>'[1]Switch board'!K305</f>
        <v>5.2910052910053</v>
      </c>
      <c r="G303" s="343"/>
    </row>
    <row r="304" spans="1:7">
      <c r="A304" s="185" t="str">
        <f>'[1]Switch board'!$A306</f>
        <v>SB045</v>
      </c>
      <c r="B304" s="316" t="str">
        <f>'[1]Switch board'!$B306</f>
        <v>TZTZ</v>
      </c>
      <c r="C304" s="67"/>
      <c r="D304" s="325"/>
      <c r="E304" s="262"/>
      <c r="F304" s="320">
        <f>'[1]Switch board'!K306</f>
        <v>0</v>
      </c>
      <c r="G304" s="343"/>
    </row>
    <row r="305" spans="1:7">
      <c r="A305" s="185" t="str">
        <f>'[1]Switch board'!$A307</f>
        <v>SB046</v>
      </c>
      <c r="B305" s="316" t="str">
        <f>'[1]Switch board'!$B307</f>
        <v>0-30Bar PRESSURE TRANDUCER</v>
      </c>
      <c r="C305" s="67"/>
      <c r="D305" s="325"/>
      <c r="E305" s="262"/>
      <c r="F305" s="320">
        <f>'[1]Switch board'!K307</f>
        <v>198.412698412698</v>
      </c>
      <c r="G305" s="343"/>
    </row>
    <row r="306" spans="1:7">
      <c r="A306" s="185" t="str">
        <f>'[1]Switch board'!$A308</f>
        <v>SB047</v>
      </c>
      <c r="B306" s="316" t="str">
        <f>'[1]Switch board'!$B308</f>
        <v>~1-12Bar LOW PRESSURE TRANDUCER</v>
      </c>
      <c r="C306" s="67"/>
      <c r="D306" s="325"/>
      <c r="E306" s="262"/>
      <c r="F306" s="320">
        <f>'[1]Switch board'!K308</f>
        <v>198.412698412698</v>
      </c>
      <c r="G306" s="343"/>
    </row>
    <row r="307" ht="11.25" customHeight="1" spans="1:7">
      <c r="A307" s="185" t="str">
        <f>'[1]Switch board'!$A309</f>
        <v>SB048</v>
      </c>
      <c r="B307" s="316" t="str">
        <f>'[1]Switch board'!$B309</f>
        <v>SC13-700 SCREW COND PLC CONTROL FULL SET</v>
      </c>
      <c r="C307" s="67"/>
      <c r="D307" s="325"/>
      <c r="E307" s="262"/>
      <c r="F307" s="320">
        <f>'[1]Switch board'!K309</f>
        <v>3306.87830687831</v>
      </c>
      <c r="G307" s="343"/>
    </row>
    <row r="308" spans="1:7">
      <c r="A308" s="185">
        <f>'[1]Switch board'!$A310</f>
        <v>0</v>
      </c>
      <c r="B308" s="316" t="str">
        <f>'[1]Switch board'!$B310</f>
        <v>Chiller Chnt  (2-3.5) </v>
      </c>
      <c r="C308" s="45" t="s">
        <v>465</v>
      </c>
      <c r="D308" s="325" t="s">
        <v>444</v>
      </c>
      <c r="E308" s="262" t="s">
        <v>451</v>
      </c>
      <c r="F308" s="320">
        <f>'[1]Switch board'!K310</f>
        <v>1233.65689638878</v>
      </c>
      <c r="G308" s="343"/>
    </row>
    <row r="309" spans="1:7">
      <c r="A309" s="185">
        <f>'[1]Switch board'!$A311</f>
        <v>0</v>
      </c>
      <c r="B309" s="316" t="str">
        <f>'[1]Switch board'!$B311</f>
        <v>Chiller Chnt  (4-7.5) </v>
      </c>
      <c r="C309" s="45"/>
      <c r="D309" s="325" t="s">
        <v>466</v>
      </c>
      <c r="E309" s="262" t="s">
        <v>451</v>
      </c>
      <c r="F309" s="320">
        <f>'[1]Switch board'!K311</f>
        <v>1198.27884914867</v>
      </c>
      <c r="G309" s="343"/>
    </row>
    <row r="310" spans="1:7">
      <c r="A310" s="185">
        <f>'[1]Switch board'!$A312</f>
        <v>0</v>
      </c>
      <c r="B310" s="316" t="str">
        <f>'[1]Switch board'!$B312</f>
        <v>Frezzer Chnt (2-3.5)</v>
      </c>
      <c r="C310" s="45"/>
      <c r="D310" s="325" t="s">
        <v>444</v>
      </c>
      <c r="E310" s="262" t="s">
        <v>467</v>
      </c>
      <c r="F310" s="320">
        <f>'[1]Switch board'!K312</f>
        <v>1388.28865678525</v>
      </c>
      <c r="G310" s="343"/>
    </row>
    <row r="311" spans="1:7">
      <c r="A311" s="185">
        <f>'[1]Switch board'!$A313</f>
        <v>0</v>
      </c>
      <c r="B311" s="316" t="str">
        <f>'[1]Switch board'!$B313</f>
        <v>Frezzer Chnt (4-7.5) </v>
      </c>
      <c r="C311" s="45"/>
      <c r="D311" s="325" t="s">
        <v>466</v>
      </c>
      <c r="E311" s="262" t="s">
        <v>467</v>
      </c>
      <c r="F311" s="320">
        <f>'[1]Switch board'!K313</f>
        <v>1428.36477014557</v>
      </c>
      <c r="G311" s="343"/>
    </row>
    <row r="312" spans="1:7">
      <c r="A312" s="185">
        <f>'[1]Switch board'!$A314</f>
        <v>0</v>
      </c>
      <c r="B312" s="316" t="str">
        <f>'[1]Switch board'!$B314</f>
        <v>JXF2520/14</v>
      </c>
      <c r="C312" s="262">
        <v>25</v>
      </c>
      <c r="D312" s="262">
        <v>20</v>
      </c>
      <c r="E312" s="262">
        <v>15</v>
      </c>
      <c r="F312" s="320" t="str">
        <f>'[1]Switch board'!K314</f>
        <v>~</v>
      </c>
      <c r="G312" s="321"/>
    </row>
    <row r="313" spans="1:7">
      <c r="A313" s="185">
        <f>'[1]Switch board'!$A315</f>
        <v>0</v>
      </c>
      <c r="B313" s="316" t="str">
        <f>'[1]Switch board'!$B315</f>
        <v>JXF3025/15</v>
      </c>
      <c r="C313" s="352">
        <v>30</v>
      </c>
      <c r="D313" s="352">
        <v>25</v>
      </c>
      <c r="E313" s="352">
        <v>15</v>
      </c>
      <c r="F313" s="320" t="str">
        <f>'[1]Switch board'!K315</f>
        <v>~</v>
      </c>
      <c r="G313" s="324"/>
    </row>
    <row r="314" spans="1:7">
      <c r="A314" s="185">
        <f>'[1]Switch board'!$A316</f>
        <v>0</v>
      </c>
      <c r="B314" s="316" t="str">
        <f>'[1]Switch board'!$B316</f>
        <v>JXF3030/18</v>
      </c>
      <c r="C314" s="262">
        <v>30</v>
      </c>
      <c r="D314" s="262">
        <v>30</v>
      </c>
      <c r="E314" s="262">
        <v>15</v>
      </c>
      <c r="F314" s="320" t="str">
        <f>'[1]Switch board'!K316</f>
        <v>~</v>
      </c>
      <c r="G314" s="324"/>
    </row>
    <row r="315" customHeight="1" spans="1:7">
      <c r="A315" s="185" t="str">
        <f>'[1]Switch board'!$A317</f>
        <v>SW124</v>
      </c>
      <c r="B315" s="316" t="str">
        <f>'[1]Switch board'!$B317</f>
        <v>JXF4030/15* switch board</v>
      </c>
      <c r="C315" s="352">
        <v>40</v>
      </c>
      <c r="D315" s="352">
        <v>30</v>
      </c>
      <c r="E315" s="352">
        <v>15</v>
      </c>
      <c r="F315" s="320">
        <f>'[1]Switch board'!K317</f>
        <v>119.925925925926</v>
      </c>
      <c r="G315" s="324"/>
    </row>
    <row r="316" spans="1:7">
      <c r="A316" s="185">
        <f>'[1]Switch board'!$A318</f>
        <v>0</v>
      </c>
      <c r="B316" s="316" t="str">
        <f>'[1]Switch board'!$B318</f>
        <v>JXF4030/20  </v>
      </c>
      <c r="C316" s="262">
        <v>40</v>
      </c>
      <c r="D316" s="262">
        <v>30</v>
      </c>
      <c r="E316" s="262">
        <v>20</v>
      </c>
      <c r="F316" s="320" t="str">
        <f>'[1]Switch board'!K318</f>
        <v>~</v>
      </c>
      <c r="G316" s="324"/>
    </row>
    <row r="317" spans="1:7">
      <c r="A317" s="185">
        <f>'[1]Switch board'!$A319</f>
        <v>0</v>
      </c>
      <c r="B317" s="316" t="str">
        <f>'[1]Switch board'!$B319</f>
        <v>JXF4030/25</v>
      </c>
      <c r="C317" s="352">
        <v>40</v>
      </c>
      <c r="D317" s="352">
        <v>30</v>
      </c>
      <c r="E317" s="352">
        <v>25</v>
      </c>
      <c r="F317" s="320" t="str">
        <f>'[1]Switch board'!K319</f>
        <v>~</v>
      </c>
      <c r="G317" s="324"/>
    </row>
    <row r="318" spans="1:7">
      <c r="A318" s="185" t="str">
        <f>'[1]Switch board'!$A320</f>
        <v>SW125</v>
      </c>
      <c r="B318" s="316" t="str">
        <f>'[1]Switch board'!$B320</f>
        <v>JXF4540/18*</v>
      </c>
      <c r="C318" s="352">
        <v>45</v>
      </c>
      <c r="D318" s="352">
        <v>40</v>
      </c>
      <c r="E318" s="352">
        <v>18</v>
      </c>
      <c r="F318" s="320">
        <f>'[1]Switch board'!K320</f>
        <v>170.554385964912</v>
      </c>
      <c r="G318" s="324"/>
    </row>
    <row r="319" spans="1:7">
      <c r="A319" s="185" t="str">
        <f>'[1]Switch board'!$A321</f>
        <v>SW126</v>
      </c>
      <c r="B319" s="316" t="str">
        <f>'[1]Switch board'!$B321</f>
        <v>JXF5040/18*</v>
      </c>
      <c r="C319" s="262">
        <v>50</v>
      </c>
      <c r="D319" s="262">
        <v>40</v>
      </c>
      <c r="E319" s="262">
        <v>18</v>
      </c>
      <c r="F319" s="320" t="str">
        <f>'[1]Switch board'!K321</f>
        <v>~</v>
      </c>
      <c r="G319" s="324"/>
    </row>
    <row r="320" spans="1:7">
      <c r="A320" s="185" t="str">
        <f>'[1]Switch board'!$A322</f>
        <v>SW127</v>
      </c>
      <c r="B320" s="316" t="str">
        <f>'[1]Switch board'!$B322</f>
        <v>JXF5045/18*</v>
      </c>
      <c r="C320" s="262">
        <v>50</v>
      </c>
      <c r="D320" s="262">
        <v>45</v>
      </c>
      <c r="E320" s="262">
        <v>18</v>
      </c>
      <c r="F320" s="320">
        <f>'[1]Switch board'!K322</f>
        <v>198.30350877193</v>
      </c>
      <c r="G320" s="324"/>
    </row>
    <row r="321" spans="1:7">
      <c r="A321" s="185">
        <f>'[1]Switch board'!$A323</f>
        <v>0</v>
      </c>
      <c r="B321" s="316" t="str">
        <f>'[1]Switch board'!$B323</f>
        <v>JXF5040/20 </v>
      </c>
      <c r="C321" s="352">
        <v>50</v>
      </c>
      <c r="D321" s="352">
        <v>40</v>
      </c>
      <c r="E321" s="352">
        <v>20</v>
      </c>
      <c r="F321" s="320" t="str">
        <f>'[1]Switch board'!K323</f>
        <v>~</v>
      </c>
      <c r="G321" s="324"/>
    </row>
    <row r="322" spans="1:7">
      <c r="A322" s="185">
        <f>'[1]Switch board'!$A324</f>
        <v>0</v>
      </c>
      <c r="B322" s="316" t="str">
        <f>'[1]Switch board'!$B324</f>
        <v>JXF5040/25</v>
      </c>
      <c r="C322" s="262">
        <v>50</v>
      </c>
      <c r="D322" s="262">
        <v>40</v>
      </c>
      <c r="E322" s="262">
        <v>25</v>
      </c>
      <c r="F322" s="320" t="str">
        <f>'[1]Switch board'!K324</f>
        <v>~</v>
      </c>
      <c r="G322" s="324"/>
    </row>
    <row r="323" spans="1:7">
      <c r="A323" s="185">
        <f>'[1]Switch board'!$A325</f>
        <v>0</v>
      </c>
      <c r="B323" s="316" t="str">
        <f>'[1]Switch board'!$B325</f>
        <v>JXF6040/20</v>
      </c>
      <c r="C323" s="352">
        <v>60</v>
      </c>
      <c r="D323" s="352">
        <v>40</v>
      </c>
      <c r="E323" s="352">
        <v>20</v>
      </c>
      <c r="F323" s="320" t="str">
        <f>'[1]Switch board'!K325</f>
        <v>~</v>
      </c>
      <c r="G323" s="324"/>
    </row>
    <row r="324" spans="1:7">
      <c r="A324" s="185">
        <f>'[1]Switch board'!$A326</f>
        <v>0</v>
      </c>
      <c r="B324" s="316" t="str">
        <f>'[1]Switch board'!$B326</f>
        <v>JXF6050/15</v>
      </c>
      <c r="C324" s="262">
        <v>60</v>
      </c>
      <c r="D324" s="262">
        <v>50</v>
      </c>
      <c r="E324" s="262">
        <v>15</v>
      </c>
      <c r="F324" s="320" t="str">
        <f>'[1]Switch board'!K326</f>
        <v>~</v>
      </c>
      <c r="G324" s="324"/>
    </row>
    <row r="325" spans="1:7">
      <c r="A325" s="185" t="str">
        <f>'[1]Switch board'!$A327</f>
        <v>SW128</v>
      </c>
      <c r="B325" s="316" t="str">
        <f>'[1]Switch board'!$B327</f>
        <v>JXF6050/20 *</v>
      </c>
      <c r="C325" s="352">
        <v>60</v>
      </c>
      <c r="D325" s="352">
        <v>50</v>
      </c>
      <c r="E325" s="352">
        <v>20</v>
      </c>
      <c r="F325" s="320">
        <f>'[1]Switch board'!K327</f>
        <v>281.055555555555</v>
      </c>
      <c r="G325" s="324"/>
    </row>
    <row r="326" spans="1:7">
      <c r="A326" s="185">
        <f>'[1]Switch board'!$A328</f>
        <v>0</v>
      </c>
      <c r="B326" s="316" t="str">
        <f>'[1]Switch board'!$B328</f>
        <v>JXF6050/25</v>
      </c>
      <c r="C326" s="262">
        <v>60</v>
      </c>
      <c r="D326" s="262">
        <v>50</v>
      </c>
      <c r="E326" s="262">
        <v>25</v>
      </c>
      <c r="F326" s="320" t="str">
        <f>'[1]Switch board'!K328</f>
        <v>~</v>
      </c>
      <c r="G326" s="324"/>
    </row>
    <row r="327" spans="1:7">
      <c r="A327" s="185" t="str">
        <f>'[1]Switch board'!$A329</f>
        <v>SW129</v>
      </c>
      <c r="B327" s="316" t="str">
        <f>'[1]Switch board'!$B329</f>
        <v>JXF6060/20 *</v>
      </c>
      <c r="C327" s="352">
        <v>60</v>
      </c>
      <c r="D327" s="352">
        <v>60</v>
      </c>
      <c r="E327" s="352">
        <v>20</v>
      </c>
      <c r="F327" s="320">
        <f>'[1]Switch board'!K329</f>
        <v>317.601851851852</v>
      </c>
      <c r="G327" s="324"/>
    </row>
    <row r="328" spans="1:7">
      <c r="A328" s="185">
        <f>'[1]Switch board'!$A330</f>
        <v>0</v>
      </c>
      <c r="B328" s="316" t="str">
        <f>'[1]Switch board'!$B330</f>
        <v>JXF7050/20</v>
      </c>
      <c r="C328" s="352">
        <v>70</v>
      </c>
      <c r="D328" s="352">
        <v>50</v>
      </c>
      <c r="E328" s="352">
        <v>20</v>
      </c>
      <c r="F328" s="320" t="str">
        <f>'[1]Switch board'!K330</f>
        <v>~</v>
      </c>
      <c r="G328" s="324"/>
    </row>
    <row r="329" spans="1:7">
      <c r="A329" s="185">
        <f>'[1]Switch board'!$A331</f>
        <v>0</v>
      </c>
      <c r="B329" s="316" t="str">
        <f>'[1]Switch board'!$B331</f>
        <v>JXF7050/25</v>
      </c>
      <c r="C329" s="262">
        <v>70</v>
      </c>
      <c r="D329" s="262">
        <v>50</v>
      </c>
      <c r="E329" s="262">
        <v>25</v>
      </c>
      <c r="F329" s="320" t="str">
        <f>'[1]Switch board'!K331</f>
        <v>~</v>
      </c>
      <c r="G329" s="324"/>
    </row>
    <row r="330" spans="1:7">
      <c r="A330" s="185" t="str">
        <f>'[1]Switch board'!$A332</f>
        <v>SW130</v>
      </c>
      <c r="B330" s="316" t="str">
        <f>'[1]Switch board'!$B332</f>
        <v>JXF7060/20 * (1.2MM)</v>
      </c>
      <c r="C330" s="352">
        <v>70</v>
      </c>
      <c r="D330" s="352">
        <v>60</v>
      </c>
      <c r="E330" s="352">
        <v>20</v>
      </c>
      <c r="F330" s="320">
        <f>'[1]Switch board'!K332</f>
        <v>364.777777777778</v>
      </c>
      <c r="G330" s="324"/>
    </row>
    <row r="331" spans="1:7">
      <c r="A331" s="185" t="str">
        <f>'[1]Switch board'!$A333</f>
        <v>SW131</v>
      </c>
      <c r="B331" s="316" t="str">
        <f>'[1]Switch board'!$B333</f>
        <v>JXF7060/25 </v>
      </c>
      <c r="C331" s="262">
        <v>70</v>
      </c>
      <c r="D331" s="262">
        <v>60</v>
      </c>
      <c r="E331" s="262">
        <v>25</v>
      </c>
      <c r="F331" s="320" t="str">
        <f>'[1]Switch board'!K333</f>
        <v>~</v>
      </c>
      <c r="G331" s="324"/>
    </row>
    <row r="332" spans="1:7">
      <c r="A332" s="185" t="str">
        <f>'[1]Switch board'!$A334</f>
        <v>SW132</v>
      </c>
      <c r="B332" s="316" t="str">
        <f>'[1]Switch board'!$B334</f>
        <v>JXF8060/20</v>
      </c>
      <c r="C332" s="352">
        <v>80</v>
      </c>
      <c r="D332" s="352">
        <v>60</v>
      </c>
      <c r="E332" s="352">
        <v>20</v>
      </c>
      <c r="F332" s="320" t="str">
        <f>'[1]Switch board'!K334</f>
        <v>~</v>
      </c>
      <c r="G332" s="324"/>
    </row>
    <row r="333" spans="1:7">
      <c r="A333" s="185" t="str">
        <f>'[1]Switch board'!$A335</f>
        <v>SW133</v>
      </c>
      <c r="B333" s="316" t="str">
        <f>'[1]Switch board'!$B335</f>
        <v>JXF8060/25</v>
      </c>
      <c r="C333" s="262">
        <v>80</v>
      </c>
      <c r="D333" s="262">
        <v>60</v>
      </c>
      <c r="E333" s="262">
        <v>25</v>
      </c>
      <c r="F333" s="320" t="str">
        <f>'[1]Switch board'!K335</f>
        <v>~</v>
      </c>
      <c r="G333" s="324"/>
    </row>
    <row r="334" customHeight="1" spans="1:7">
      <c r="A334" s="185" t="str">
        <f>'[1]Switch board'!$A336</f>
        <v>SW134</v>
      </c>
      <c r="B334" s="316" t="str">
        <f>'[1]Switch board'!$B336</f>
        <v>JXF8070/20 * (1.2MM)</v>
      </c>
      <c r="C334" s="352">
        <v>80</v>
      </c>
      <c r="D334" s="352">
        <v>70</v>
      </c>
      <c r="E334" s="352">
        <v>20</v>
      </c>
      <c r="F334" s="320">
        <f>'[1]Switch board'!K336</f>
        <v>462.301851851852</v>
      </c>
      <c r="G334" s="324"/>
    </row>
    <row r="335" spans="1:7">
      <c r="A335" s="185">
        <f>'[1]Switch board'!$A337</f>
        <v>0</v>
      </c>
      <c r="B335" s="316" t="str">
        <f>'[1]Switch board'!$B337</f>
        <v>JXF9070/22</v>
      </c>
      <c r="C335" s="262">
        <v>90</v>
      </c>
      <c r="D335" s="262">
        <v>70</v>
      </c>
      <c r="E335" s="262">
        <v>22</v>
      </c>
      <c r="F335" s="320" t="str">
        <f>'[1]Switch board'!K337</f>
        <v>~</v>
      </c>
      <c r="G335" s="324"/>
    </row>
    <row r="336" spans="1:7">
      <c r="A336" s="185" t="str">
        <f>'[1]Switch board'!$A338</f>
        <v>SW135</v>
      </c>
      <c r="B336" s="316" t="str">
        <f>'[1]Switch board'!$B338</f>
        <v>JXF10080/20 (1.2mm*1.5mm)</v>
      </c>
      <c r="C336" s="353">
        <v>100</v>
      </c>
      <c r="D336" s="353">
        <v>80</v>
      </c>
      <c r="E336" s="353">
        <v>20</v>
      </c>
      <c r="F336" s="320">
        <f>'[1]Switch board'!K338</f>
        <v>653.359259259259</v>
      </c>
      <c r="G336" s="324"/>
    </row>
    <row r="337" spans="1:7">
      <c r="A337" s="185" t="str">
        <f>'[1]Switch board'!$A339</f>
        <v>SW136</v>
      </c>
      <c r="B337" s="316" t="str">
        <f>'[1]Switch board'!$B339</f>
        <v>JXF10080/25 (1.2mm*1.5mm)</v>
      </c>
      <c r="C337" s="262">
        <v>100</v>
      </c>
      <c r="D337" s="262">
        <v>80</v>
      </c>
      <c r="E337" s="262">
        <v>25</v>
      </c>
      <c r="F337" s="320" t="str">
        <f>'[1]Switch board'!K339</f>
        <v>~</v>
      </c>
      <c r="G337" s="324"/>
    </row>
    <row r="338" customHeight="1" spans="1:7">
      <c r="A338" s="185" t="str">
        <f>'[1]Switch board'!$A340</f>
        <v>SW136.1</v>
      </c>
      <c r="B338" s="316" t="str">
        <f>'[1]Switch board'!$B340</f>
        <v>JXF 120100/25 (1.2mm*1.5mm)</v>
      </c>
      <c r="C338" s="262">
        <v>120</v>
      </c>
      <c r="D338" s="262">
        <v>100</v>
      </c>
      <c r="E338" s="262">
        <v>25</v>
      </c>
      <c r="F338" s="320">
        <f>'[1]Switch board'!K340</f>
        <v>1011.63333333333</v>
      </c>
      <c r="G338" s="324"/>
    </row>
    <row r="339" customHeight="1" spans="1:7">
      <c r="A339" s="185" t="str">
        <f>'[1]Switch board'!$A341</f>
        <v>SW137</v>
      </c>
      <c r="B339" s="316" t="str">
        <f>'[1]Switch board'!$B341</f>
        <v>STX4 4518 (1.2mm*1.5mm)</v>
      </c>
      <c r="C339" s="352">
        <v>45</v>
      </c>
      <c r="D339" s="352">
        <v>40</v>
      </c>
      <c r="E339" s="352">
        <v>18</v>
      </c>
      <c r="F339" s="320">
        <f>'[1]Switch board'!K341</f>
        <v>597.446666666667</v>
      </c>
      <c r="G339" s="324"/>
    </row>
    <row r="340" customHeight="1" spans="1:7">
      <c r="A340" s="185" t="str">
        <f>'[1]Switch board'!$A342</f>
        <v>SW138</v>
      </c>
      <c r="B340" s="316" t="str">
        <f>'[1]Switch board'!$B342</f>
        <v>STX5 620 (1.2mm*1.5mm)</v>
      </c>
      <c r="C340" s="352">
        <v>60</v>
      </c>
      <c r="D340" s="352">
        <v>50</v>
      </c>
      <c r="E340" s="352">
        <v>20</v>
      </c>
      <c r="F340" s="320">
        <f>'[1]Switch board'!K342</f>
        <v>923.368333333333</v>
      </c>
      <c r="G340" s="324"/>
    </row>
    <row r="341" ht="24" customHeight="1" spans="1:7">
      <c r="A341" s="185" t="str">
        <f>'[1]Switch board'!$A343</f>
        <v>SW139</v>
      </c>
      <c r="B341" s="316" t="str">
        <f>'[1]Switch board'!$B343</f>
        <v>STX6 620 (1.2mm*1.5mm)</v>
      </c>
      <c r="C341" s="352">
        <v>60</v>
      </c>
      <c r="D341" s="352">
        <v>60</v>
      </c>
      <c r="E341" s="352">
        <v>20</v>
      </c>
      <c r="F341" s="320">
        <f>'[1]Switch board'!K343</f>
        <v>1035.8</v>
      </c>
      <c r="G341" s="324"/>
    </row>
    <row r="342" ht="30" customHeight="1" spans="1:7">
      <c r="A342" s="185" t="str">
        <f>'[1]Switch board'!$A344</f>
        <v>SW140</v>
      </c>
      <c r="B342" s="316" t="str">
        <f>'[1]Switch board'!$B344</f>
        <v>STX6 720 (1.2mm*1.5mm)</v>
      </c>
      <c r="C342" s="352">
        <v>70</v>
      </c>
      <c r="D342" s="352">
        <v>60</v>
      </c>
      <c r="E342" s="352">
        <v>20</v>
      </c>
      <c r="F342" s="320">
        <f>'[1]Switch board'!K344</f>
        <v>1162.24</v>
      </c>
      <c r="G342" s="324"/>
    </row>
    <row r="343" spans="1:7">
      <c r="A343" s="185" t="str">
        <f>'[1]Switch board'!$A345</f>
        <v>SW141</v>
      </c>
      <c r="B343" s="316" t="str">
        <f>'[1]Switch board'!$B345</f>
        <v>STX7 820 (1.5mm*2mm)</v>
      </c>
      <c r="C343" s="352">
        <v>80</v>
      </c>
      <c r="D343" s="352">
        <v>70</v>
      </c>
      <c r="E343" s="352">
        <v>20</v>
      </c>
      <c r="F343" s="320">
        <f>'[1]Switch board'!K345</f>
        <v>1690.01</v>
      </c>
      <c r="G343" s="324"/>
    </row>
    <row r="344" spans="1:7">
      <c r="A344" s="185" t="str">
        <f>'[1]Switch board'!$A346</f>
        <v>SW142</v>
      </c>
      <c r="B344" s="316" t="str">
        <f>'[1]Switch board'!$B346</f>
        <v>STX8 1020 (1.5mm*2mm)</v>
      </c>
      <c r="C344" s="353">
        <v>100</v>
      </c>
      <c r="D344" s="353">
        <v>80</v>
      </c>
      <c r="E344" s="353">
        <v>20</v>
      </c>
      <c r="F344" s="320">
        <f>'[1]Switch board'!K346</f>
        <v>2244.15</v>
      </c>
      <c r="G344" s="324"/>
    </row>
    <row r="345" spans="1:7">
      <c r="A345" s="185" t="str">
        <f>'[1]Switch board'!$A347</f>
        <v>SW143</v>
      </c>
      <c r="B345" s="316" t="str">
        <f>'[1]Switch board'!$B347</f>
        <v>STX8 1025 (1.5mm*2mm)</v>
      </c>
      <c r="C345" s="262">
        <v>100</v>
      </c>
      <c r="D345" s="262">
        <v>80</v>
      </c>
      <c r="E345" s="262">
        <v>25</v>
      </c>
      <c r="F345" s="320">
        <f>'[1]Switch board'!K347</f>
        <v>2412.23666666667</v>
      </c>
      <c r="G345" s="327"/>
    </row>
    <row r="346" spans="1:7">
      <c r="A346" s="185" t="str">
        <f>'[1]Switch board'!$A348</f>
        <v>SW144</v>
      </c>
      <c r="B346" s="316" t="str">
        <f>'[1]Switch board'!$B348</f>
        <v>TT1 04</v>
      </c>
      <c r="C346" s="83" t="s">
        <v>468</v>
      </c>
      <c r="D346" s="71" t="s">
        <v>469</v>
      </c>
      <c r="E346" s="262"/>
      <c r="F346" s="320">
        <f>'[1]Switch board'!K348</f>
        <v>40.5176470588235</v>
      </c>
      <c r="G346" s="262"/>
    </row>
    <row r="347" spans="1:7">
      <c r="A347" s="185" t="str">
        <f>'[1]Switch board'!$A349</f>
        <v>SW145</v>
      </c>
      <c r="B347" s="316" t="str">
        <f>'[1]Switch board'!$B349</f>
        <v>TT2 04</v>
      </c>
      <c r="C347" s="83" t="s">
        <v>470</v>
      </c>
      <c r="D347" s="71"/>
      <c r="E347" s="262"/>
      <c r="F347" s="320">
        <f>'[1]Switch board'!K349</f>
        <v>45.9039215686274</v>
      </c>
      <c r="G347" s="262"/>
    </row>
    <row r="348" spans="1:7">
      <c r="A348" s="185" t="str">
        <f>'[1]Switch board'!$A350</f>
        <v>SW146</v>
      </c>
      <c r="B348" s="316" t="str">
        <f>'[1]Switch board'!$B350</f>
        <v>TT2 05</v>
      </c>
      <c r="C348" s="83" t="s">
        <v>471</v>
      </c>
      <c r="D348" s="71"/>
      <c r="E348" s="262"/>
      <c r="F348" s="320">
        <f>'[1]Switch board'!K350</f>
        <v>53.3803921568627</v>
      </c>
      <c r="G348" s="262"/>
    </row>
    <row r="349" spans="1:7">
      <c r="A349" s="185" t="str">
        <f>'[1]Switch board'!$A351</f>
        <v>SW147</v>
      </c>
      <c r="B349" s="316" t="str">
        <f>'[1]Switch board'!$B351</f>
        <v>TT1 06</v>
      </c>
      <c r="C349" s="83" t="s">
        <v>472</v>
      </c>
      <c r="D349" s="71"/>
      <c r="E349" s="262"/>
      <c r="F349" s="320">
        <f>'[1]Switch board'!K351</f>
        <v>60.856862745098</v>
      </c>
      <c r="G349" s="262"/>
    </row>
    <row r="350" spans="1:7">
      <c r="A350" s="185" t="str">
        <f>'[1]Switch board'!$A352</f>
        <v>SW148</v>
      </c>
      <c r="B350" s="316" t="str">
        <f>'[1]Switch board'!$B352</f>
        <v>TB-AG-1115</v>
      </c>
      <c r="C350" s="237" t="s">
        <v>473</v>
      </c>
      <c r="D350" s="45" t="s">
        <v>474</v>
      </c>
      <c r="E350" s="262"/>
      <c r="F350" s="320">
        <f>'[1]Switch board'!K352</f>
        <v>10.0490196078431</v>
      </c>
      <c r="G350" s="262"/>
    </row>
    <row r="351" spans="1:7">
      <c r="A351" s="185" t="str">
        <f>'[1]Switch board'!$A353</f>
        <v>SW149</v>
      </c>
      <c r="B351" s="316" t="str">
        <f>'[1]Switch board'!$B353</f>
        <v>TB-AG-1419</v>
      </c>
      <c r="C351" s="237" t="s">
        <v>475</v>
      </c>
      <c r="D351" s="45"/>
      <c r="E351" s="262"/>
      <c r="F351" s="320">
        <f>'[1]Switch board'!K353</f>
        <v>16.721568627451</v>
      </c>
      <c r="G351" s="262"/>
    </row>
    <row r="352" spans="1:7">
      <c r="A352" s="185" t="str">
        <f>'[1]Switch board'!$A354</f>
        <v>SW150</v>
      </c>
      <c r="B352" s="316" t="str">
        <f>'[1]Switch board'!$B354</f>
        <v>TB-AG-1924</v>
      </c>
      <c r="C352" s="237" t="s">
        <v>476</v>
      </c>
      <c r="D352" s="45"/>
      <c r="E352" s="262"/>
      <c r="F352" s="320">
        <f>'[1]Switch board'!K354</f>
        <v>24.921568627451</v>
      </c>
      <c r="G352" s="262"/>
    </row>
    <row r="353" spans="1:7">
      <c r="A353" s="185" t="str">
        <f>'[1]Switch board'!$A355</f>
        <v>SW151</v>
      </c>
      <c r="B353" s="316" t="str">
        <f>'[1]Switch board'!$B355</f>
        <v>TB-AG-1924-1</v>
      </c>
      <c r="C353" s="237" t="s">
        <v>477</v>
      </c>
      <c r="D353" s="45"/>
      <c r="E353" s="262"/>
      <c r="F353" s="320">
        <f>'[1]Switch board'!K355</f>
        <v>35.5333333333333</v>
      </c>
      <c r="G353" s="262"/>
    </row>
    <row r="354" spans="1:7">
      <c r="A354" s="185" t="str">
        <f>'[1]Switch board'!$A356</f>
        <v>SW152</v>
      </c>
      <c r="B354" s="316" t="str">
        <f>'[1]Switch board'!$B356</f>
        <v>TB-AG-2230</v>
      </c>
      <c r="C354" s="237" t="s">
        <v>478</v>
      </c>
      <c r="D354" s="45"/>
      <c r="E354" s="262"/>
      <c r="F354" s="320">
        <f>'[1]Switch board'!K356</f>
        <v>48.2352941176471</v>
      </c>
      <c r="G354" s="262"/>
    </row>
    <row r="355" spans="1:7">
      <c r="A355" s="185" t="str">
        <f>'[1]Switch board'!$A357</f>
        <v>SW153</v>
      </c>
      <c r="B355" s="316" t="str">
        <f>'[1]Switch board'!$B357</f>
        <v>TB-AG-3038</v>
      </c>
      <c r="C355" s="237" t="s">
        <v>479</v>
      </c>
      <c r="D355" s="45"/>
      <c r="E355" s="262"/>
      <c r="F355" s="320">
        <f>'[1]Switch board'!K357</f>
        <v>69.7</v>
      </c>
      <c r="G355" s="262"/>
    </row>
    <row r="356" spans="1:7">
      <c r="A356" s="185" t="str">
        <f>'[1]Switch board'!$A358</f>
        <v>SW154</v>
      </c>
      <c r="B356" s="316" t="str">
        <f>'[1]Switch board'!$B358</f>
        <v>TB-AG-3038-1</v>
      </c>
      <c r="C356" s="237" t="s">
        <v>480</v>
      </c>
      <c r="D356" s="45"/>
      <c r="E356" s="262"/>
      <c r="F356" s="320">
        <f>'[1]Switch board'!K358</f>
        <v>89.7980392156863</v>
      </c>
      <c r="G356" s="262"/>
    </row>
    <row r="357" spans="1:7">
      <c r="A357" s="185" t="str">
        <f>'[1]Switch board'!$A359</f>
        <v>SW155</v>
      </c>
      <c r="B357" s="316" t="str">
        <f>'[1]Switch board'!$B359</f>
        <v>MEP4540/18 plexiglass door</v>
      </c>
      <c r="C357" s="237" t="s">
        <v>481</v>
      </c>
      <c r="D357" s="136" t="s">
        <v>482</v>
      </c>
      <c r="E357" s="262"/>
      <c r="F357" s="320">
        <f>'[1]Switch board'!K359</f>
        <v>205</v>
      </c>
      <c r="G357" s="262"/>
    </row>
    <row r="358" spans="1:7">
      <c r="A358" s="185" t="str">
        <f>'[1]Switch board'!$A360</f>
        <v>SW156</v>
      </c>
      <c r="B358" s="316" t="str">
        <f>'[1]Switch board'!$B360</f>
        <v>MEP6060/20 plexiglass door</v>
      </c>
      <c r="C358" s="237" t="s">
        <v>483</v>
      </c>
      <c r="D358" s="138"/>
      <c r="E358" s="262"/>
      <c r="F358" s="320">
        <f>'[1]Switch board'!K360</f>
        <v>324.355555555556</v>
      </c>
      <c r="G358" s="262"/>
    </row>
  </sheetData>
  <mergeCells count="54">
    <mergeCell ref="C9:C21"/>
    <mergeCell ref="C22:C36"/>
    <mergeCell ref="C37:C45"/>
    <mergeCell ref="C46:C60"/>
    <mergeCell ref="C74:C79"/>
    <mergeCell ref="C80:C97"/>
    <mergeCell ref="C98:C99"/>
    <mergeCell ref="C108:C111"/>
    <mergeCell ref="C113:C116"/>
    <mergeCell ref="C136:C144"/>
    <mergeCell ref="C147:C156"/>
    <mergeCell ref="C157:C162"/>
    <mergeCell ref="C163:C173"/>
    <mergeCell ref="C244:C245"/>
    <mergeCell ref="C246:C247"/>
    <mergeCell ref="C248:C253"/>
    <mergeCell ref="C254:C257"/>
    <mergeCell ref="C258:C263"/>
    <mergeCell ref="C264:C271"/>
    <mergeCell ref="C272:C277"/>
    <mergeCell ref="C278:C287"/>
    <mergeCell ref="C289:C297"/>
    <mergeCell ref="C308:C311"/>
    <mergeCell ref="D243:D245"/>
    <mergeCell ref="D346:D349"/>
    <mergeCell ref="D350:D356"/>
    <mergeCell ref="D357:D358"/>
    <mergeCell ref="G9:G21"/>
    <mergeCell ref="G22:G36"/>
    <mergeCell ref="G37:G45"/>
    <mergeCell ref="G46:G60"/>
    <mergeCell ref="G80:G97"/>
    <mergeCell ref="G98:G99"/>
    <mergeCell ref="G100:G102"/>
    <mergeCell ref="G103:G104"/>
    <mergeCell ref="G105:G107"/>
    <mergeCell ref="G110:G111"/>
    <mergeCell ref="G113:G116"/>
    <mergeCell ref="G118:G122"/>
    <mergeCell ref="G123:G127"/>
    <mergeCell ref="G128:G131"/>
    <mergeCell ref="G133:G134"/>
    <mergeCell ref="G137:G139"/>
    <mergeCell ref="G142:G146"/>
    <mergeCell ref="G147:G156"/>
    <mergeCell ref="G157:G162"/>
    <mergeCell ref="G163:G173"/>
    <mergeCell ref="G176:G178"/>
    <mergeCell ref="G181:G183"/>
    <mergeCell ref="G189:G190"/>
    <mergeCell ref="G191:G192"/>
    <mergeCell ref="G193:G194"/>
    <mergeCell ref="G246:G296"/>
    <mergeCell ref="G312:G345"/>
  </mergeCells>
  <pageMargins left="0.7" right="0.7" top="0.75" bottom="0.75" header="0.3" footer="0.3"/>
  <pageSetup paperSize="9" orientation="portrait" horizontalDpi="180" verticalDpi="180"/>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tabColor rgb="FFFFFF00"/>
  </sheetPr>
  <dimension ref="A1:T148"/>
  <sheetViews>
    <sheetView workbookViewId="0">
      <pane xSplit="2" ySplit="8" topLeftCell="C9" activePane="bottomRight" state="frozen"/>
      <selection/>
      <selection pane="topRight"/>
      <selection pane="bottomLeft"/>
      <selection pane="bottomRight" activeCell="G20" sqref="G20"/>
    </sheetView>
  </sheetViews>
  <sheetFormatPr defaultColWidth="9" defaultRowHeight="12"/>
  <cols>
    <col min="1" max="1" width="13.8571428571429" style="39" customWidth="1"/>
    <col min="2" max="2" width="30.7142857142857" style="265" customWidth="1"/>
    <col min="3" max="3" width="20.4285714285714" style="266" customWidth="1"/>
    <col min="4" max="4" width="25.4285714285714" style="266" customWidth="1"/>
    <col min="5" max="5" width="27.4285714285714" style="266" customWidth="1"/>
    <col min="6" max="6" width="16.2857142857143" style="37" customWidth="1"/>
    <col min="7" max="7" width="24.7142857142857" style="37" customWidth="1"/>
    <col min="8" max="8" width="11.4285714285714" style="37" customWidth="1"/>
    <col min="9" max="9" width="16" style="37" customWidth="1"/>
    <col min="10" max="10" width="16.2857142857143" style="37" customWidth="1"/>
    <col min="11" max="11" width="9.85714285714286" style="37" customWidth="1"/>
    <col min="12" max="12" width="12" style="37" customWidth="1"/>
    <col min="13" max="13" width="21.4285714285714" style="267" customWidth="1"/>
    <col min="14" max="14" width="9.85714285714286" style="37" customWidth="1"/>
    <col min="15" max="15" width="11" style="37" customWidth="1"/>
    <col min="16" max="16" width="38.1428571428571" style="37" customWidth="1"/>
    <col min="17" max="20" width="9.14285714285714" style="268"/>
    <col min="21" max="16384" width="9.14285714285714" style="37"/>
  </cols>
  <sheetData>
    <row r="1" ht="16.5" customHeight="1" spans="1:1">
      <c r="A1" s="7" t="s">
        <v>0</v>
      </c>
    </row>
    <row r="2" hidden="1"/>
    <row r="3" spans="1:1">
      <c r="A3" s="9" t="str">
        <f>'Switch board'!A3</f>
        <v>DATE :15.1.26</v>
      </c>
    </row>
    <row r="4" hidden="1"/>
    <row r="5" hidden="1"/>
    <row r="6" hidden="1"/>
    <row r="8" s="159" customFormat="1" ht="36" spans="1:20">
      <c r="A8" s="269" t="str">
        <f>'[1]FLAKE ICE'!$A8</f>
        <v>ITEM CODE</v>
      </c>
      <c r="B8" s="270" t="str">
        <f>'[1]FLAKE ICE'!$B8</f>
        <v>MODEL</v>
      </c>
      <c r="C8" s="271" t="s">
        <v>114</v>
      </c>
      <c r="D8" s="272" t="str">
        <f>'[1]FLAKE ICE'!$D8</f>
        <v>TON</v>
      </c>
      <c r="E8" s="272" t="str">
        <f>'[1]FLAKE ICE'!$E8</f>
        <v>Cooling capacity(kw/h)</v>
      </c>
      <c r="F8" s="41" t="str">
        <f>'[1]FLAKE ICE'!J8</f>
        <v>(RM) </v>
      </c>
      <c r="G8" s="273" t="str">
        <f>'[1]FLAKE ICE'!$M$8</f>
        <v>Rotary cond unit</v>
      </c>
      <c r="H8" s="274" t="str">
        <f>'[1]FLAKE ICE'!O8</f>
        <v>highly complete set c/w bin</v>
      </c>
      <c r="I8" s="284" t="str">
        <f>'[1]FLAKE ICE'!$Q$8</f>
        <v>highly Complete set w/o bin</v>
      </c>
      <c r="J8" s="285" t="str">
        <f>'[1]FLAKE ICE'!$R8</f>
        <v>copeland scroll</v>
      </c>
      <c r="K8" s="286" t="str">
        <f>'[1]FLAKE ICE'!$T8</f>
        <v>copeland complete set c/w bin</v>
      </c>
      <c r="L8" s="287" t="str">
        <f>'[1]FLAKE ICE'!$V8</f>
        <v>copeland Complete set w/o bin</v>
      </c>
      <c r="M8" s="288" t="str">
        <f>'[1]FLAKE ICE'!$W8</f>
        <v>WELZER Cond unit</v>
      </c>
      <c r="N8" s="286" t="str">
        <f>'[1]FLAKE ICE'!$Y8</f>
        <v>complete set c/w bin</v>
      </c>
      <c r="O8" s="287" t="str">
        <f>'[1]FLAKE ICE'!$AA8</f>
        <v>Complete set w/o bin</v>
      </c>
      <c r="P8" s="289" t="s">
        <v>177</v>
      </c>
      <c r="Q8" s="295"/>
      <c r="R8" s="295"/>
      <c r="S8" s="295"/>
      <c r="T8" s="295"/>
    </row>
    <row r="9" s="159" customFormat="1" customHeight="1" spans="1:20">
      <c r="A9" s="275" t="str">
        <f>'[1]FLAKE ICE'!$A9</f>
        <v>FLA001.1</v>
      </c>
      <c r="B9" s="276" t="str">
        <f>'[1]FLAKE ICE'!$B9</f>
        <v>F0.3T</v>
      </c>
      <c r="C9" s="56" t="s">
        <v>484</v>
      </c>
      <c r="D9" s="138" t="str">
        <f>'[1]FLAKE ICE'!D9</f>
        <v>RCX1034,TS-02</v>
      </c>
      <c r="E9" s="138">
        <f>'[1]FLAKE ICE'!E9</f>
        <v>1.9</v>
      </c>
      <c r="F9" s="277">
        <f>'[1]FLAKE ICE'!J9</f>
        <v>4933.14093314093</v>
      </c>
      <c r="G9" s="278" t="str">
        <f>'[1]FLAKE ICE'!$M9</f>
        <v>PH310M2CS-4KTH</v>
      </c>
      <c r="H9" s="277">
        <f>'[1]FLAKE ICE'!$O9</f>
        <v>10645.1914495033</v>
      </c>
      <c r="I9" s="281">
        <f>'[1]FLAKE ICE'!$Q9</f>
        <v>9982.72642275962</v>
      </c>
      <c r="J9" s="281" t="str">
        <f>'[1]FLAKE ICE'!$R9</f>
        <v>ZB15 cw cu32qc</v>
      </c>
      <c r="K9" s="277">
        <f>'[1]FLAKE ICE'!$T9</f>
        <v>13246.0712609546</v>
      </c>
      <c r="L9" s="290">
        <f>'[1]FLAKE ICE'!$V9</f>
        <v>11403.6676328367</v>
      </c>
      <c r="M9" s="40"/>
      <c r="N9" s="290"/>
      <c r="O9" s="290"/>
      <c r="P9" s="291"/>
      <c r="Q9" s="295"/>
      <c r="R9" s="295"/>
      <c r="S9" s="295"/>
      <c r="T9" s="295"/>
    </row>
    <row r="10" s="183" customFormat="1" ht="15" customHeight="1" spans="1:20">
      <c r="A10" s="275" t="str">
        <f>'[1]FLAKE ICE'!$A11</f>
        <v>FLA001</v>
      </c>
      <c r="B10" s="276" t="str">
        <f>'[1]FLAKE ICE'!$B11</f>
        <v>F0.5T</v>
      </c>
      <c r="C10" s="57"/>
      <c r="D10" s="138" t="str">
        <f>'[1]FLAKE ICE'!D11</f>
        <v>RCX2434,3134(TX2-3,TS2-4)</v>
      </c>
      <c r="E10" s="138">
        <f>'[1]FLAKE ICE'!E11</f>
        <v>3.2</v>
      </c>
      <c r="F10" s="277">
        <f>'[1]FLAKE ICE'!J11</f>
        <v>5920.34632034632</v>
      </c>
      <c r="G10" s="278" t="str">
        <f>'[1]FLAKE ICE'!$M11</f>
        <v>DTH488LC3-3ph</v>
      </c>
      <c r="H10" s="277">
        <f>'[1]FLAKE ICE'!$O11</f>
        <v>13802.6974946195</v>
      </c>
      <c r="I10" s="281">
        <f>'[1]FLAKE ICE'!$Q11</f>
        <v>10826.507018429</v>
      </c>
      <c r="J10" s="281" t="str">
        <f>'[1]FLAKE ICE'!$R11</f>
        <v>ZB21 cw cu40qc</v>
      </c>
      <c r="K10" s="277">
        <f>'[1]FLAKE ICE'!$T11</f>
        <v>15613.8143314974</v>
      </c>
      <c r="L10" s="290">
        <f>'[1]FLAKE ICE'!$V11</f>
        <v>12637.623855307</v>
      </c>
      <c r="M10" s="40"/>
      <c r="N10" s="290"/>
      <c r="O10" s="290"/>
      <c r="P10" s="292"/>
      <c r="Q10" s="296"/>
      <c r="R10" s="296"/>
      <c r="S10" s="296"/>
      <c r="T10" s="297"/>
    </row>
    <row r="11" s="183" customFormat="1" ht="14.25" customHeight="1" spans="1:20">
      <c r="A11" s="275" t="str">
        <f>'[1]FLAKE ICE'!$A12</f>
        <v>FLA002</v>
      </c>
      <c r="B11" s="276" t="str">
        <f>'[1]FLAKE ICE'!$B12</f>
        <v>F1T</v>
      </c>
      <c r="C11" s="57"/>
      <c r="D11" s="138" t="str">
        <f>'[1]FLAKE ICE'!D12</f>
        <v>RCX4734(TX2-5,TS2-6)</v>
      </c>
      <c r="E11" s="138">
        <f>'[1]FLAKE ICE'!E12</f>
        <v>6.5</v>
      </c>
      <c r="F11" s="277">
        <f>'[1]FLAKE ICE'!J12</f>
        <v>9744.30014430014</v>
      </c>
      <c r="G11" s="278" t="str">
        <f>'[1]FLAKE ICE'!$M12</f>
        <v>DTE752LC3-3ph</v>
      </c>
      <c r="H11" s="277">
        <f>'[1]FLAKE ICE'!$O12</f>
        <v>19819.3946714765</v>
      </c>
      <c r="I11" s="281">
        <f>'[1]FLAKE ICE'!$Q12</f>
        <v>17527.1813863122</v>
      </c>
      <c r="J11" s="281" t="str">
        <f>'[1]FLAKE ICE'!$R12</f>
        <v>ZB45 cw cu72bqc</v>
      </c>
      <c r="K11" s="277">
        <f>'[1]FLAKE ICE'!$T12</f>
        <v>22008.2064040977</v>
      </c>
      <c r="L11" s="290">
        <f>'[1]FLAKE ICE'!$V12</f>
        <v>19032.0159279072</v>
      </c>
      <c r="M11" s="40" t="str">
        <f>'[1]FLAKE ICE'!$W12</f>
        <v>B4DES5Y cw cu72bqc</v>
      </c>
      <c r="N11" s="290">
        <f>'[1]FLAKE ICE'!$Y12</f>
        <v>22752.8827803108</v>
      </c>
      <c r="O11" s="290">
        <f>'[1]FLAKE ICE'!$AA12</f>
        <v>19776.6923041203</v>
      </c>
      <c r="P11" s="292"/>
      <c r="Q11" s="296"/>
      <c r="R11" s="296"/>
      <c r="S11" s="296"/>
      <c r="T11" s="297"/>
    </row>
    <row r="12" s="183" customFormat="1" ht="14.25" customHeight="1" spans="1:20">
      <c r="A12" s="275" t="str">
        <f>'[1]FLAKE ICE'!$A13</f>
        <v>FLA003</v>
      </c>
      <c r="B12" s="276" t="str">
        <f>'[1]FLAKE ICE'!$B13</f>
        <v>F1.5T</v>
      </c>
      <c r="C12" s="57"/>
      <c r="D12" s="138" t="str">
        <f>'[1]FLAKE ICE'!D13</f>
        <v>TGES5</v>
      </c>
      <c r="E12" s="138">
        <f>'[1]FLAKE ICE'!E13</f>
        <v>9.8</v>
      </c>
      <c r="F12" s="277">
        <f>'[1]FLAKE ICE'!J13</f>
        <v>10822.5108225108</v>
      </c>
      <c r="G12" s="278" t="str">
        <f>'[1]FLAKE ICE'!$M13</f>
        <v>C-SCN603H8T cw cu125Bqc</v>
      </c>
      <c r="H12" s="277">
        <f>'[1]FLAKE ICE'!$O13</f>
        <v>27521.469164088</v>
      </c>
      <c r="I12" s="281">
        <f>'[1]FLAKE ICE'!$Q13</f>
        <v>23305.1993228182</v>
      </c>
      <c r="J12" s="281" t="str">
        <f>'[1]FLAKE ICE'!$R13</f>
        <v>ZFI36 cw cu125Bqc</v>
      </c>
      <c r="K12" s="277">
        <f>'[1]FLAKE ICE'!$T13</f>
        <v>29488.7773230364</v>
      </c>
      <c r="L12" s="290">
        <f>'[1]FLAKE ICE'!$V13</f>
        <v>25272.5074817665</v>
      </c>
      <c r="M12" s="40" t="str">
        <f>'[1]FLAKE ICE'!$W13</f>
        <v>B4TES9Y cw cu125qc</v>
      </c>
      <c r="N12" s="290">
        <f>'[1]FLAKE ICE'!$Y13</f>
        <v>31086.832664186</v>
      </c>
      <c r="O12" s="290">
        <f>'[1]FLAKE ICE'!$AA13</f>
        <v>26870.5628229162</v>
      </c>
      <c r="P12" s="292"/>
      <c r="Q12" s="296"/>
      <c r="R12" s="296"/>
      <c r="S12" s="296"/>
      <c r="T12" s="297"/>
    </row>
    <row r="13" s="183" customFormat="1" spans="1:20">
      <c r="A13" s="275" t="str">
        <f>'[1]FLAKE ICE'!$A14</f>
        <v>FLA004</v>
      </c>
      <c r="B13" s="276" t="str">
        <f>'[1]FLAKE ICE'!$B14</f>
        <v>F2T</v>
      </c>
      <c r="C13" s="57"/>
      <c r="D13" s="138" t="str">
        <f>'[1]FLAKE ICE'!D14</f>
        <v>TGES7.5,SCX0857</v>
      </c>
      <c r="E13" s="138">
        <f>'[1]FLAKE ICE'!E14</f>
        <v>13</v>
      </c>
      <c r="F13" s="277">
        <f>'[1]FLAKE ICE'!J14</f>
        <v>15907.7869921243</v>
      </c>
      <c r="G13" s="278" t="str">
        <f>'[1]FLAKE ICE'!$M14</f>
        <v>C-SCN903H8T cw cu144Bqc</v>
      </c>
      <c r="H13" s="277">
        <f>'[1]FLAKE ICE'!$O14</f>
        <v>35535.542938371</v>
      </c>
      <c r="I13" s="281">
        <f>'[1]FLAKE ICE'!$Q14</f>
        <v>31173.8844818849</v>
      </c>
      <c r="J13" s="281" t="str">
        <f>'[1]FLAKE ICE'!$R14</f>
        <v>ZFI50 cw cu144Bqc</v>
      </c>
      <c r="K13" s="277">
        <f>'[1]FLAKE ICE'!$T14</f>
        <v>37056.390691791</v>
      </c>
      <c r="L13" s="290">
        <f>'[1]FLAKE ICE'!$V14</f>
        <v>33972.538810884</v>
      </c>
      <c r="M13" s="40" t="str">
        <f>'[1]FLAKE ICE'!$W14</f>
        <v>B4PES12Y cw cu144qc</v>
      </c>
      <c r="N13" s="290">
        <f>'[1]FLAKE ICE'!$Y14</f>
        <v>38522.1689627519</v>
      </c>
      <c r="O13" s="290">
        <f>'[1]FLAKE ICE'!$AA14</f>
        <v>34160.5105062658</v>
      </c>
      <c r="P13" s="292"/>
      <c r="Q13" s="296"/>
      <c r="R13" s="296"/>
      <c r="S13" s="296"/>
      <c r="T13" s="297"/>
    </row>
    <row r="14" s="183" customFormat="1" spans="1:20">
      <c r="A14" s="275" t="str">
        <f>'[1]FLAKE ICE'!$A15</f>
        <v>FLA005</v>
      </c>
      <c r="B14" s="276" t="str">
        <f>'[1]FLAKE ICE'!$B15</f>
        <v>F3T</v>
      </c>
      <c r="C14" s="57"/>
      <c r="D14" s="138" t="str">
        <f>'[1]FLAKE ICE'!D15</f>
        <v>2*TGES5</v>
      </c>
      <c r="E14" s="138">
        <f>'[1]FLAKE ICE'!E15</f>
        <v>19.5</v>
      </c>
      <c r="F14" s="277">
        <f>'[1]FLAKE ICE'!J15</f>
        <v>19428.3628018568</v>
      </c>
      <c r="G14" s="279" t="str">
        <f>'[1]FLAKE ICE'!$M15</f>
        <v>1TON CSBN453 cw cu72Bqc</v>
      </c>
      <c r="H14" s="277">
        <f>'[1]FLAKE ICE'!$O15</f>
        <v>22140.7139178734</v>
      </c>
      <c r="I14" s="281">
        <f>'[1]FLAKE ICE'!$Q15</f>
        <v>17924.4440766035</v>
      </c>
      <c r="J14" s="281" t="str">
        <f>'[1]FLAKE ICE'!$R15</f>
        <v>ZFI59 cw cu160qc</v>
      </c>
      <c r="K14" s="277"/>
      <c r="L14" s="290">
        <f>'[1]FLAKE ICE'!$V15</f>
        <v>40033.4268926268</v>
      </c>
      <c r="M14" s="40" t="str">
        <f>'[1]FLAKE ICE'!$W15</f>
        <v>B4nes14Y c/w cu160qc</v>
      </c>
      <c r="N14" s="290" t="str">
        <f>'[1]FLAKE ICE'!$Y15</f>
        <v>~</v>
      </c>
      <c r="O14" s="290">
        <f>'[1]FLAKE ICE'!$AA15</f>
        <v>38336.3095345244</v>
      </c>
      <c r="P14" s="292"/>
      <c r="Q14" s="296"/>
      <c r="R14" s="296"/>
      <c r="S14" s="296"/>
      <c r="T14" s="297"/>
    </row>
    <row r="15" s="183" customFormat="1" spans="1:20">
      <c r="A15" s="275" t="str">
        <f>'[1]FLAKE ICE'!$A16</f>
        <v>FLA006</v>
      </c>
      <c r="B15" s="276" t="str">
        <f>'[1]FLAKE ICE'!$B16</f>
        <v>F4T</v>
      </c>
      <c r="C15" s="57"/>
      <c r="D15" s="138" t="str">
        <f>'[1]FLAKE ICE'!D16</f>
        <v>2*TGES5</v>
      </c>
      <c r="E15" s="138">
        <f>'[1]FLAKE ICE'!E16</f>
        <v>26</v>
      </c>
      <c r="F15" s="277" t="str">
        <f>'[1]FLAKE ICE'!J16</f>
        <v>~</v>
      </c>
      <c r="G15" s="278"/>
      <c r="H15" s="277"/>
      <c r="I15" s="281"/>
      <c r="J15" s="281" t="str">
        <f>'[1]FLAKE ICE'!$R16</f>
        <v>ZFI68 cw cu200qc</v>
      </c>
      <c r="K15" s="277"/>
      <c r="L15" s="290">
        <f>'[1]FLAKE ICE'!$V16</f>
        <v>52007.4942547758</v>
      </c>
      <c r="M15" s="40" t="str">
        <f>'[1]FLAKE ICE'!$W16</f>
        <v>B4HE18Y c/w cu200qc</v>
      </c>
      <c r="N15" s="290" t="str">
        <f>'[1]FLAKE ICE'!$Y16</f>
        <v>~</v>
      </c>
      <c r="O15" s="290">
        <f>'[1]FLAKE ICE'!$AA16</f>
        <v>52751.1270147657</v>
      </c>
      <c r="P15" s="292"/>
      <c r="Q15" s="298"/>
      <c r="R15" s="298"/>
      <c r="S15" s="296"/>
      <c r="T15" s="297"/>
    </row>
    <row r="16" s="183" customFormat="1" spans="1:20">
      <c r="A16" s="275" t="str">
        <f>'[1]FLAKE ICE'!$A17</f>
        <v>FLA007</v>
      </c>
      <c r="B16" s="276" t="str">
        <f>'[1]FLAKE ICE'!$B17</f>
        <v>F5T</v>
      </c>
      <c r="C16" s="57"/>
      <c r="D16" s="138" t="str">
        <f>'[1]FLAKE ICE'!D17</f>
        <v>2*SCX0857,2*TGES7.5</v>
      </c>
      <c r="E16" s="138">
        <f>'[1]FLAKE ICE'!E17</f>
        <v>32.5</v>
      </c>
      <c r="F16" s="277">
        <f>'[1]FLAKE ICE'!J17</f>
        <v>29990.0902310541</v>
      </c>
      <c r="G16" s="278"/>
      <c r="H16" s="277"/>
      <c r="I16" s="281"/>
      <c r="J16" s="281" t="str">
        <f>'[1]FLAKE ICE'!$R17</f>
        <v>ZFI122 cw cu300qc</v>
      </c>
      <c r="K16" s="277"/>
      <c r="L16" s="290">
        <f>'[1]FLAKE ICE'!$V17</f>
        <v>66560.0458679661</v>
      </c>
      <c r="M16" s="40" t="str">
        <f>'[1]FLAKE ICE'!$W17</f>
        <v>B6GE34Y c/w cu300qc</v>
      </c>
      <c r="N16" s="290" t="str">
        <f>'[1]FLAKE ICE'!$Y17</f>
        <v>~</v>
      </c>
      <c r="O16" s="290">
        <f>'[1]FLAKE ICE'!$AA17</f>
        <v>63907.3350737932</v>
      </c>
      <c r="P16" s="292"/>
      <c r="Q16" s="298"/>
      <c r="R16" s="298"/>
      <c r="S16" s="296"/>
      <c r="T16" s="297"/>
    </row>
    <row r="17" s="183" customFormat="1" customHeight="1" spans="1:20">
      <c r="A17" s="275" t="str">
        <f>'[1]FLAKE ICE'!$A18</f>
        <v>FLA008</v>
      </c>
      <c r="B17" s="276" t="str">
        <f>'[1]FLAKE ICE'!$B18</f>
        <v>F6T</v>
      </c>
      <c r="C17" s="57"/>
      <c r="D17" s="138" t="str">
        <f>'[1]FLAKE ICE'!D18</f>
        <v>3*TGES5</v>
      </c>
      <c r="E17" s="138">
        <f>'[1]FLAKE ICE'!E18</f>
        <v>39</v>
      </c>
      <c r="F17" s="277">
        <f>'[1]FLAKE ICE'!J18</f>
        <v>31294.0071976217</v>
      </c>
      <c r="G17" s="278"/>
      <c r="H17" s="277"/>
      <c r="I17" s="281"/>
      <c r="J17" s="281" t="str">
        <f>'[1]FLAKE ICE'!$R18</f>
        <v>ZFI122 cw cu300qc</v>
      </c>
      <c r="K17" s="277"/>
      <c r="L17" s="290">
        <f>'[1]FLAKE ICE'!$V18</f>
        <v>67968.9326466078</v>
      </c>
      <c r="M17" s="40" t="str">
        <f>'[1]FLAKE ICE'!$W18</f>
        <v>B6GE34Y c/w cu300qc</v>
      </c>
      <c r="N17" s="290" t="str">
        <f>'[1]FLAKE ICE'!$Y18</f>
        <v>~</v>
      </c>
      <c r="O17" s="290">
        <f>'[1]FLAKE ICE'!$AA18</f>
        <v>65316.221852435</v>
      </c>
      <c r="P17" s="292"/>
      <c r="Q17" s="298"/>
      <c r="R17" s="298"/>
      <c r="S17" s="296"/>
      <c r="T17" s="297"/>
    </row>
    <row r="18" s="183" customFormat="1" spans="1:20">
      <c r="A18" s="275" t="str">
        <f>'[1]FLAKE ICE'!$A19</f>
        <v>FLA009</v>
      </c>
      <c r="B18" s="276" t="str">
        <f>'[1]FLAKE ICE'!$B19</f>
        <v>F8T</v>
      </c>
      <c r="C18" s="57"/>
      <c r="D18" s="138">
        <f>'[1]FLAKE ICE'!D19</f>
        <v>0</v>
      </c>
      <c r="E18" s="138">
        <f>'[1]FLAKE ICE'!E19</f>
        <v>0</v>
      </c>
      <c r="F18" s="277">
        <f>'[1]FLAKE ICE'!J19</f>
        <v>50852.7616961352</v>
      </c>
      <c r="G18" s="280"/>
      <c r="H18" s="281"/>
      <c r="I18" s="281"/>
      <c r="J18" s="281"/>
      <c r="K18" s="281"/>
      <c r="L18" s="290"/>
      <c r="M18" s="40" t="str">
        <f>'[1]FLAKE ICE'!$W19</f>
        <v>SW3L 3000</v>
      </c>
      <c r="N18" s="290">
        <f>'[1]FLAKE ICE'!$Y19</f>
        <v>0</v>
      </c>
      <c r="O18" s="290">
        <f>'[1]FLAKE ICE'!$AA19</f>
        <v>98390.5504788791</v>
      </c>
      <c r="P18" s="292"/>
      <c r="Q18" s="298"/>
      <c r="R18" s="298"/>
      <c r="S18" s="296"/>
      <c r="T18" s="297"/>
    </row>
    <row r="19" s="183" customFormat="1" spans="1:20">
      <c r="A19" s="275" t="str">
        <f>'[1]FLAKE ICE'!$A20</f>
        <v>FLA010</v>
      </c>
      <c r="B19" s="276" t="str">
        <f>'[1]FLAKE ICE'!$B20</f>
        <v>F10T</v>
      </c>
      <c r="C19" s="57"/>
      <c r="D19" s="138">
        <f>'[1]FLAKE ICE'!D20</f>
        <v>0</v>
      </c>
      <c r="E19" s="138">
        <f>'[1]FLAKE ICE'!E20</f>
        <v>0</v>
      </c>
      <c r="F19" s="277">
        <f>'[1]FLAKE ICE'!J20</f>
        <v>54764.5125958379</v>
      </c>
      <c r="G19" s="282"/>
      <c r="H19" s="281"/>
      <c r="I19" s="281"/>
      <c r="J19" s="281"/>
      <c r="K19" s="281"/>
      <c r="L19" s="290"/>
      <c r="M19" s="40" t="str">
        <f>'[1]FLAKE ICE'!$W20</f>
        <v>SW3L 4000</v>
      </c>
      <c r="N19" s="290">
        <f>'[1]FLAKE ICE'!$Y20</f>
        <v>0</v>
      </c>
      <c r="O19" s="290">
        <f>'[1]FLAKE ICE'!$AA20</f>
        <v>129502.655570121</v>
      </c>
      <c r="P19" s="292"/>
      <c r="Q19" s="298"/>
      <c r="R19" s="298"/>
      <c r="S19" s="296"/>
      <c r="T19" s="297"/>
    </row>
    <row r="20" s="183" customFormat="1" spans="1:20">
      <c r="A20" s="275" t="str">
        <f>'[1]FLAKE ICE'!$A21</f>
        <v>FLA011</v>
      </c>
      <c r="B20" s="276" t="str">
        <f>'[1]FLAKE ICE'!$B21</f>
        <v>F12T</v>
      </c>
      <c r="C20" s="57"/>
      <c r="D20" s="138">
        <f>'[1]FLAKE ICE'!D21</f>
        <v>0</v>
      </c>
      <c r="E20" s="138">
        <f>'[1]FLAKE ICE'!E21</f>
        <v>0</v>
      </c>
      <c r="F20" s="277">
        <f>'[1]FLAKE ICE'!J21</f>
        <v>58676.2634955406</v>
      </c>
      <c r="G20" s="282"/>
      <c r="H20" s="283"/>
      <c r="I20" s="281"/>
      <c r="J20" s="281"/>
      <c r="K20" s="281"/>
      <c r="L20" s="290"/>
      <c r="M20" s="40" t="str">
        <f>'[1]FLAKE ICE'!$W21</f>
        <v>SW3L 5000</v>
      </c>
      <c r="N20" s="290">
        <f>'[1]FLAKE ICE'!$Y21</f>
        <v>0</v>
      </c>
      <c r="O20" s="290">
        <f>'[1]FLAKE ICE'!$AA21</f>
        <v>149897.674104075</v>
      </c>
      <c r="P20" s="292"/>
      <c r="Q20" s="298"/>
      <c r="R20" s="298"/>
      <c r="S20" s="296"/>
      <c r="T20" s="297"/>
    </row>
    <row r="21" s="183" customFormat="1" spans="1:20">
      <c r="A21" s="275" t="str">
        <f>'[1]FLAKE ICE'!$A22</f>
        <v>FLA010.01</v>
      </c>
      <c r="B21" s="276" t="str">
        <f>'[1]FLAKE ICE'!$B22</f>
        <v>F15T</v>
      </c>
      <c r="C21" s="57"/>
      <c r="D21" s="138">
        <f>'[1]FLAKE ICE'!D22</f>
        <v>0</v>
      </c>
      <c r="E21" s="138">
        <f>'[1]FLAKE ICE'!E22</f>
        <v>0</v>
      </c>
      <c r="F21" s="277">
        <f>'[1]FLAKE ICE'!J22</f>
        <v>69107.5992280812</v>
      </c>
      <c r="G21" s="282"/>
      <c r="H21" s="283">
        <f>'[1]FLAKE ICE'!N25</f>
        <v>700</v>
      </c>
      <c r="I21" s="281"/>
      <c r="J21" s="281"/>
      <c r="K21" s="281"/>
      <c r="L21" s="290"/>
      <c r="M21" s="40" t="str">
        <f>'[1]FLAKE ICE'!$W22</f>
        <v>SW3L 6000</v>
      </c>
      <c r="N21" s="290">
        <f>'[1]FLAKE ICE'!$Y22</f>
        <v>0</v>
      </c>
      <c r="O21" s="290">
        <f>'[1]FLAKE ICE'!$AA22</f>
        <v>162019.703917386</v>
      </c>
      <c r="P21" s="292"/>
      <c r="Q21" s="298"/>
      <c r="R21" s="298"/>
      <c r="S21" s="296"/>
      <c r="T21" s="297"/>
    </row>
    <row r="22" s="183" customFormat="1" spans="1:20">
      <c r="A22" s="275" t="str">
        <f>'[1]FLAKE ICE'!$A23</f>
        <v>FLA010.02</v>
      </c>
      <c r="B22" s="276" t="str">
        <f>'[1]FLAKE ICE'!$B23</f>
        <v>F20T</v>
      </c>
      <c r="C22" s="58"/>
      <c r="D22" s="138">
        <f>'[1]FLAKE ICE'!D23</f>
        <v>0</v>
      </c>
      <c r="E22" s="138">
        <f>'[1]FLAKE ICE'!E23</f>
        <v>0</v>
      </c>
      <c r="F22" s="277">
        <f>'[1]FLAKE ICE'!J23</f>
        <v>74323.2670943514</v>
      </c>
      <c r="G22" s="282"/>
      <c r="H22" s="283">
        <f>'[1]FLAKE ICE'!N26</f>
        <v>900</v>
      </c>
      <c r="I22" s="281"/>
      <c r="J22" s="281"/>
      <c r="K22" s="281"/>
      <c r="L22" s="290"/>
      <c r="M22" s="40" t="str">
        <f>'[1]FLAKE ICE'!$W23</f>
        <v>SW3L 8000</v>
      </c>
      <c r="N22" s="290">
        <f>'[1]FLAKE ICE'!$Y23</f>
        <v>0</v>
      </c>
      <c r="O22" s="290">
        <f>'[1]FLAKE ICE'!$AA23</f>
        <v>199454.529066812</v>
      </c>
      <c r="P22" s="292"/>
      <c r="Q22" s="298"/>
      <c r="R22" s="298"/>
      <c r="S22" s="296"/>
      <c r="T22" s="297"/>
    </row>
    <row r="23" s="183" customFormat="1" customHeight="1" spans="1:20">
      <c r="A23" s="275" t="str">
        <f>'[1]FLAKE ICE'!$A24</f>
        <v>FLA010.05</v>
      </c>
      <c r="B23" s="276" t="str">
        <f>'[1]FLAKE ICE'!$B24</f>
        <v>STF0.5T</v>
      </c>
      <c r="C23" s="56" t="s">
        <v>485</v>
      </c>
      <c r="D23" s="138" t="str">
        <f>'[1]FLAKE ICE'!D24</f>
        <v>RCX2434,3134(TX2-3,TS2-4)</v>
      </c>
      <c r="E23" s="138">
        <f>'[1]FLAKE ICE'!E24</f>
        <v>3.2</v>
      </c>
      <c r="F23" s="277">
        <f>'[1]FLAKE ICE'!J24</f>
        <v>6830.04125344917</v>
      </c>
      <c r="G23" s="282"/>
      <c r="H23" s="283">
        <f>'[1]FLAKE ICE'!N27</f>
        <v>1750</v>
      </c>
      <c r="I23" s="281"/>
      <c r="J23" s="281"/>
      <c r="K23" s="281"/>
      <c r="L23" s="289"/>
      <c r="M23" s="293"/>
      <c r="N23" s="290"/>
      <c r="O23" s="290"/>
      <c r="P23" s="292"/>
      <c r="Q23" s="298"/>
      <c r="R23" s="298"/>
      <c r="S23" s="296"/>
      <c r="T23" s="297"/>
    </row>
    <row r="24" s="183" customFormat="1" spans="1:20">
      <c r="A24" s="275" t="str">
        <f>'[1]FLAKE ICE'!$A25</f>
        <v>FLA010.06</v>
      </c>
      <c r="B24" s="276" t="str">
        <f>'[1]FLAKE ICE'!$B25</f>
        <v>STF1T</v>
      </c>
      <c r="C24" s="57"/>
      <c r="D24" s="138" t="str">
        <f>'[1]FLAKE ICE'!D25</f>
        <v>RCX4734(TX2-5,TS2-6)</v>
      </c>
      <c r="E24" s="138">
        <f>'[1]FLAKE ICE'!E25</f>
        <v>6.5</v>
      </c>
      <c r="F24" s="277">
        <f>'[1]FLAKE ICE'!J25</f>
        <v>11344.0776091379</v>
      </c>
      <c r="G24" s="282"/>
      <c r="H24" s="283">
        <f>'[1]FLAKE ICE'!N28</f>
        <v>2100</v>
      </c>
      <c r="I24" s="281"/>
      <c r="J24" s="281"/>
      <c r="K24" s="281"/>
      <c r="L24" s="289"/>
      <c r="M24" s="293"/>
      <c r="N24" s="290"/>
      <c r="O24" s="290"/>
      <c r="P24" s="292"/>
      <c r="Q24" s="298"/>
      <c r="R24" s="298"/>
      <c r="S24" s="296"/>
      <c r="T24" s="297"/>
    </row>
    <row r="25" s="183" customFormat="1" spans="1:20">
      <c r="A25" s="275" t="str">
        <f>'[1]FLAKE ICE'!$A26</f>
        <v>FLA010.07</v>
      </c>
      <c r="B25" s="276" t="str">
        <f>'[1]FLAKE ICE'!$B26</f>
        <v>STF1.5T</v>
      </c>
      <c r="C25" s="57"/>
      <c r="D25" s="138" t="str">
        <f>'[1]FLAKE ICE'!D26</f>
        <v>TGES5</v>
      </c>
      <c r="E25" s="138">
        <f>'[1]FLAKE ICE'!E26</f>
        <v>9.8</v>
      </c>
      <c r="F25" s="277">
        <f>'[1]FLAKE ICE'!J26</f>
        <v>13769.3631669535</v>
      </c>
      <c r="G25" s="282"/>
      <c r="H25" s="283">
        <f>'[1]FLAKE ICE'!N29</f>
        <v>2900</v>
      </c>
      <c r="I25" s="281"/>
      <c r="J25" s="281"/>
      <c r="K25" s="281"/>
      <c r="L25" s="289"/>
      <c r="M25" s="293"/>
      <c r="N25" s="290"/>
      <c r="O25" s="290"/>
      <c r="P25" s="292"/>
      <c r="Q25" s="298"/>
      <c r="R25" s="298"/>
      <c r="S25" s="296"/>
      <c r="T25" s="297"/>
    </row>
    <row r="26" s="183" customFormat="1" spans="1:20">
      <c r="A26" s="275" t="str">
        <f>'[1]FLAKE ICE'!$A27</f>
        <v>FLA010.08</v>
      </c>
      <c r="B26" s="276" t="str">
        <f>'[1]FLAKE ICE'!$B27</f>
        <v>STF2T</v>
      </c>
      <c r="C26" s="57"/>
      <c r="D26" s="138" t="str">
        <f>'[1]FLAKE ICE'!D27</f>
        <v>TGES7.5,SCX0857</v>
      </c>
      <c r="E26" s="138">
        <f>'[1]FLAKE ICE'!E27</f>
        <v>13</v>
      </c>
      <c r="F26" s="277">
        <f>'[1]FLAKE ICE'!J27</f>
        <v>18359.1508892714</v>
      </c>
      <c r="G26" s="282"/>
      <c r="H26" s="283">
        <f>'[1]FLAKE ICE'!N30</f>
        <v>3000</v>
      </c>
      <c r="I26" s="281"/>
      <c r="J26" s="281"/>
      <c r="K26" s="281"/>
      <c r="L26" s="289"/>
      <c r="M26" s="293"/>
      <c r="N26" s="290"/>
      <c r="O26" s="290"/>
      <c r="P26" s="292"/>
      <c r="Q26" s="298"/>
      <c r="R26" s="298"/>
      <c r="S26" s="296"/>
      <c r="T26" s="297"/>
    </row>
    <row r="27" s="183" customFormat="1" spans="1:20">
      <c r="A27" s="275" t="str">
        <f>'[1]FLAKE ICE'!$A28</f>
        <v>FLA010.09</v>
      </c>
      <c r="B27" s="276" t="str">
        <f>'[1]FLAKE ICE'!$B28</f>
        <v>STF3T</v>
      </c>
      <c r="C27" s="57"/>
      <c r="D27" s="138" t="str">
        <f>'[1]FLAKE ICE'!D28</f>
        <v>2*TGES5</v>
      </c>
      <c r="E27" s="138">
        <f>'[1]FLAKE ICE'!E28</f>
        <v>19.5</v>
      </c>
      <c r="F27" s="277">
        <f>'[1]FLAKE ICE'!J28</f>
        <v>21944.9225473322</v>
      </c>
      <c r="G27" s="282"/>
      <c r="H27" s="283">
        <f>'[1]FLAKE ICE'!N31</f>
        <v>5500</v>
      </c>
      <c r="I27" s="281"/>
      <c r="J27" s="281"/>
      <c r="K27" s="281"/>
      <c r="L27" s="289"/>
      <c r="M27" s="293"/>
      <c r="N27" s="290"/>
      <c r="O27" s="290"/>
      <c r="P27" s="292"/>
      <c r="Q27" s="298"/>
      <c r="R27" s="298"/>
      <c r="S27" s="296"/>
      <c r="T27" s="297"/>
    </row>
    <row r="28" s="183" customFormat="1" spans="1:20">
      <c r="A28" s="275" t="str">
        <f>'[1]FLAKE ICE'!$A29</f>
        <v>FLA010.10</v>
      </c>
      <c r="B28" s="276" t="str">
        <f>'[1]FLAKE ICE'!$B29</f>
        <v>STF4T</v>
      </c>
      <c r="C28" s="57"/>
      <c r="D28" s="138" t="str">
        <f>'[1]FLAKE ICE'!D29</f>
        <v>2*TGES5</v>
      </c>
      <c r="E28" s="138">
        <f>'[1]FLAKE ICE'!E29</f>
        <v>26</v>
      </c>
      <c r="F28" s="277">
        <f>'[1]FLAKE ICE'!J29</f>
        <v>29283.8018741633</v>
      </c>
      <c r="G28" s="282"/>
      <c r="H28" s="282"/>
      <c r="I28" s="281"/>
      <c r="J28" s="281"/>
      <c r="K28" s="281"/>
      <c r="L28" s="289"/>
      <c r="M28" s="293"/>
      <c r="N28" s="290"/>
      <c r="O28" s="290"/>
      <c r="P28" s="292"/>
      <c r="Q28" s="298"/>
      <c r="R28" s="298"/>
      <c r="S28" s="296"/>
      <c r="T28" s="297"/>
    </row>
    <row r="29" s="183" customFormat="1" spans="1:20">
      <c r="A29" s="275" t="str">
        <f>'[1]FLAKE ICE'!$A30</f>
        <v>FLA010.11</v>
      </c>
      <c r="B29" s="276" t="str">
        <f>'[1]FLAKE ICE'!$B30</f>
        <v>STF5T</v>
      </c>
      <c r="C29" s="57"/>
      <c r="D29" s="138" t="str">
        <f>'[1]FLAKE ICE'!D30</f>
        <v>2*SCX0857,2*TGES7.5</v>
      </c>
      <c r="E29" s="138">
        <f>'[1]FLAKE ICE'!E30</f>
        <v>32.5</v>
      </c>
      <c r="F29" s="277">
        <f>'[1]FLAKE ICE'!J30</f>
        <v>39117.5089970271</v>
      </c>
      <c r="G29" s="282"/>
      <c r="H29" s="281"/>
      <c r="I29" s="281"/>
      <c r="J29" s="281"/>
      <c r="K29" s="281"/>
      <c r="L29" s="289"/>
      <c r="M29" s="293"/>
      <c r="N29" s="290"/>
      <c r="O29" s="290"/>
      <c r="P29" s="292"/>
      <c r="Q29" s="298"/>
      <c r="R29" s="298"/>
      <c r="S29" s="296"/>
      <c r="T29" s="297"/>
    </row>
    <row r="30" s="183" customFormat="1" spans="1:20">
      <c r="A30" s="275" t="str">
        <f>'[1]FLAKE ICE'!$A31</f>
        <v>FLA010.12</v>
      </c>
      <c r="B30" s="276" t="str">
        <f>'[1]FLAKE ICE'!$B31</f>
        <v>STF6T</v>
      </c>
      <c r="C30" s="58"/>
      <c r="D30" s="138" t="str">
        <f>'[1]FLAKE ICE'!D31</f>
        <v>3*TGES5</v>
      </c>
      <c r="E30" s="138">
        <f>'[1]FLAKE ICE'!E31</f>
        <v>39</v>
      </c>
      <c r="F30" s="277">
        <f>'[1]FLAKE ICE'!J31</f>
        <v>39841.9073117868</v>
      </c>
      <c r="G30" s="282"/>
      <c r="H30" s="281"/>
      <c r="I30" s="281"/>
      <c r="J30" s="281"/>
      <c r="K30" s="281"/>
      <c r="L30" s="289"/>
      <c r="M30" s="293"/>
      <c r="N30" s="290"/>
      <c r="O30" s="290"/>
      <c r="P30" s="292"/>
      <c r="Q30" s="298"/>
      <c r="R30" s="298"/>
      <c r="S30" s="296"/>
      <c r="T30" s="297"/>
    </row>
    <row r="31" s="183" customFormat="1" spans="1:20">
      <c r="A31" s="275" t="str">
        <f>'[1]FLAKE ICE'!$A32</f>
        <v>FLA010.13</v>
      </c>
      <c r="B31" s="276" t="str">
        <f>'[1]FLAKE ICE'!$B32</f>
        <v>STF1T-316</v>
      </c>
      <c r="C31" s="57" t="s">
        <v>486</v>
      </c>
      <c r="D31" s="138">
        <f>'[1]FLAKE ICE'!D32</f>
        <v>0</v>
      </c>
      <c r="E31" s="138">
        <f>'[1]FLAKE ICE'!E32</f>
        <v>0</v>
      </c>
      <c r="F31" s="277">
        <f>'[1]FLAKE ICE'!J32</f>
        <v>15647.0035988108</v>
      </c>
      <c r="G31" s="282"/>
      <c r="H31" s="281"/>
      <c r="I31" s="281"/>
      <c r="J31" s="281"/>
      <c r="K31" s="281"/>
      <c r="L31" s="289"/>
      <c r="M31" s="293"/>
      <c r="N31" s="290"/>
      <c r="O31" s="290"/>
      <c r="P31" s="294"/>
      <c r="Q31" s="298"/>
      <c r="R31" s="298"/>
      <c r="S31" s="296"/>
      <c r="T31" s="297"/>
    </row>
    <row r="32" s="183" customFormat="1" spans="1:20">
      <c r="A32" s="275" t="str">
        <f>'[1]FLAKE ICE'!$A33</f>
        <v>FLA024.1</v>
      </c>
      <c r="B32" s="276" t="str">
        <f>'[1]FLAKE ICE'!$B33</f>
        <v>ICE BIN 600P (0.3ton machine)</v>
      </c>
      <c r="C32" s="56" t="s">
        <v>487</v>
      </c>
      <c r="D32" s="138" t="str">
        <f>'[1]FLAKE ICE'!D33</f>
        <v>03ton</v>
      </c>
      <c r="E32" s="138" t="str">
        <f>'[1]FLAKE ICE'!E33</f>
        <v>1060h*760l*800w(42"*30"*31.5")</v>
      </c>
      <c r="F32" s="277">
        <f>'[1]FLAKE ICE'!J33</f>
        <v>2210.8843537415</v>
      </c>
      <c r="G32" s="282"/>
      <c r="H32" s="281"/>
      <c r="I32" s="281"/>
      <c r="J32" s="281"/>
      <c r="K32" s="281"/>
      <c r="L32" s="289"/>
      <c r="M32" s="282"/>
      <c r="N32" s="281"/>
      <c r="O32" s="281"/>
      <c r="P32" s="289"/>
      <c r="Q32" s="298"/>
      <c r="R32" s="298"/>
      <c r="S32" s="298"/>
      <c r="T32" s="298"/>
    </row>
    <row r="33" s="183" customFormat="1" spans="1:20">
      <c r="A33" s="275" t="str">
        <f>'[1]FLAKE ICE'!$A34</f>
        <v>FLA025</v>
      </c>
      <c r="B33" s="276" t="str">
        <f>'[1]FLAKE ICE'!$B34</f>
        <v>ICE BIN 2000P (0.5~1ton machine)</v>
      </c>
      <c r="C33" s="57"/>
      <c r="D33" s="138" t="str">
        <f>'[1]FLAKE ICE'!D34</f>
        <v>0.5ton-1ton</v>
      </c>
      <c r="E33" s="138" t="str">
        <f>'[1]FLAKE ICE'!E34</f>
        <v>1170h * 1220l * 920w (47"*48"*36")</v>
      </c>
      <c r="F33" s="277">
        <f>'[1]FLAKE ICE'!J34</f>
        <v>3571.42857142857</v>
      </c>
      <c r="G33" s="282"/>
      <c r="H33" s="281"/>
      <c r="I33" s="281"/>
      <c r="J33" s="281"/>
      <c r="K33" s="281"/>
      <c r="L33" s="289"/>
      <c r="M33" s="282"/>
      <c r="N33" s="281"/>
      <c r="O33" s="281"/>
      <c r="P33" s="289"/>
      <c r="Q33" s="298"/>
      <c r="R33" s="298"/>
      <c r="S33" s="298"/>
      <c r="T33" s="298"/>
    </row>
    <row r="34" s="183" customFormat="1" ht="24" spans="1:20">
      <c r="A34" s="275" t="str">
        <f>'[1]FLAKE ICE'!$A35</f>
        <v>FLA027</v>
      </c>
      <c r="B34" s="276" t="str">
        <f>'[1]FLAKE ICE'!$B35</f>
        <v>ICE BIN 2500P (1.5ton~2ton machine)</v>
      </c>
      <c r="C34" s="58"/>
      <c r="D34" s="138" t="str">
        <f>'[1]FLAKE ICE'!D35</f>
        <v>1.5-2ton</v>
      </c>
      <c r="E34" s="138" t="str">
        <f>'[1]FLAKE ICE'!E35</f>
        <v>1100h * 1500l * 1126w (43"*59"*44")</v>
      </c>
      <c r="F34" s="277">
        <f>'[1]FLAKE ICE'!J35</f>
        <v>5059.52380952381</v>
      </c>
      <c r="G34" s="282"/>
      <c r="H34" s="281"/>
      <c r="I34" s="281"/>
      <c r="J34" s="281"/>
      <c r="K34" s="281"/>
      <c r="L34" s="289"/>
      <c r="M34" s="282"/>
      <c r="N34" s="281"/>
      <c r="O34" s="281"/>
      <c r="P34" s="289"/>
      <c r="Q34" s="298"/>
      <c r="R34" s="298"/>
      <c r="S34" s="298"/>
      <c r="T34" s="298"/>
    </row>
    <row r="35" s="183" customFormat="1" ht="30.75" customHeight="1" spans="1:20">
      <c r="A35" s="275" t="str">
        <f>'[1]FLAKE ICE'!$A36</f>
        <v>SB031</v>
      </c>
      <c r="B35" s="276" t="str">
        <f>'[1]FLAKE ICE'!$B36</f>
        <v>0.3T~1T Flake ice control panel (DOL) cw plc</v>
      </c>
      <c r="C35" s="56" t="s">
        <v>488</v>
      </c>
      <c r="D35" s="138" t="str">
        <f>'[1]FLAKE ICE'!D36</f>
        <v>0.3-1T</v>
      </c>
      <c r="E35" s="138">
        <f>'[1]FLAKE ICE'!E36</f>
        <v>0</v>
      </c>
      <c r="F35" s="277">
        <f>'[1]FLAKE ICE'!J36</f>
        <v>990.500887888312</v>
      </c>
      <c r="G35" s="282"/>
      <c r="H35" s="281"/>
      <c r="I35" s="281"/>
      <c r="J35" s="281"/>
      <c r="K35" s="281"/>
      <c r="L35" s="289"/>
      <c r="M35" s="282"/>
      <c r="N35" s="281"/>
      <c r="O35" s="281"/>
      <c r="P35" s="291"/>
      <c r="Q35" s="298"/>
      <c r="R35" s="298"/>
      <c r="S35" s="298"/>
      <c r="T35" s="298"/>
    </row>
    <row r="36" s="264" customFormat="1" ht="30.75" customHeight="1" spans="1:20">
      <c r="A36" s="275" t="str">
        <f>'[1]FLAKE ICE'!$A37</f>
        <v>SB032</v>
      </c>
      <c r="B36" s="276" t="str">
        <f>'[1]FLAKE ICE'!$B37</f>
        <v>1.5T~3T Flake ice control panel (DOL) cw plc</v>
      </c>
      <c r="C36" s="57"/>
      <c r="D36" s="138" t="str">
        <f>'[1]FLAKE ICE'!D37</f>
        <v>1.5-3T</v>
      </c>
      <c r="E36" s="138">
        <f>'[1]FLAKE ICE'!E37</f>
        <v>0</v>
      </c>
      <c r="F36" s="277">
        <f>'[1]FLAKE ICE'!J37</f>
        <v>1186.9877035127</v>
      </c>
      <c r="G36" s="282"/>
      <c r="H36" s="281"/>
      <c r="I36" s="281"/>
      <c r="J36" s="281"/>
      <c r="K36" s="281"/>
      <c r="L36" s="289"/>
      <c r="M36" s="282"/>
      <c r="N36" s="281"/>
      <c r="O36" s="281"/>
      <c r="P36" s="292"/>
      <c r="Q36" s="299"/>
      <c r="R36" s="299"/>
      <c r="S36" s="299"/>
      <c r="T36" s="299"/>
    </row>
    <row r="37" s="264" customFormat="1" ht="30.75" customHeight="1" spans="1:20">
      <c r="A37" s="275" t="str">
        <f>'[1]FLAKE ICE'!$A38</f>
        <v>SB032.1</v>
      </c>
      <c r="B37" s="276" t="str">
        <f>'[1]FLAKE ICE'!$B38</f>
        <v>4T~6T Flake ice control panel (p.winding) cw plc</v>
      </c>
      <c r="C37" s="57"/>
      <c r="D37" s="138" t="str">
        <f>'[1]FLAKE ICE'!D38</f>
        <v>4-6T</v>
      </c>
      <c r="E37" s="138">
        <f>'[1]FLAKE ICE'!E38</f>
        <v>0</v>
      </c>
      <c r="F37" s="277">
        <f>'[1]FLAKE ICE'!J38</f>
        <v>2035.33033676405</v>
      </c>
      <c r="G37" s="282"/>
      <c r="H37" s="281"/>
      <c r="I37" s="281"/>
      <c r="J37" s="281"/>
      <c r="K37" s="281"/>
      <c r="L37" s="289"/>
      <c r="M37" s="282"/>
      <c r="N37" s="281"/>
      <c r="O37" s="281"/>
      <c r="P37" s="292"/>
      <c r="Q37" s="299"/>
      <c r="R37" s="299"/>
      <c r="S37" s="299"/>
      <c r="T37" s="299"/>
    </row>
    <row r="38" s="264" customFormat="1" ht="30.75" customHeight="1" spans="1:20">
      <c r="A38" s="275" t="str">
        <f>'[1]FLAKE ICE'!$A39</f>
        <v>SB033</v>
      </c>
      <c r="B38" s="276" t="str">
        <f>'[1]FLAKE ICE'!$B39</f>
        <v>0.5T-1T Flake ice control panel (DOL)</v>
      </c>
      <c r="C38" s="57"/>
      <c r="D38" s="138" t="str">
        <f>'[1]FLAKE ICE'!D39</f>
        <v>0.5-1T</v>
      </c>
      <c r="E38" s="138">
        <f>'[1]FLAKE ICE'!E39</f>
        <v>0</v>
      </c>
      <c r="F38" s="277">
        <f>'[1]FLAKE ICE'!J39</f>
        <v>1488.27593178087</v>
      </c>
      <c r="G38" s="282"/>
      <c r="H38" s="281"/>
      <c r="I38" s="281"/>
      <c r="J38" s="281"/>
      <c r="K38" s="281"/>
      <c r="L38" s="289"/>
      <c r="M38" s="282"/>
      <c r="N38" s="281"/>
      <c r="O38" s="281"/>
      <c r="P38" s="292"/>
      <c r="Q38" s="299"/>
      <c r="R38" s="299"/>
      <c r="S38" s="299"/>
      <c r="T38" s="299"/>
    </row>
    <row r="39" s="183" customFormat="1" ht="30.75" customHeight="1" spans="1:20">
      <c r="A39" s="275" t="str">
        <f>'[1]FLAKE ICE'!$A40</f>
        <v>SB034</v>
      </c>
      <c r="B39" s="276" t="str">
        <f>'[1]FLAKE ICE'!$B40</f>
        <v>1.5T-3T Flake ice control panel (DOL)</v>
      </c>
      <c r="C39" s="57"/>
      <c r="D39" s="138" t="str">
        <f>'[1]FLAKE ICE'!D40</f>
        <v>1.5-3T</v>
      </c>
      <c r="E39" s="138">
        <f>'[1]FLAKE ICE'!E40</f>
        <v>0</v>
      </c>
      <c r="F39" s="277">
        <f>'[1]FLAKE ICE'!J40</f>
        <v>1774.81083928941</v>
      </c>
      <c r="G39" s="282"/>
      <c r="H39" s="281"/>
      <c r="I39" s="281"/>
      <c r="J39" s="281"/>
      <c r="K39" s="281"/>
      <c r="L39" s="289"/>
      <c r="M39" s="282"/>
      <c r="N39" s="281"/>
      <c r="O39" s="281"/>
      <c r="P39" s="292"/>
      <c r="Q39" s="298"/>
      <c r="R39" s="298"/>
      <c r="S39" s="298"/>
      <c r="T39" s="298"/>
    </row>
    <row r="40" s="183" customFormat="1" ht="30.75" customHeight="1" spans="1:20">
      <c r="A40" s="275" t="str">
        <f>'[1]FLAKE ICE'!$A41</f>
        <v>SB035</v>
      </c>
      <c r="B40" s="276" t="str">
        <f>'[1]FLAKE ICE'!$B41</f>
        <v>2T~4T Flake ice control panel (PART WINDING)</v>
      </c>
      <c r="C40" s="57"/>
      <c r="D40" s="138" t="str">
        <f>'[1]FLAKE ICE'!D41</f>
        <v>2-4T</v>
      </c>
      <c r="E40" s="138">
        <f>'[1]FLAKE ICE'!E41</f>
        <v>0</v>
      </c>
      <c r="F40" s="277">
        <f>'[1]FLAKE ICE'!J41</f>
        <v>2465.52942910144</v>
      </c>
      <c r="G40" s="282"/>
      <c r="H40" s="281"/>
      <c r="I40" s="281"/>
      <c r="J40" s="281"/>
      <c r="K40" s="281"/>
      <c r="L40" s="289"/>
      <c r="M40" s="282"/>
      <c r="N40" s="281"/>
      <c r="O40" s="281"/>
      <c r="P40" s="292"/>
      <c r="Q40" s="298"/>
      <c r="R40" s="298"/>
      <c r="S40" s="298"/>
      <c r="T40" s="298"/>
    </row>
    <row r="41" s="183" customFormat="1" ht="30.75" customHeight="1" spans="1:20">
      <c r="A41" s="275" t="str">
        <f>'[1]FLAKE ICE'!$A42</f>
        <v>SB036</v>
      </c>
      <c r="B41" s="276" t="str">
        <f>'[1]FLAKE ICE'!$B42</f>
        <v>5T~6T Flake ice control panel (PART WINDING)</v>
      </c>
      <c r="C41" s="57"/>
      <c r="D41" s="138" t="str">
        <f>'[1]FLAKE ICE'!D42</f>
        <v>5-6T</v>
      </c>
      <c r="E41" s="138">
        <f>'[1]FLAKE ICE'!E42</f>
        <v>0</v>
      </c>
      <c r="F41" s="277">
        <f>'[1]FLAKE ICE'!J42</f>
        <v>2796.09319483762</v>
      </c>
      <c r="G41" s="282"/>
      <c r="H41" s="281"/>
      <c r="I41" s="281"/>
      <c r="J41" s="281"/>
      <c r="K41" s="281"/>
      <c r="L41" s="289"/>
      <c r="M41" s="282"/>
      <c r="N41" s="281"/>
      <c r="O41" s="281"/>
      <c r="P41" s="292"/>
      <c r="Q41" s="298"/>
      <c r="R41" s="298"/>
      <c r="S41" s="298"/>
      <c r="T41" s="298"/>
    </row>
    <row r="42" s="183" customFormat="1" ht="30.75" customHeight="1" spans="1:20">
      <c r="A42" s="275" t="str">
        <f>'[1]FLAKE ICE'!$A43</f>
        <v>SB037</v>
      </c>
      <c r="B42" s="276" t="str">
        <f>'[1]FLAKE ICE'!$B43</f>
        <v>10T Flake ice control panel (PART WINDING)</v>
      </c>
      <c r="C42" s="57"/>
      <c r="D42" s="138" t="str">
        <f>'[1]FLAKE ICE'!D43</f>
        <v>8-10T</v>
      </c>
      <c r="E42" s="138">
        <f>'[1]FLAKE ICE'!E43</f>
        <v>0</v>
      </c>
      <c r="F42" s="277">
        <f>'[1]FLAKE ICE'!J43</f>
        <v>3411.47781022223</v>
      </c>
      <c r="G42" s="282"/>
      <c r="H42" s="281"/>
      <c r="I42" s="281"/>
      <c r="J42" s="281"/>
      <c r="K42" s="281"/>
      <c r="L42" s="289"/>
      <c r="M42" s="282"/>
      <c r="N42" s="281"/>
      <c r="O42" s="281"/>
      <c r="P42" s="294"/>
      <c r="Q42" s="298"/>
      <c r="R42" s="298"/>
      <c r="S42" s="298"/>
      <c r="T42" s="298"/>
    </row>
    <row r="43" s="183" customFormat="1" ht="30.75" customHeight="1" spans="1:20">
      <c r="A43" s="275" t="str">
        <f>'[1]FLAKE ICE'!$A44</f>
        <v>SB038</v>
      </c>
      <c r="B43" s="276" t="str">
        <f>'[1]FLAKE ICE'!$B44</f>
        <v>PLC CONTROL</v>
      </c>
      <c r="C43" s="57"/>
      <c r="D43" s="138">
        <f>'[1]FLAKE ICE'!D44</f>
        <v>0</v>
      </c>
      <c r="E43" s="138">
        <f>'[1]FLAKE ICE'!E44</f>
        <v>0</v>
      </c>
      <c r="F43" s="277">
        <f>'[1]FLAKE ICE'!J44</f>
        <v>804.673721340388</v>
      </c>
      <c r="G43" s="282"/>
      <c r="H43" s="281"/>
      <c r="I43" s="281"/>
      <c r="J43" s="281"/>
      <c r="K43" s="281"/>
      <c r="L43" s="289"/>
      <c r="M43" s="282"/>
      <c r="N43" s="281"/>
      <c r="O43" s="281"/>
      <c r="P43" s="294"/>
      <c r="Q43" s="298"/>
      <c r="R43" s="298"/>
      <c r="S43" s="298"/>
      <c r="T43" s="298"/>
    </row>
    <row r="44" s="183" customFormat="1" ht="30.75" customHeight="1" spans="1:20">
      <c r="A44" s="275" t="str">
        <f>'[1]FLAKE ICE'!$A45</f>
        <v>FLA028</v>
      </c>
      <c r="B44" s="276" t="str">
        <f>'[1]FLAKE ICE'!$B45</f>
        <v>PLC CONTROL BOARD 3PH</v>
      </c>
      <c r="C44" s="57"/>
      <c r="D44" s="138"/>
      <c r="E44" s="138"/>
      <c r="F44" s="277">
        <f>'[1]FLAKE ICE'!J45</f>
        <v>350.529100529101</v>
      </c>
      <c r="G44" s="282"/>
      <c r="H44" s="281"/>
      <c r="I44" s="281"/>
      <c r="J44" s="281"/>
      <c r="K44" s="281"/>
      <c r="L44" s="289"/>
      <c r="M44" s="282"/>
      <c r="N44" s="281"/>
      <c r="O44" s="281"/>
      <c r="P44" s="292"/>
      <c r="Q44" s="298"/>
      <c r="R44" s="298"/>
      <c r="S44" s="298"/>
      <c r="T44" s="298"/>
    </row>
    <row r="45" s="183" customFormat="1" ht="30.75" customHeight="1" spans="1:20">
      <c r="A45" s="275" t="str">
        <f>'[1]FLAKE ICE'!$A46</f>
        <v>FLA029</v>
      </c>
      <c r="B45" s="276" t="str">
        <f>'[1]FLAKE ICE'!$B46</f>
        <v>PLC CONTROL BOARD 1PH</v>
      </c>
      <c r="C45" s="58"/>
      <c r="D45" s="138"/>
      <c r="E45" s="138"/>
      <c r="F45" s="277">
        <f>'[1]FLAKE ICE'!J46</f>
        <v>330.687830687831</v>
      </c>
      <c r="G45" s="282"/>
      <c r="H45" s="281"/>
      <c r="I45" s="281"/>
      <c r="J45" s="281"/>
      <c r="K45" s="281"/>
      <c r="L45" s="289"/>
      <c r="M45" s="282"/>
      <c r="N45" s="281"/>
      <c r="O45" s="281"/>
      <c r="P45" s="292"/>
      <c r="Q45" s="298"/>
      <c r="R45" s="298"/>
      <c r="S45" s="298"/>
      <c r="T45" s="298"/>
    </row>
    <row r="46" s="183" customFormat="1" spans="1:20">
      <c r="A46" s="275" t="str">
        <f>'[1]FLAKE ICE'!$A47</f>
        <v>FLA033</v>
      </c>
      <c r="B46" s="276" t="str">
        <f>'[1]FLAKE ICE'!$B47</f>
        <v>ICE SHOVEL SMALL (66CM*20CM)</v>
      </c>
      <c r="C46" s="58"/>
      <c r="D46" s="138" t="str">
        <f>'[1]FLAKE ICE'!D47</f>
        <v>0.3-0.5</v>
      </c>
      <c r="E46" s="138">
        <f>'[1]FLAKE ICE'!E47</f>
        <v>0</v>
      </c>
      <c r="F46" s="277">
        <f>'[1]FLAKE ICE'!J47</f>
        <v>82.9081632653061</v>
      </c>
      <c r="G46" s="282"/>
      <c r="H46" s="281"/>
      <c r="I46" s="281"/>
      <c r="J46" s="281"/>
      <c r="K46" s="281"/>
      <c r="L46" s="289"/>
      <c r="M46" s="282"/>
      <c r="N46" s="281"/>
      <c r="O46" s="281"/>
      <c r="P46" s="291"/>
      <c r="Q46" s="298"/>
      <c r="R46" s="298"/>
      <c r="S46" s="298"/>
      <c r="T46" s="298"/>
    </row>
    <row r="47" s="183" customFormat="1" spans="1:20">
      <c r="A47" s="275" t="str">
        <f>'[1]FLAKE ICE'!$A48</f>
        <v>FLA034</v>
      </c>
      <c r="B47" s="276" t="str">
        <f>'[1]FLAKE ICE'!$B48</f>
        <v>ICE SHOVEL MEDIUM (96CM*26CM)</v>
      </c>
      <c r="C47" s="196"/>
      <c r="D47" s="138" t="str">
        <f>'[1]FLAKE ICE'!D48</f>
        <v>1~3</v>
      </c>
      <c r="E47" s="138">
        <f>'[1]FLAKE ICE'!E48</f>
        <v>0</v>
      </c>
      <c r="F47" s="277">
        <f>'[1]FLAKE ICE'!J48</f>
        <v>110.544217687075</v>
      </c>
      <c r="G47" s="282"/>
      <c r="H47" s="281"/>
      <c r="I47" s="281"/>
      <c r="J47" s="281"/>
      <c r="K47" s="281"/>
      <c r="L47" s="289"/>
      <c r="M47" s="282"/>
      <c r="N47" s="281"/>
      <c r="O47" s="281"/>
      <c r="P47" s="292"/>
      <c r="Q47" s="298"/>
      <c r="R47" s="298"/>
      <c r="S47" s="298"/>
      <c r="T47" s="298"/>
    </row>
    <row r="48" s="183" customFormat="1" spans="1:20">
      <c r="A48" s="275" t="str">
        <f>'[1]FLAKE ICE'!$A49</f>
        <v>FLA034.1</v>
      </c>
      <c r="B48" s="276" t="str">
        <f>'[1]FLAKE ICE'!$B49</f>
        <v>ICE SHOVEL MEDIUM (112CM*35CM)</v>
      </c>
      <c r="C48" s="196"/>
      <c r="D48" s="138" t="str">
        <f>'[1]FLAKE ICE'!D49</f>
        <v>4~10</v>
      </c>
      <c r="E48" s="138">
        <f>'[1]FLAKE ICE'!E49</f>
        <v>0</v>
      </c>
      <c r="F48" s="277">
        <f>'[1]FLAKE ICE'!J49</f>
        <v>139.285714285714</v>
      </c>
      <c r="G48" s="282"/>
      <c r="H48" s="281"/>
      <c r="I48" s="281"/>
      <c r="J48" s="281"/>
      <c r="K48" s="281"/>
      <c r="L48" s="289"/>
      <c r="M48" s="282"/>
      <c r="N48" s="281"/>
      <c r="O48" s="281"/>
      <c r="P48" s="294"/>
      <c r="Q48" s="298"/>
      <c r="R48" s="298"/>
      <c r="S48" s="298"/>
      <c r="T48" s="298"/>
    </row>
    <row r="49" s="183" customFormat="1" ht="57.75" customHeight="1" spans="1:20">
      <c r="A49" s="275" t="str">
        <f>'[1]FLAKE ICE'!$A50</f>
        <v>FLA035</v>
      </c>
      <c r="B49" s="276" t="str">
        <f>'[1]FLAKE ICE'!$B50</f>
        <v>Water pump motor 2WATTS</v>
      </c>
      <c r="C49" s="55" t="s">
        <v>489</v>
      </c>
      <c r="D49" s="138">
        <f>'[1]FLAKE ICE'!D50</f>
        <v>0</v>
      </c>
      <c r="E49" s="138">
        <f>'[1]FLAKE ICE'!E50</f>
        <v>0</v>
      </c>
      <c r="F49" s="277">
        <f>'[1]FLAKE ICE'!J50</f>
        <v>99.7023809523809</v>
      </c>
      <c r="G49" s="282"/>
      <c r="H49" s="281"/>
      <c r="I49" s="281"/>
      <c r="J49" s="281"/>
      <c r="K49" s="281"/>
      <c r="L49" s="289"/>
      <c r="M49" s="282"/>
      <c r="N49" s="281"/>
      <c r="O49" s="281"/>
      <c r="P49" s="291"/>
      <c r="Q49" s="298"/>
      <c r="R49" s="298"/>
      <c r="S49" s="298"/>
      <c r="T49" s="298"/>
    </row>
    <row r="50" s="183" customFormat="1" ht="57.75" customHeight="1" spans="1:20">
      <c r="A50" s="275" t="str">
        <f>'[1]FLAKE ICE'!$A51</f>
        <v>FLA036</v>
      </c>
      <c r="B50" s="276" t="str">
        <f>'[1]FLAKE ICE'!$B51</f>
        <v>Water pump motor 6WATTS</v>
      </c>
      <c r="C50" s="55" t="s">
        <v>489</v>
      </c>
      <c r="D50" s="138">
        <f>'[1]FLAKE ICE'!D51</f>
        <v>0</v>
      </c>
      <c r="E50" s="138">
        <f>'[1]FLAKE ICE'!E51</f>
        <v>0</v>
      </c>
      <c r="F50" s="277">
        <f>'[1]FLAKE ICE'!J51</f>
        <v>156.25</v>
      </c>
      <c r="G50" s="282"/>
      <c r="H50" s="281"/>
      <c r="I50" s="281"/>
      <c r="J50" s="281"/>
      <c r="K50" s="281"/>
      <c r="L50" s="289"/>
      <c r="M50" s="282"/>
      <c r="N50" s="281"/>
      <c r="O50" s="281"/>
      <c r="P50" s="292"/>
      <c r="Q50" s="298"/>
      <c r="R50" s="298"/>
      <c r="S50" s="298"/>
      <c r="T50" s="298"/>
    </row>
    <row r="51" s="183" customFormat="1" ht="75.75" customHeight="1" spans="1:20">
      <c r="A51" s="275" t="str">
        <f>'[1]FLAKE ICE'!$A52</f>
        <v>FLA037</v>
      </c>
      <c r="B51" s="276" t="str">
        <f>'[1]FLAKE ICE'!$B52</f>
        <v>Water pump motor 9WATTS</v>
      </c>
      <c r="C51" s="140" t="s">
        <v>490</v>
      </c>
      <c r="D51" s="138" t="str">
        <f>'[1]FLAKE ICE'!D52</f>
        <v>0.5T-1T</v>
      </c>
      <c r="E51" s="138" t="str">
        <f>'[1]FLAKE ICE'!E52</f>
        <v>9W</v>
      </c>
      <c r="F51" s="277">
        <f>'[1]FLAKE ICE'!J52</f>
        <v>186.011904761905</v>
      </c>
      <c r="G51" s="282"/>
      <c r="H51" s="281"/>
      <c r="I51" s="281"/>
      <c r="J51" s="281"/>
      <c r="K51" s="281"/>
      <c r="L51" s="289"/>
      <c r="M51" s="282"/>
      <c r="N51" s="281"/>
      <c r="O51" s="281"/>
      <c r="P51" s="292"/>
      <c r="Q51" s="298"/>
      <c r="R51" s="298"/>
      <c r="S51" s="298"/>
      <c r="T51" s="298"/>
    </row>
    <row r="52" s="183" customFormat="1" ht="69.75" customHeight="1" spans="1:20">
      <c r="A52" s="275" t="str">
        <f>'[1]FLAKE ICE'!$A53</f>
        <v>FLA038</v>
      </c>
      <c r="B52" s="276" t="str">
        <f>'[1]FLAKE ICE'!$B53</f>
        <v>Water pump motor 14WATTS</v>
      </c>
      <c r="C52" s="140" t="s">
        <v>490</v>
      </c>
      <c r="D52" s="138" t="str">
        <f>'[1]FLAKE ICE'!D53</f>
        <v>0.5T-1.5T</v>
      </c>
      <c r="E52" s="138" t="str">
        <f>'[1]FLAKE ICE'!E53</f>
        <v>14W</v>
      </c>
      <c r="F52" s="277">
        <f>'[1]FLAKE ICE'!J53</f>
        <v>257.440476190476</v>
      </c>
      <c r="G52" s="282"/>
      <c r="H52" s="281"/>
      <c r="I52" s="281"/>
      <c r="J52" s="281"/>
      <c r="K52" s="281"/>
      <c r="L52" s="289"/>
      <c r="M52" s="282"/>
      <c r="N52" s="281"/>
      <c r="O52" s="281"/>
      <c r="P52" s="294"/>
      <c r="Q52" s="298"/>
      <c r="R52" s="298"/>
      <c r="S52" s="298"/>
      <c r="T52" s="298"/>
    </row>
    <row r="53" s="183" customFormat="1" ht="69.75" customHeight="1" spans="1:20">
      <c r="A53" s="275" t="str">
        <f>'[1]FLAKE ICE'!$A54</f>
        <v>FLA038.1</v>
      </c>
      <c r="B53" s="276" t="str">
        <f>'[1]FLAKE ICE'!$B54</f>
        <v>0.12kw water pump short shaft (2T-3T)</v>
      </c>
      <c r="C53" s="140"/>
      <c r="D53" s="138" t="str">
        <f>'[1]FLAKE ICE'!D54</f>
        <v>2T-3T</v>
      </c>
      <c r="E53" s="138">
        <f>'[1]FLAKE ICE'!E54</f>
        <v>0</v>
      </c>
      <c r="F53" s="277">
        <f>'[1]FLAKE ICE'!J54</f>
        <v>625</v>
      </c>
      <c r="G53" s="282"/>
      <c r="H53" s="281"/>
      <c r="I53" s="281"/>
      <c r="J53" s="281"/>
      <c r="K53" s="281"/>
      <c r="L53" s="289"/>
      <c r="M53" s="282"/>
      <c r="N53" s="281"/>
      <c r="O53" s="281"/>
      <c r="P53" s="294"/>
      <c r="Q53" s="298"/>
      <c r="R53" s="298"/>
      <c r="S53" s="298"/>
      <c r="T53" s="298"/>
    </row>
    <row r="54" s="183" customFormat="1" ht="69.75" customHeight="1" spans="1:20">
      <c r="A54" s="275" t="str">
        <f>'[1]FLAKE ICE'!$A55</f>
        <v>FLA038.2</v>
      </c>
      <c r="B54" s="276" t="str">
        <f>'[1]FLAKE ICE'!$B55</f>
        <v>0.12kw water pump long shaft (4T-6T)</v>
      </c>
      <c r="C54" s="140"/>
      <c r="D54" s="138" t="str">
        <f>'[1]FLAKE ICE'!D55</f>
        <v>4T-6T</v>
      </c>
      <c r="E54" s="138">
        <f>'[1]FLAKE ICE'!E55</f>
        <v>0</v>
      </c>
      <c r="F54" s="277">
        <f>'[1]FLAKE ICE'!J55</f>
        <v>694.444444444444</v>
      </c>
      <c r="G54" s="282"/>
      <c r="H54" s="281"/>
      <c r="I54" s="281"/>
      <c r="J54" s="281"/>
      <c r="K54" s="281"/>
      <c r="L54" s="289"/>
      <c r="M54" s="282"/>
      <c r="N54" s="281"/>
      <c r="O54" s="281"/>
      <c r="P54" s="294"/>
      <c r="Q54" s="298"/>
      <c r="R54" s="298"/>
      <c r="S54" s="298"/>
      <c r="T54" s="298"/>
    </row>
    <row r="55" s="183" customFormat="1" ht="52.5" customHeight="1" spans="1:20">
      <c r="A55" s="275" t="str">
        <f>'[1]FLAKE ICE'!$A56</f>
        <v>FLA039</v>
      </c>
      <c r="B55" s="276" t="str">
        <f>'[1]FLAKE ICE'!$B56</f>
        <v>DOB-20</v>
      </c>
      <c r="C55" s="136" t="s">
        <v>491</v>
      </c>
      <c r="D55" s="138" t="str">
        <f>'[1]FLAKE ICE'!D56</f>
        <v>0.5T-3T (140mm)</v>
      </c>
      <c r="E55" s="138" t="str">
        <f>'[1]FLAKE ICE'!E56</f>
        <v>20W</v>
      </c>
      <c r="F55" s="277">
        <f>'[1]FLAKE ICE'!J56</f>
        <v>254.21626984127</v>
      </c>
      <c r="G55" s="282"/>
      <c r="H55" s="281"/>
      <c r="I55" s="281"/>
      <c r="J55" s="281"/>
      <c r="K55" s="281"/>
      <c r="L55" s="289"/>
      <c r="M55" s="282"/>
      <c r="N55" s="281"/>
      <c r="O55" s="281"/>
      <c r="P55" s="107"/>
      <c r="Q55" s="298"/>
      <c r="R55" s="298"/>
      <c r="S55" s="298"/>
      <c r="T55" s="298"/>
    </row>
    <row r="56" s="183" customFormat="1" ht="30.75" customHeight="1" spans="1:20">
      <c r="A56" s="275" t="str">
        <f>'[1]FLAKE ICE'!$A57</f>
        <v>FLA040</v>
      </c>
      <c r="B56" s="276" t="str">
        <f>'[1]FLAKE ICE'!$B57</f>
        <v>TC-8180</v>
      </c>
      <c r="C56" s="137"/>
      <c r="D56" s="138" t="str">
        <f>'[1]FLAKE ICE'!D57</f>
        <v>4T (180mm)</v>
      </c>
      <c r="E56" s="138" t="str">
        <f>'[1]FLAKE ICE'!E57</f>
        <v>90W</v>
      </c>
      <c r="F56" s="277">
        <f>'[1]FLAKE ICE'!J57</f>
        <v>415.426587301587</v>
      </c>
      <c r="G56" s="282"/>
      <c r="H56" s="281"/>
      <c r="I56" s="281"/>
      <c r="J56" s="281"/>
      <c r="K56" s="281"/>
      <c r="L56" s="289"/>
      <c r="M56" s="282"/>
      <c r="N56" s="281"/>
      <c r="O56" s="281"/>
      <c r="P56" s="289"/>
      <c r="Q56" s="298"/>
      <c r="R56" s="298"/>
      <c r="S56" s="298"/>
      <c r="T56" s="298"/>
    </row>
    <row r="57" s="183" customFormat="1" ht="30.75" customHeight="1" spans="1:20">
      <c r="A57" s="275" t="str">
        <f>'[1]FLAKE ICE'!$A58</f>
        <v>FLA041</v>
      </c>
      <c r="B57" s="276" t="str">
        <f>'[1]FLAKE ICE'!$B58</f>
        <v>TC-4180</v>
      </c>
      <c r="C57" s="137"/>
      <c r="D57" s="138" t="str">
        <f>'[1]FLAKE ICE'!D58</f>
        <v>5T-8T (180mm)</v>
      </c>
      <c r="E57" s="138" t="str">
        <f>'[1]FLAKE ICE'!E58</f>
        <v>180W</v>
      </c>
      <c r="F57" s="277">
        <f>'[1]FLAKE ICE'!J58</f>
        <v>644.84126984127</v>
      </c>
      <c r="G57" s="282"/>
      <c r="H57" s="281"/>
      <c r="I57" s="281"/>
      <c r="J57" s="281"/>
      <c r="K57" s="281"/>
      <c r="L57" s="289"/>
      <c r="M57" s="282"/>
      <c r="N57" s="281"/>
      <c r="O57" s="281"/>
      <c r="P57" s="289"/>
      <c r="Q57" s="298"/>
      <c r="R57" s="298"/>
      <c r="S57" s="298"/>
      <c r="T57" s="298"/>
    </row>
    <row r="58" s="183" customFormat="1" ht="30.75" customHeight="1" spans="1:20">
      <c r="A58" s="275" t="str">
        <f>'[1]FLAKE ICE'!$A59</f>
        <v>FLA042</v>
      </c>
      <c r="B58" s="276" t="str">
        <f>'[1]FLAKE ICE'!$B59</f>
        <v>TC-2180</v>
      </c>
      <c r="C58" s="138"/>
      <c r="D58" s="138" t="str">
        <f>'[1]FLAKE ICE'!D59</f>
        <v>10T-12T (195mm)</v>
      </c>
      <c r="E58" s="138" t="str">
        <f>'[1]FLAKE ICE'!E59</f>
        <v>370W</v>
      </c>
      <c r="F58" s="277">
        <f>'[1]FLAKE ICE'!J59</f>
        <v>843.253968253968</v>
      </c>
      <c r="G58" s="282"/>
      <c r="H58" s="281"/>
      <c r="I58" s="281"/>
      <c r="J58" s="281"/>
      <c r="K58" s="281"/>
      <c r="L58" s="289"/>
      <c r="M58" s="282"/>
      <c r="N58" s="281"/>
      <c r="O58" s="281"/>
      <c r="P58" s="289"/>
      <c r="Q58" s="298"/>
      <c r="R58" s="298"/>
      <c r="S58" s="298"/>
      <c r="T58" s="298"/>
    </row>
    <row r="59" s="183" customFormat="1" ht="93.75" customHeight="1" spans="1:20">
      <c r="A59" s="275" t="str">
        <f>'[1]FLAKE ICE'!$A60</f>
        <v>FLA043</v>
      </c>
      <c r="B59" s="276" t="str">
        <f>'[1]FLAKE ICE'!$B60</f>
        <v>IWAKI PUMP (ES-B11VC-230N1)</v>
      </c>
      <c r="C59" s="56" t="s">
        <v>492</v>
      </c>
      <c r="D59" s="138" t="str">
        <f>'[1]FLAKE ICE'!D60</f>
        <v>0.5-40T</v>
      </c>
      <c r="E59" s="138">
        <f>'[1]FLAKE ICE'!E60</f>
        <v>0</v>
      </c>
      <c r="F59" s="277">
        <f>'[1]FLAKE ICE'!J60</f>
        <v>1500</v>
      </c>
      <c r="G59" s="13"/>
      <c r="H59" s="269"/>
      <c r="I59" s="270"/>
      <c r="J59" s="281"/>
      <c r="K59" s="281"/>
      <c r="L59" s="289"/>
      <c r="M59" s="282"/>
      <c r="N59" s="281"/>
      <c r="O59" s="281"/>
      <c r="P59" s="107"/>
      <c r="Q59" s="298"/>
      <c r="R59" s="298"/>
      <c r="S59" s="298"/>
      <c r="T59" s="298"/>
    </row>
    <row r="60" s="183" customFormat="1" ht="93.75" customHeight="1" spans="1:20">
      <c r="A60" s="275" t="str">
        <f>'[1]FLAKE ICE'!$A61</f>
        <v>FLA043.1</v>
      </c>
      <c r="B60" s="276" t="str">
        <f>'[1]FLAKE ICE'!$B61</f>
        <v>IWAKI FOOT VALVE</v>
      </c>
      <c r="C60" s="57"/>
      <c r="D60" s="138">
        <f>'[1]FLAKE ICE'!D61</f>
        <v>0</v>
      </c>
      <c r="E60" s="138">
        <f>'[1]FLAKE ICE'!E61</f>
        <v>0</v>
      </c>
      <c r="F60" s="277">
        <f>'[1]FLAKE ICE'!J61</f>
        <v>254.545454545455</v>
      </c>
      <c r="G60" s="282"/>
      <c r="H60" s="281"/>
      <c r="I60" s="281"/>
      <c r="J60" s="281"/>
      <c r="K60" s="281"/>
      <c r="L60" s="289"/>
      <c r="M60" s="282"/>
      <c r="N60" s="281"/>
      <c r="O60" s="281"/>
      <c r="P60" s="107"/>
      <c r="Q60" s="298"/>
      <c r="R60" s="298"/>
      <c r="S60" s="298"/>
      <c r="T60" s="298"/>
    </row>
    <row r="61" s="183" customFormat="1" ht="93.75" customHeight="1" spans="1:20">
      <c r="A61" s="275" t="str">
        <f>'[1]FLAKE ICE'!$A62</f>
        <v>FLA043.2</v>
      </c>
      <c r="B61" s="276" t="str">
        <f>'[1]FLAKE ICE'!$B62</f>
        <v>IWAKI HOSE (PER METER)</v>
      </c>
      <c r="C61" s="58"/>
      <c r="D61" s="138">
        <f>'[1]FLAKE ICE'!D62</f>
        <v>0</v>
      </c>
      <c r="E61" s="138">
        <f>'[1]FLAKE ICE'!E62</f>
        <v>0</v>
      </c>
      <c r="F61" s="277">
        <f>'[1]FLAKE ICE'!J62</f>
        <v>13.6</v>
      </c>
      <c r="G61" s="282"/>
      <c r="H61" s="281"/>
      <c r="I61" s="281"/>
      <c r="J61" s="281"/>
      <c r="K61" s="281"/>
      <c r="L61" s="289"/>
      <c r="M61" s="282"/>
      <c r="N61" s="281"/>
      <c r="O61" s="281"/>
      <c r="P61" s="107"/>
      <c r="Q61" s="298"/>
      <c r="R61" s="298"/>
      <c r="S61" s="298"/>
      <c r="T61" s="298"/>
    </row>
    <row r="62" s="183" customFormat="1" ht="84.75" customHeight="1" spans="1:20">
      <c r="A62" s="275" t="str">
        <f>'[1]FLAKE ICE'!$A63</f>
        <v>FLA044</v>
      </c>
      <c r="B62" s="276" t="str">
        <f>'[1]FLAKE ICE'!$B63</f>
        <v>Newdose Salt water pump</v>
      </c>
      <c r="C62" s="56" t="s">
        <v>493</v>
      </c>
      <c r="D62" s="138">
        <f>'[1]FLAKE ICE'!D63</f>
        <v>0</v>
      </c>
      <c r="E62" s="138">
        <f>'[1]FLAKE ICE'!E63</f>
        <v>0</v>
      </c>
      <c r="F62" s="277">
        <f>'[1]FLAKE ICE'!J63</f>
        <v>466.853408029879</v>
      </c>
      <c r="G62" s="282"/>
      <c r="H62" s="281"/>
      <c r="I62" s="281"/>
      <c r="J62" s="281"/>
      <c r="K62" s="281"/>
      <c r="L62" s="289"/>
      <c r="M62" s="282"/>
      <c r="N62" s="281"/>
      <c r="O62" s="281"/>
      <c r="P62" s="107"/>
      <c r="Q62" s="298"/>
      <c r="R62" s="298"/>
      <c r="S62" s="298"/>
      <c r="T62" s="298"/>
    </row>
    <row r="63" s="183" customFormat="1" ht="60.75" customHeight="1" spans="1:20">
      <c r="A63" s="275" t="str">
        <f>'[1]FLAKE ICE'!$A64</f>
        <v>FLA045</v>
      </c>
      <c r="B63" s="276" t="str">
        <f>'[1]FLAKE ICE'!$B64</f>
        <v>FLOAT VALVE (SMALL)</v>
      </c>
      <c r="C63" s="56"/>
      <c r="D63" s="138">
        <f>'[1]FLAKE ICE'!D64</f>
        <v>0</v>
      </c>
      <c r="E63" s="138">
        <f>'[1]FLAKE ICE'!E64</f>
        <v>0</v>
      </c>
      <c r="F63" s="277">
        <f>'[1]FLAKE ICE'!J64</f>
        <v>29.7619047619048</v>
      </c>
      <c r="G63" s="282"/>
      <c r="H63" s="281"/>
      <c r="I63" s="281"/>
      <c r="J63" s="281"/>
      <c r="K63" s="281"/>
      <c r="L63" s="289"/>
      <c r="M63" s="282"/>
      <c r="N63" s="281"/>
      <c r="O63" s="281"/>
      <c r="P63" s="107"/>
      <c r="Q63" s="298"/>
      <c r="R63" s="298"/>
      <c r="S63" s="298"/>
      <c r="T63" s="298"/>
    </row>
    <row r="64" s="183" customFormat="1" ht="58.5" customHeight="1" spans="1:20">
      <c r="A64" s="275" t="str">
        <f>'[1]FLAKE ICE'!$A65</f>
        <v>FLA046</v>
      </c>
      <c r="B64" s="276" t="str">
        <f>'[1]FLAKE ICE'!$B65</f>
        <v>FLOAT VALVE (BIG)</v>
      </c>
      <c r="C64" s="58"/>
      <c r="D64" s="138">
        <f>'[1]FLAKE ICE'!D65</f>
        <v>0</v>
      </c>
      <c r="E64" s="138">
        <f>'[1]FLAKE ICE'!E65</f>
        <v>0</v>
      </c>
      <c r="F64" s="277">
        <f>'[1]FLAKE ICE'!J65</f>
        <v>74.4047619047619</v>
      </c>
      <c r="G64" s="282"/>
      <c r="H64" s="281"/>
      <c r="I64" s="281"/>
      <c r="J64" s="281"/>
      <c r="K64" s="281"/>
      <c r="L64" s="289"/>
      <c r="M64" s="282"/>
      <c r="N64" s="281"/>
      <c r="O64" s="281"/>
      <c r="P64" s="107"/>
      <c r="Q64" s="298"/>
      <c r="R64" s="298"/>
      <c r="S64" s="298"/>
      <c r="T64" s="298"/>
    </row>
    <row r="65" s="183" customFormat="1" ht="70.5" customHeight="1" spans="1:20">
      <c r="A65" s="275" t="str">
        <f>'[1]FLAKE ICE'!$A66</f>
        <v>FLA047</v>
      </c>
      <c r="B65" s="276" t="str">
        <f>'[1]FLAKE ICE'!$B66</f>
        <v>MF-5KP2</v>
      </c>
      <c r="C65" s="45" t="s">
        <v>494</v>
      </c>
      <c r="D65" s="138" t="str">
        <f>'[1]FLAKE ICE'!D66</f>
        <v>Versatile</v>
      </c>
      <c r="E65" s="138">
        <f>'[1]FLAKE ICE'!E66</f>
        <v>0</v>
      </c>
      <c r="F65" s="277">
        <f>'[1]FLAKE ICE'!J66</f>
        <v>161.210317460317</v>
      </c>
      <c r="G65" s="282"/>
      <c r="H65" s="281"/>
      <c r="I65" s="281"/>
      <c r="J65" s="281"/>
      <c r="K65" s="281"/>
      <c r="L65" s="289"/>
      <c r="M65" s="282"/>
      <c r="N65" s="281"/>
      <c r="O65" s="281"/>
      <c r="P65" s="107"/>
      <c r="Q65" s="298"/>
      <c r="R65" s="298"/>
      <c r="S65" s="298"/>
      <c r="T65" s="298"/>
    </row>
    <row r="66" s="183" customFormat="1" ht="70.5" customHeight="1" spans="1:20">
      <c r="A66" s="275" t="str">
        <f>'[1]FLAKE ICE'!$A67</f>
        <v>FLA047.1</v>
      </c>
      <c r="B66" s="276" t="str">
        <f>'[1]FLAKE ICE'!$B67</f>
        <v>WEIG INFRARED SWITCH</v>
      </c>
      <c r="C66" s="45" t="s">
        <v>494</v>
      </c>
      <c r="D66" s="138">
        <f>'[1]FLAKE ICE'!D67</f>
        <v>0</v>
      </c>
      <c r="E66" s="138">
        <f>'[1]FLAKE ICE'!E67</f>
        <v>0</v>
      </c>
      <c r="F66" s="277">
        <f>'[1]FLAKE ICE'!J67</f>
        <v>103.339947089947</v>
      </c>
      <c r="G66" s="282"/>
      <c r="H66" s="281"/>
      <c r="I66" s="281"/>
      <c r="J66" s="281"/>
      <c r="K66" s="281"/>
      <c r="L66" s="289"/>
      <c r="M66" s="282"/>
      <c r="N66" s="281"/>
      <c r="O66" s="281"/>
      <c r="P66" s="107"/>
      <c r="Q66" s="298"/>
      <c r="R66" s="298"/>
      <c r="S66" s="298"/>
      <c r="T66" s="298"/>
    </row>
    <row r="67" s="183" customFormat="1" ht="70.5" customHeight="1" spans="1:20">
      <c r="A67" s="275" t="str">
        <f>'[1]FLAKE ICE'!$A68</f>
        <v>FLA048</v>
      </c>
      <c r="B67" s="276" t="str">
        <f>'[1]FLAKE ICE'!$B68</f>
        <v>RF-0H21DS</v>
      </c>
      <c r="C67" s="45" t="s">
        <v>495</v>
      </c>
      <c r="D67" s="138" t="str">
        <f>'[1]FLAKE ICE'!D68</f>
        <v>Versatile</v>
      </c>
      <c r="E67" s="138">
        <f>'[1]FLAKE ICE'!E68</f>
        <v>0</v>
      </c>
      <c r="F67" s="277">
        <f>'[1]FLAKE ICE'!J68</f>
        <v>25.5291005291005</v>
      </c>
      <c r="G67" s="282"/>
      <c r="H67" s="281"/>
      <c r="I67" s="281"/>
      <c r="J67" s="281"/>
      <c r="K67" s="281"/>
      <c r="L67" s="289"/>
      <c r="M67" s="282"/>
      <c r="N67" s="281"/>
      <c r="O67" s="281"/>
      <c r="P67" s="107"/>
      <c r="Q67" s="298"/>
      <c r="R67" s="298"/>
      <c r="S67" s="298"/>
      <c r="T67" s="298"/>
    </row>
    <row r="68" s="183" customFormat="1" ht="30.75" customHeight="1" spans="1:20">
      <c r="A68" s="275" t="str">
        <f>'[1]FLAKE ICE'!$A69</f>
        <v>FLA049</v>
      </c>
      <c r="B68" s="276" t="str">
        <f>'[1]FLAKE ICE'!$B69</f>
        <v>6GU600RC c/w 6IK250GU-S3FT motor</v>
      </c>
      <c r="C68" s="136" t="s">
        <v>496</v>
      </c>
      <c r="D68" s="138" t="str">
        <f>'[1]FLAKE ICE'!D69</f>
        <v>300kgs</v>
      </c>
      <c r="E68" s="138">
        <f>'[1]FLAKE ICE'!E69</f>
        <v>0</v>
      </c>
      <c r="F68" s="277">
        <f>'[1]FLAKE ICE'!J69</f>
        <v>1119.57008508733</v>
      </c>
      <c r="G68" s="282"/>
      <c r="H68" s="281"/>
      <c r="I68" s="281"/>
      <c r="J68" s="281"/>
      <c r="K68" s="281"/>
      <c r="L68" s="289"/>
      <c r="M68" s="282"/>
      <c r="N68" s="281"/>
      <c r="O68" s="281"/>
      <c r="P68" s="291"/>
      <c r="Q68" s="298"/>
      <c r="R68" s="298"/>
      <c r="S68" s="298"/>
      <c r="T68" s="298"/>
    </row>
    <row r="69" s="183" customFormat="1" ht="30.75" customHeight="1" spans="1:20">
      <c r="A69" s="275" t="str">
        <f>'[1]FLAKE ICE'!$A70</f>
        <v>FLA050</v>
      </c>
      <c r="B69" s="276" t="str">
        <f>'[1]FLAKE ICE'!$B70</f>
        <v>BHVWEQ70X40-600</v>
      </c>
      <c r="C69" s="137"/>
      <c r="D69" s="138" t="str">
        <f>'[1]FLAKE ICE'!D70</f>
        <v>0.5T-1.5T</v>
      </c>
      <c r="E69" s="138">
        <f>'[1]FLAKE ICE'!E70</f>
        <v>0</v>
      </c>
      <c r="F69" s="277">
        <f>'[1]FLAKE ICE'!J70</f>
        <v>2223.59058565955</v>
      </c>
      <c r="G69" s="282"/>
      <c r="H69" s="281"/>
      <c r="I69" s="281"/>
      <c r="J69" s="281"/>
      <c r="K69" s="281"/>
      <c r="L69" s="289"/>
      <c r="M69" s="282"/>
      <c r="N69" s="281"/>
      <c r="O69" s="281"/>
      <c r="P69" s="292"/>
      <c r="Q69" s="298"/>
      <c r="R69" s="298"/>
      <c r="S69" s="298"/>
      <c r="T69" s="298"/>
    </row>
    <row r="70" s="183" customFormat="1" ht="30.75" customHeight="1" spans="1:20">
      <c r="A70" s="275" t="str">
        <f>'[1]FLAKE ICE'!$A71</f>
        <v>FLA051</v>
      </c>
      <c r="B70" s="276" t="str">
        <f>'[1]FLAKE ICE'!$B71</f>
        <v>BHVWEQ80X50-800</v>
      </c>
      <c r="C70" s="137"/>
      <c r="D70" s="138" t="str">
        <f>'[1]FLAKE ICE'!D71</f>
        <v>2T</v>
      </c>
      <c r="E70" s="138">
        <f>'[1]FLAKE ICE'!E71</f>
        <v>0</v>
      </c>
      <c r="F70" s="277">
        <f>'[1]FLAKE ICE'!J71</f>
        <v>2599.89053092501</v>
      </c>
      <c r="G70" s="282"/>
      <c r="H70" s="281"/>
      <c r="I70" s="281"/>
      <c r="J70" s="281"/>
      <c r="K70" s="281"/>
      <c r="L70" s="289"/>
      <c r="M70" s="282"/>
      <c r="N70" s="281"/>
      <c r="O70" s="281"/>
      <c r="P70" s="292"/>
      <c r="Q70" s="298"/>
      <c r="R70" s="298"/>
      <c r="S70" s="298"/>
      <c r="T70" s="298"/>
    </row>
    <row r="71" s="183" customFormat="1" ht="30.75" customHeight="1" spans="1:20">
      <c r="A71" s="275" t="str">
        <f>'[1]FLAKE ICE'!$A72</f>
        <v>FLA052</v>
      </c>
      <c r="B71" s="276" t="str">
        <f>'[1]FLAKE ICE'!$B72</f>
        <v>BHVWEQ80X50-600</v>
      </c>
      <c r="C71" s="137"/>
      <c r="D71" s="138" t="str">
        <f>'[1]FLAKE ICE'!D72</f>
        <v>2.5T-4T</v>
      </c>
      <c r="E71" s="138">
        <f>'[1]FLAKE ICE'!E72</f>
        <v>0</v>
      </c>
      <c r="F71" s="277">
        <f>'[1]FLAKE ICE'!J72</f>
        <v>2599.89053092501</v>
      </c>
      <c r="G71" s="282"/>
      <c r="H71" s="281"/>
      <c r="I71" s="281"/>
      <c r="J71" s="281"/>
      <c r="K71" s="281"/>
      <c r="L71" s="289"/>
      <c r="M71" s="282"/>
      <c r="N71" s="281"/>
      <c r="O71" s="281"/>
      <c r="P71" s="292"/>
      <c r="Q71" s="298"/>
      <c r="R71" s="298"/>
      <c r="S71" s="298"/>
      <c r="T71" s="298"/>
    </row>
    <row r="72" s="183" customFormat="1" ht="30.75" customHeight="1" spans="1:20">
      <c r="A72" s="275" t="str">
        <f>'[1]FLAKE ICE'!$A73</f>
        <v>FLA053</v>
      </c>
      <c r="B72" s="276" t="str">
        <f>'[1]FLAKE ICE'!$B73</f>
        <v>BHVWEQ100X60-600</v>
      </c>
      <c r="C72" s="137"/>
      <c r="D72" s="138" t="str">
        <f>'[1]FLAKE ICE'!D73</f>
        <v>5T</v>
      </c>
      <c r="E72" s="138">
        <f>'[1]FLAKE ICE'!E73</f>
        <v>0</v>
      </c>
      <c r="F72" s="277">
        <f>'[1]FLAKE ICE'!J73</f>
        <v>4241.92665571976</v>
      </c>
      <c r="G72" s="282"/>
      <c r="H72" s="281"/>
      <c r="I72" s="281"/>
      <c r="J72" s="281"/>
      <c r="K72" s="281"/>
      <c r="L72" s="289"/>
      <c r="M72" s="282"/>
      <c r="N72" s="281"/>
      <c r="O72" s="281"/>
      <c r="P72" s="292"/>
      <c r="Q72" s="298"/>
      <c r="R72" s="298"/>
      <c r="S72" s="298"/>
      <c r="T72" s="298"/>
    </row>
    <row r="73" s="183" customFormat="1" ht="30.75" customHeight="1" spans="1:20">
      <c r="A73" s="275" t="str">
        <f>'[1]FLAKE ICE'!$A74</f>
        <v>FLA053.1</v>
      </c>
      <c r="B73" s="276" t="str">
        <f>'[1]FLAKE ICE'!$B74</f>
        <v>TKVWEQ60-800</v>
      </c>
      <c r="C73" s="137"/>
      <c r="D73" s="138" t="str">
        <f>'[1]FLAKE ICE'!D74</f>
        <v>0.5T</v>
      </c>
      <c r="E73" s="138" t="str">
        <f>'[1]FLAKE ICE'!E74</f>
        <v>0.25KW</v>
      </c>
      <c r="F73" s="277">
        <f>'[1]FLAKE ICE'!J74</f>
        <v>1653.43915343915</v>
      </c>
      <c r="G73" s="282"/>
      <c r="H73" s="281"/>
      <c r="I73" s="281"/>
      <c r="J73" s="281"/>
      <c r="K73" s="281"/>
      <c r="L73" s="289"/>
      <c r="M73" s="282"/>
      <c r="N73" s="281"/>
      <c r="O73" s="281"/>
      <c r="P73" s="292"/>
      <c r="Q73" s="298"/>
      <c r="R73" s="298"/>
      <c r="S73" s="298"/>
      <c r="T73" s="298"/>
    </row>
    <row r="74" s="183" customFormat="1" ht="30.75" customHeight="1" spans="1:20">
      <c r="A74" s="275" t="str">
        <f>'[1]FLAKE ICE'!$A75</f>
        <v>FLA054</v>
      </c>
      <c r="B74" s="276" t="str">
        <f>'[1]FLAKE ICE'!$B75</f>
        <v>TKVWEQ70*40-600-800</v>
      </c>
      <c r="C74" s="137"/>
      <c r="D74" s="138" t="str">
        <f>'[1]FLAKE ICE'!D75</f>
        <v>1T-1.5T</v>
      </c>
      <c r="E74" s="138" t="str">
        <f>'[1]FLAKE ICE'!E75</f>
        <v>0.25KW(11MM)</v>
      </c>
      <c r="F74" s="277">
        <f>'[1]FLAKE ICE'!J75</f>
        <v>1834.74730888524</v>
      </c>
      <c r="G74" s="282"/>
      <c r="H74" s="281"/>
      <c r="I74" s="281"/>
      <c r="J74" s="281"/>
      <c r="K74" s="281"/>
      <c r="L74" s="289"/>
      <c r="M74" s="282"/>
      <c r="N74" s="281"/>
      <c r="O74" s="281"/>
      <c r="P74" s="292"/>
      <c r="Q74" s="298"/>
      <c r="R74" s="298"/>
      <c r="S74" s="298"/>
      <c r="T74" s="298"/>
    </row>
    <row r="75" s="183" customFormat="1" ht="30.75" customHeight="1" spans="1:20">
      <c r="A75" s="275" t="str">
        <f>'[1]FLAKE ICE'!$A76</f>
        <v>FLA055</v>
      </c>
      <c r="B75" s="276" t="str">
        <f>'[1]FLAKE ICE'!$B76</f>
        <v>TKVWEQ80*50-800</v>
      </c>
      <c r="C75" s="137"/>
      <c r="D75" s="138" t="str">
        <f>'[1]FLAKE ICE'!D76</f>
        <v>2T-3T </v>
      </c>
      <c r="E75" s="138" t="str">
        <f>'[1]FLAKE ICE'!E76</f>
        <v>0.37KW</v>
      </c>
      <c r="F75" s="277">
        <f>'[1]FLAKE ICE'!J76</f>
        <v>2807.42565225324</v>
      </c>
      <c r="G75" s="282"/>
      <c r="H75" s="281"/>
      <c r="I75" s="281"/>
      <c r="J75" s="281"/>
      <c r="K75" s="281"/>
      <c r="L75" s="289"/>
      <c r="M75" s="282"/>
      <c r="N75" s="281"/>
      <c r="O75" s="281"/>
      <c r="P75" s="292"/>
      <c r="Q75" s="298"/>
      <c r="R75" s="298"/>
      <c r="S75" s="298"/>
      <c r="T75" s="298"/>
    </row>
    <row r="76" s="183" customFormat="1" ht="30.75" customHeight="1" spans="1:20">
      <c r="A76" s="275" t="str">
        <f>'[1]FLAKE ICE'!$A77</f>
        <v>FLA056</v>
      </c>
      <c r="B76" s="276" t="str">
        <f>'[1]FLAKE ICE'!$B77</f>
        <v>TKVWEQ100*60-800</v>
      </c>
      <c r="C76" s="137"/>
      <c r="D76" s="138" t="str">
        <f>'[1]FLAKE ICE'!D77</f>
        <v>4T-6T</v>
      </c>
      <c r="E76" s="138" t="str">
        <f>'[1]FLAKE ICE'!E77</f>
        <v>0.55KW</v>
      </c>
      <c r="F76" s="277">
        <f>'[1]FLAKE ICE'!J77</f>
        <v>4547.52782338989</v>
      </c>
      <c r="G76" s="282"/>
      <c r="H76" s="281"/>
      <c r="I76" s="281"/>
      <c r="J76" s="281"/>
      <c r="K76" s="281"/>
      <c r="L76" s="289"/>
      <c r="M76" s="282"/>
      <c r="N76" s="281"/>
      <c r="O76" s="281"/>
      <c r="P76" s="292"/>
      <c r="Q76" s="298"/>
      <c r="R76" s="298"/>
      <c r="S76" s="298"/>
      <c r="T76" s="298"/>
    </row>
    <row r="77" s="183" customFormat="1" ht="30.75" customHeight="1" spans="1:20">
      <c r="A77" s="275" t="str">
        <f>'[1]FLAKE ICE'!$A78</f>
        <v>FLA057</v>
      </c>
      <c r="B77" s="276" t="str">
        <f>'[1]FLAKE ICE'!$B78</f>
        <v>TKVWEQ100*60-600</v>
      </c>
      <c r="C77" s="137"/>
      <c r="D77" s="138" t="str">
        <f>'[1]FLAKE ICE'!D78</f>
        <v>4T-6T</v>
      </c>
      <c r="E77" s="138" t="str">
        <f>'[1]FLAKE ICE'!E78</f>
        <v>0.55KW</v>
      </c>
      <c r="F77" s="277">
        <f>'[1]FLAKE ICE'!J78</f>
        <v>4547.52782338989</v>
      </c>
      <c r="G77" s="282"/>
      <c r="H77" s="281"/>
      <c r="I77" s="281"/>
      <c r="J77" s="281"/>
      <c r="K77" s="281"/>
      <c r="L77" s="289"/>
      <c r="M77" s="282"/>
      <c r="N77" s="281"/>
      <c r="O77" s="281"/>
      <c r="P77" s="292"/>
      <c r="Q77" s="298"/>
      <c r="R77" s="298"/>
      <c r="S77" s="298"/>
      <c r="T77" s="298"/>
    </row>
    <row r="78" s="183" customFormat="1" ht="30.75" customHeight="1" spans="1:20">
      <c r="A78" s="275" t="str">
        <f>'[1]FLAKE ICE'!$A79</f>
        <v>FLA057.1</v>
      </c>
      <c r="B78" s="276" t="str">
        <f>'[1]FLAKE ICE'!$B79</f>
        <v>TKVWEQM120*70-800R</v>
      </c>
      <c r="C78" s="137"/>
      <c r="D78" s="138" t="str">
        <f>'[1]FLAKE ICE'!D79</f>
        <v>8-10ton</v>
      </c>
      <c r="E78" s="138">
        <f>'[1]FLAKE ICE'!E79</f>
        <v>0</v>
      </c>
      <c r="F78" s="277">
        <f>'[1]FLAKE ICE'!J79</f>
        <v>7411.96861886517</v>
      </c>
      <c r="G78" s="282"/>
      <c r="H78" s="281"/>
      <c r="I78" s="281"/>
      <c r="J78" s="281"/>
      <c r="K78" s="281"/>
      <c r="L78" s="289"/>
      <c r="M78" s="282"/>
      <c r="N78" s="281"/>
      <c r="O78" s="281"/>
      <c r="P78" s="292"/>
      <c r="Q78" s="298"/>
      <c r="R78" s="298"/>
      <c r="S78" s="298"/>
      <c r="T78" s="298"/>
    </row>
    <row r="79" s="183" customFormat="1" ht="30.75" customHeight="1" spans="1:20">
      <c r="A79" s="275" t="str">
        <f>'[1]FLAKE ICE'!$A80</f>
        <v>FLA057.2</v>
      </c>
      <c r="B79" s="276" t="str">
        <f>'[1]FLAKE ICE'!$B80</f>
        <v>TKVWEQM135*80-800R</v>
      </c>
      <c r="C79" s="138"/>
      <c r="D79" s="138">
        <f>'[1]FLAKE ICE'!D80</f>
        <v>0</v>
      </c>
      <c r="E79" s="138">
        <f>'[1]FLAKE ICE'!E80</f>
        <v>0</v>
      </c>
      <c r="F79" s="277">
        <f>'[1]FLAKE ICE'!J80</f>
        <v>9692.57434774676</v>
      </c>
      <c r="G79" s="282"/>
      <c r="H79" s="281"/>
      <c r="I79" s="281"/>
      <c r="J79" s="281"/>
      <c r="K79" s="281"/>
      <c r="L79" s="289"/>
      <c r="M79" s="282"/>
      <c r="N79" s="281"/>
      <c r="O79" s="281"/>
      <c r="P79" s="294"/>
      <c r="Q79" s="298"/>
      <c r="R79" s="298"/>
      <c r="S79" s="298"/>
      <c r="T79" s="298"/>
    </row>
    <row r="80" s="183" customFormat="1" ht="24" spans="1:20">
      <c r="A80" s="275" t="str">
        <f>'[1]FLAKE ICE'!$A81</f>
        <v>FLA058</v>
      </c>
      <c r="B80" s="276" t="str">
        <f>'[1]FLAKE ICE'!$B81</f>
        <v>1ton icesta gear motor (5RK120A-YFT)</v>
      </c>
      <c r="C80" s="136" t="s">
        <v>497</v>
      </c>
      <c r="D80" s="138" t="str">
        <f>'[1]FLAKE ICE'!D81</f>
        <v>1T</v>
      </c>
      <c r="E80" s="138">
        <f>'[1]FLAKE ICE'!E81</f>
        <v>0</v>
      </c>
      <c r="F80" s="277">
        <f>'[1]FLAKE ICE'!J81</f>
        <v>375.833333333333</v>
      </c>
      <c r="G80" s="282"/>
      <c r="H80" s="281"/>
      <c r="I80" s="281"/>
      <c r="J80" s="281"/>
      <c r="K80" s="281"/>
      <c r="L80" s="289"/>
      <c r="M80" s="282"/>
      <c r="N80" s="281"/>
      <c r="O80" s="281"/>
      <c r="P80" s="289"/>
      <c r="Q80" s="298"/>
      <c r="R80" s="298"/>
      <c r="S80" s="298"/>
      <c r="T80" s="298"/>
    </row>
    <row r="81" s="183" customFormat="1" spans="1:20">
      <c r="A81" s="275" t="str">
        <f>'[1]FLAKE ICE'!$A82</f>
        <v>FLA058.1</v>
      </c>
      <c r="B81" s="276" t="str">
        <f>'[1]FLAKE ICE'!$B82</f>
        <v>0.18KW (63)</v>
      </c>
      <c r="C81" s="137"/>
      <c r="D81" s="138" t="str">
        <f>'[1]FLAKE ICE'!D82</f>
        <v>1T</v>
      </c>
      <c r="E81" s="138">
        <f>'[1]FLAKE ICE'!E82</f>
        <v>0</v>
      </c>
      <c r="F81" s="277" t="str">
        <f>'[1]FLAKE ICE'!J82</f>
        <v>~</v>
      </c>
      <c r="G81" s="282"/>
      <c r="H81" s="281"/>
      <c r="I81" s="281"/>
      <c r="J81" s="281"/>
      <c r="K81" s="281"/>
      <c r="L81" s="289"/>
      <c r="M81" s="282"/>
      <c r="N81" s="281"/>
      <c r="O81" s="281"/>
      <c r="P81" s="289"/>
      <c r="Q81" s="298"/>
      <c r="R81" s="298"/>
      <c r="S81" s="298"/>
      <c r="T81" s="298"/>
    </row>
    <row r="82" s="183" customFormat="1" spans="1:20">
      <c r="A82" s="275" t="str">
        <f>'[1]FLAKE ICE'!$A83</f>
        <v>FLA058.2</v>
      </c>
      <c r="B82" s="276" t="str">
        <f>'[1]FLAKE ICE'!$B83</f>
        <v>0.25KW (SMALL FLANGE 3PH)</v>
      </c>
      <c r="C82" s="137"/>
      <c r="D82" s="138" t="str">
        <f>'[1]FLAKE ICE'!D83</f>
        <v>0.5T</v>
      </c>
      <c r="E82" s="138">
        <f>'[1]FLAKE ICE'!E83</f>
        <v>0</v>
      </c>
      <c r="F82" s="277">
        <f>'[1]FLAKE ICE'!J83</f>
        <v>600</v>
      </c>
      <c r="G82" s="282"/>
      <c r="H82" s="281"/>
      <c r="I82" s="281"/>
      <c r="J82" s="281"/>
      <c r="K82" s="281"/>
      <c r="L82" s="289"/>
      <c r="M82" s="282"/>
      <c r="N82" s="281"/>
      <c r="O82" s="281"/>
      <c r="P82" s="289"/>
      <c r="Q82" s="298"/>
      <c r="R82" s="298"/>
      <c r="S82" s="298"/>
      <c r="T82" s="298"/>
    </row>
    <row r="83" s="183" customFormat="1" spans="1:20">
      <c r="A83" s="275" t="str">
        <f>'[1]FLAKE ICE'!$A84</f>
        <v>FLA059</v>
      </c>
      <c r="B83" s="276" t="str">
        <f>'[1]FLAKE ICE'!$B84</f>
        <v>0.25KW (63) </v>
      </c>
      <c r="C83" s="137"/>
      <c r="D83" s="138" t="str">
        <f>'[1]FLAKE ICE'!D84</f>
        <v>0.5T-1.5T</v>
      </c>
      <c r="E83" s="138" t="str">
        <f>'[1]FLAKE ICE'!E84</f>
        <v>0.25KW (63) 11mm*23mm</v>
      </c>
      <c r="F83" s="277">
        <f>'[1]FLAKE ICE'!J84</f>
        <v>450</v>
      </c>
      <c r="G83" s="282"/>
      <c r="H83" s="281"/>
      <c r="I83" s="281"/>
      <c r="J83" s="281"/>
      <c r="K83" s="281"/>
      <c r="L83" s="289"/>
      <c r="M83" s="282"/>
      <c r="N83" s="281"/>
      <c r="O83" s="281"/>
      <c r="P83" s="289"/>
      <c r="Q83" s="298"/>
      <c r="R83" s="298"/>
      <c r="S83" s="298"/>
      <c r="T83" s="298"/>
    </row>
    <row r="84" s="183" customFormat="1" spans="1:20">
      <c r="A84" s="275" t="str">
        <f>'[1]FLAKE ICE'!$A85</f>
        <v>FLA060</v>
      </c>
      <c r="B84" s="276" t="str">
        <f>'[1]FLAKE ICE'!$B85</f>
        <v>0.25KW (71)</v>
      </c>
      <c r="C84" s="137"/>
      <c r="D84" s="138" t="str">
        <f>'[1]FLAKE ICE'!D85</f>
        <v>0.5-1T</v>
      </c>
      <c r="E84" s="138" t="str">
        <f>'[1]FLAKE ICE'!E85</f>
        <v>0.25KW (71) 14mm*30mm</v>
      </c>
      <c r="F84" s="277">
        <f>'[1]FLAKE ICE'!J85</f>
        <v>516.666666666667</v>
      </c>
      <c r="G84" s="282"/>
      <c r="H84" s="281"/>
      <c r="I84" s="281"/>
      <c r="J84" s="281"/>
      <c r="K84" s="281"/>
      <c r="L84" s="289"/>
      <c r="M84" s="282"/>
      <c r="N84" s="281"/>
      <c r="O84" s="281"/>
      <c r="P84" s="289"/>
      <c r="Q84" s="298"/>
      <c r="R84" s="298"/>
      <c r="S84" s="298"/>
      <c r="T84" s="298"/>
    </row>
    <row r="85" s="183" customFormat="1" spans="1:20">
      <c r="A85" s="275" t="str">
        <f>'[1]FLAKE ICE'!$A86</f>
        <v>FLA060.1</v>
      </c>
      <c r="B85" s="276" t="str">
        <f>'[1]FLAKE ICE'!$B86</f>
        <v>0.25KW (71)</v>
      </c>
      <c r="C85" s="137"/>
      <c r="D85" s="138" t="str">
        <f>'[1]FLAKE ICE'!D86</f>
        <v>0.5T-2T</v>
      </c>
      <c r="E85" s="138" t="str">
        <f>'[1]FLAKE ICE'!E86</f>
        <v>0.25KW (71) 11mm*30mm</v>
      </c>
      <c r="F85" s="277">
        <f>'[1]FLAKE ICE'!J86</f>
        <v>666.666666666667</v>
      </c>
      <c r="G85" s="282"/>
      <c r="H85" s="281"/>
      <c r="I85" s="281"/>
      <c r="J85" s="281"/>
      <c r="K85" s="281"/>
      <c r="L85" s="289"/>
      <c r="M85" s="282"/>
      <c r="N85" s="281"/>
      <c r="O85" s="281"/>
      <c r="P85" s="289"/>
      <c r="Q85" s="298"/>
      <c r="R85" s="298"/>
      <c r="S85" s="298"/>
      <c r="T85" s="298"/>
    </row>
    <row r="86" s="183" customFormat="1" spans="1:20">
      <c r="A86" s="275" t="str">
        <f>'[1]FLAKE ICE'!$A87</f>
        <v>FLA061</v>
      </c>
      <c r="B86" s="276" t="str">
        <f>'[1]FLAKE ICE'!$B87</f>
        <v>0.37KW (71)</v>
      </c>
      <c r="C86" s="137"/>
      <c r="D86" s="138" t="str">
        <f>'[1]FLAKE ICE'!D87</f>
        <v>0.5T-3T</v>
      </c>
      <c r="E86" s="138" t="str">
        <f>'[1]FLAKE ICE'!E87</f>
        <v>0.37KW (71) 14mm*30mm</v>
      </c>
      <c r="F86" s="277">
        <f>'[1]FLAKE ICE'!J87</f>
        <v>566.666666666667</v>
      </c>
      <c r="G86" s="282"/>
      <c r="H86" s="281"/>
      <c r="I86" s="281"/>
      <c r="J86" s="281"/>
      <c r="K86" s="281"/>
      <c r="L86" s="289"/>
      <c r="M86" s="282"/>
      <c r="N86" s="281"/>
      <c r="O86" s="281"/>
      <c r="P86" s="289"/>
      <c r="Q86" s="298"/>
      <c r="R86" s="298"/>
      <c r="S86" s="298"/>
      <c r="T86" s="298"/>
    </row>
    <row r="87" s="183" customFormat="1" spans="1:20">
      <c r="A87" s="275" t="str">
        <f>'[1]FLAKE ICE'!$A88</f>
        <v>FLA062</v>
      </c>
      <c r="B87" s="276" t="str">
        <f>'[1]FLAKE ICE'!$B88</f>
        <v>0.55KW (71)</v>
      </c>
      <c r="C87" s="137"/>
      <c r="D87" s="138" t="str">
        <f>'[1]FLAKE ICE'!D88</f>
        <v>4T-6T</v>
      </c>
      <c r="E87" s="138" t="str">
        <f>'[1]FLAKE ICE'!E88</f>
        <v>0.55KW (71) 14mm*30mm</v>
      </c>
      <c r="F87" s="277">
        <f>'[1]FLAKE ICE'!J88</f>
        <v>633.333333333333</v>
      </c>
      <c r="G87" s="282"/>
      <c r="H87" s="281"/>
      <c r="I87" s="281"/>
      <c r="J87" s="281"/>
      <c r="K87" s="281"/>
      <c r="L87" s="289"/>
      <c r="M87" s="282"/>
      <c r="N87" s="281"/>
      <c r="O87" s="281"/>
      <c r="P87" s="289"/>
      <c r="Q87" s="298"/>
      <c r="R87" s="298"/>
      <c r="S87" s="298"/>
      <c r="T87" s="298"/>
    </row>
    <row r="88" s="183" customFormat="1" spans="1:20">
      <c r="A88" s="275" t="str">
        <f>'[1]FLAKE ICE'!$A89</f>
        <v>FLA063</v>
      </c>
      <c r="B88" s="276" t="str">
        <f>'[1]FLAKE ICE'!$B89</f>
        <v>0.75KW (80)</v>
      </c>
      <c r="C88" s="138"/>
      <c r="D88" s="138" t="str">
        <f>'[1]FLAKE ICE'!D89</f>
        <v>8T-20T</v>
      </c>
      <c r="E88" s="138" t="str">
        <f>'[1]FLAKE ICE'!E89</f>
        <v>0.75KW</v>
      </c>
      <c r="F88" s="277">
        <f>'[1]FLAKE ICE'!J89</f>
        <v>713.333333333333</v>
      </c>
      <c r="G88" s="282"/>
      <c r="H88" s="281"/>
      <c r="I88" s="281"/>
      <c r="J88" s="281"/>
      <c r="K88" s="281"/>
      <c r="L88" s="289"/>
      <c r="M88" s="282"/>
      <c r="N88" s="281"/>
      <c r="O88" s="281"/>
      <c r="P88" s="289"/>
      <c r="Q88" s="298"/>
      <c r="R88" s="298"/>
      <c r="S88" s="298"/>
      <c r="T88" s="298"/>
    </row>
    <row r="89" s="183" customFormat="1" spans="1:20">
      <c r="A89" s="275" t="str">
        <f>'[1]FLAKE ICE'!$A90</f>
        <v>FLA063.1</v>
      </c>
      <c r="B89" s="276" t="str">
        <f>'[1]FLAKE ICE'!$B90</f>
        <v>0.3TON ICE SCRAPER</v>
      </c>
      <c r="C89" s="136" t="s">
        <v>498</v>
      </c>
      <c r="D89" s="138" t="str">
        <f>'[1]FLAKE ICE'!D90</f>
        <v>60*220</v>
      </c>
      <c r="E89" s="138">
        <f>'[1]FLAKE ICE'!E90</f>
        <v>0</v>
      </c>
      <c r="F89" s="277">
        <f>'[1]FLAKE ICE'!J90</f>
        <v>700.280112044818</v>
      </c>
      <c r="G89" s="282"/>
      <c r="H89" s="281"/>
      <c r="I89" s="281"/>
      <c r="J89" s="281"/>
      <c r="K89" s="281"/>
      <c r="L89" s="289"/>
      <c r="M89" s="282"/>
      <c r="N89" s="281"/>
      <c r="O89" s="281"/>
      <c r="P89" s="291"/>
      <c r="Q89" s="298"/>
      <c r="R89" s="298"/>
      <c r="S89" s="298"/>
      <c r="T89" s="298"/>
    </row>
    <row r="90" s="183" customFormat="1" spans="1:20">
      <c r="A90" s="275" t="str">
        <f>'[1]FLAKE ICE'!$A91</f>
        <v>FLA064</v>
      </c>
      <c r="B90" s="276" t="str">
        <f>'[1]FLAKE ICE'!$B91</f>
        <v>0.5TON ICE SCRAPER</v>
      </c>
      <c r="C90" s="137"/>
      <c r="D90" s="138" t="str">
        <f>'[1]FLAKE ICE'!D91</f>
        <v>60*220 (60*270)</v>
      </c>
      <c r="E90" s="138">
        <f>'[1]FLAKE ICE'!E91</f>
        <v>0</v>
      </c>
      <c r="F90" s="277">
        <f>'[1]FLAKE ICE'!J91</f>
        <v>1120.44817927171</v>
      </c>
      <c r="G90" s="282"/>
      <c r="H90" s="281"/>
      <c r="I90" s="281"/>
      <c r="J90" s="281"/>
      <c r="K90" s="281"/>
      <c r="L90" s="289"/>
      <c r="M90" s="282"/>
      <c r="N90" s="281"/>
      <c r="O90" s="281"/>
      <c r="P90" s="292"/>
      <c r="Q90" s="298"/>
      <c r="R90" s="298"/>
      <c r="S90" s="298"/>
      <c r="T90" s="298"/>
    </row>
    <row r="91" s="183" customFormat="1" spans="1:20">
      <c r="A91" s="275" t="str">
        <f>'[1]FLAKE ICE'!$A92</f>
        <v>FLA065</v>
      </c>
      <c r="B91" s="276" t="str">
        <f>'[1]FLAKE ICE'!$B92</f>
        <v>1TON ICE SCRAPER</v>
      </c>
      <c r="C91" s="137"/>
      <c r="D91" s="138" t="str">
        <f>'[1]FLAKE ICE'!D92</f>
        <v>70*320</v>
      </c>
      <c r="E91" s="138">
        <f>'[1]FLAKE ICE'!E92</f>
        <v>0</v>
      </c>
      <c r="F91" s="277">
        <f>'[1]FLAKE ICE'!J92</f>
        <v>1372.54901960784</v>
      </c>
      <c r="G91" s="282"/>
      <c r="H91" s="281"/>
      <c r="I91" s="281"/>
      <c r="J91" s="281"/>
      <c r="K91" s="281"/>
      <c r="L91" s="289"/>
      <c r="M91" s="282"/>
      <c r="N91" s="281"/>
      <c r="O91" s="281"/>
      <c r="P91" s="292"/>
      <c r="Q91" s="298"/>
      <c r="R91" s="298"/>
      <c r="S91" s="298"/>
      <c r="T91" s="298"/>
    </row>
    <row r="92" s="183" customFormat="1" spans="1:20">
      <c r="A92" s="275" t="str">
        <f>'[1]FLAKE ICE'!$A93</f>
        <v>FLA066</v>
      </c>
      <c r="B92" s="276" t="str">
        <f>'[1]FLAKE ICE'!$B93</f>
        <v>1.5TON ICE SCRAPER</v>
      </c>
      <c r="C92" s="137"/>
      <c r="D92" s="138" t="str">
        <f>'[1]FLAKE ICE'!D93</f>
        <v> 70*420</v>
      </c>
      <c r="E92" s="138">
        <f>'[1]FLAKE ICE'!E93</f>
        <v>0</v>
      </c>
      <c r="F92" s="277">
        <f>'[1]FLAKE ICE'!J93</f>
        <v>1540.6162464986</v>
      </c>
      <c r="G92" s="282"/>
      <c r="H92" s="281"/>
      <c r="I92" s="281"/>
      <c r="J92" s="281"/>
      <c r="K92" s="281"/>
      <c r="L92" s="289"/>
      <c r="M92" s="282"/>
      <c r="N92" s="281"/>
      <c r="O92" s="281"/>
      <c r="P92" s="292"/>
      <c r="Q92" s="298"/>
      <c r="R92" s="298"/>
      <c r="S92" s="298"/>
      <c r="T92" s="298"/>
    </row>
    <row r="93" s="183" customFormat="1" spans="1:20">
      <c r="A93" s="275" t="str">
        <f>'[1]FLAKE ICE'!$A94</f>
        <v>FLA067</v>
      </c>
      <c r="B93" s="276" t="str">
        <f>'[1]FLAKE ICE'!$B94</f>
        <v>2TON ICE SCRAPER</v>
      </c>
      <c r="C93" s="137"/>
      <c r="D93" s="138" t="str">
        <f>'[1]FLAKE ICE'!D94</f>
        <v>70*520 </v>
      </c>
      <c r="E93" s="138">
        <f>'[1]FLAKE ICE'!E94</f>
        <v>0</v>
      </c>
      <c r="F93" s="277">
        <f>'[1]FLAKE ICE'!J94</f>
        <v>1750.70028011204</v>
      </c>
      <c r="G93" s="282"/>
      <c r="H93" s="281"/>
      <c r="I93" s="281"/>
      <c r="J93" s="281"/>
      <c r="K93" s="281"/>
      <c r="L93" s="289"/>
      <c r="M93" s="282"/>
      <c r="N93" s="281"/>
      <c r="O93" s="281"/>
      <c r="P93" s="292"/>
      <c r="Q93" s="298"/>
      <c r="R93" s="298"/>
      <c r="S93" s="298"/>
      <c r="T93" s="298"/>
    </row>
    <row r="94" s="183" customFormat="1" spans="1:20">
      <c r="A94" s="275" t="str">
        <f>'[1]FLAKE ICE'!$A95</f>
        <v>FLA068</v>
      </c>
      <c r="B94" s="276" t="str">
        <f>'[1]FLAKE ICE'!$B95</f>
        <v>2TON big ICE SCRAPER</v>
      </c>
      <c r="C94" s="137"/>
      <c r="D94" s="138" t="str">
        <f>'[1]FLAKE ICE'!D95</f>
        <v>70*470</v>
      </c>
      <c r="E94" s="138">
        <f>'[1]FLAKE ICE'!E95</f>
        <v>0</v>
      </c>
      <c r="F94" s="277">
        <f>'[1]FLAKE ICE'!J95</f>
        <v>1904.7619047619</v>
      </c>
      <c r="G94" s="282"/>
      <c r="H94" s="281"/>
      <c r="I94" s="281"/>
      <c r="J94" s="281"/>
      <c r="K94" s="281"/>
      <c r="L94" s="289"/>
      <c r="M94" s="282"/>
      <c r="N94" s="281"/>
      <c r="O94" s="281"/>
      <c r="P94" s="292"/>
      <c r="Q94" s="298"/>
      <c r="R94" s="298"/>
      <c r="S94" s="298"/>
      <c r="T94" s="298"/>
    </row>
    <row r="95" s="183" customFormat="1" spans="1:20">
      <c r="A95" s="275" t="str">
        <f>'[1]FLAKE ICE'!$A96</f>
        <v>FLA069</v>
      </c>
      <c r="B95" s="276" t="str">
        <f>'[1]FLAKE ICE'!$B96</f>
        <v>3TON ICE SCRAPER</v>
      </c>
      <c r="C95" s="137"/>
      <c r="D95" s="138" t="str">
        <f>'[1]FLAKE ICE'!D96</f>
        <v>80*635</v>
      </c>
      <c r="E95" s="138">
        <f>'[1]FLAKE ICE'!E96</f>
        <v>0</v>
      </c>
      <c r="F95" s="277">
        <f>'[1]FLAKE ICE'!J96</f>
        <v>2100.84033613445</v>
      </c>
      <c r="G95" s="282"/>
      <c r="H95" s="281"/>
      <c r="I95" s="281"/>
      <c r="J95" s="281"/>
      <c r="K95" s="281"/>
      <c r="L95" s="289"/>
      <c r="M95" s="282"/>
      <c r="N95" s="281"/>
      <c r="O95" s="281"/>
      <c r="P95" s="292"/>
      <c r="Q95" s="298"/>
      <c r="R95" s="298"/>
      <c r="S95" s="298"/>
      <c r="T95" s="298"/>
    </row>
    <row r="96" s="183" customFormat="1" spans="1:20">
      <c r="A96" s="275" t="str">
        <f>'[1]FLAKE ICE'!$A97</f>
        <v>FLA070</v>
      </c>
      <c r="B96" s="276" t="str">
        <f>'[1]FLAKE ICE'!$B97</f>
        <v>4TON ICE SCRAPER</v>
      </c>
      <c r="C96" s="137"/>
      <c r="D96" s="138" t="str">
        <f>'[1]FLAKE ICE'!D97</f>
        <v>80mm*635mm</v>
      </c>
      <c r="E96" s="138">
        <f>'[1]FLAKE ICE'!E97</f>
        <v>0</v>
      </c>
      <c r="F96" s="277">
        <f>'[1]FLAKE ICE'!J97</f>
        <v>2521.00840336134</v>
      </c>
      <c r="G96" s="282"/>
      <c r="H96" s="281"/>
      <c r="I96" s="281"/>
      <c r="J96" s="281"/>
      <c r="K96" s="281"/>
      <c r="L96" s="289"/>
      <c r="M96" s="282"/>
      <c r="N96" s="281"/>
      <c r="O96" s="281"/>
      <c r="P96" s="292"/>
      <c r="Q96" s="298"/>
      <c r="R96" s="298"/>
      <c r="S96" s="298"/>
      <c r="T96" s="298"/>
    </row>
    <row r="97" s="183" customFormat="1" spans="1:20">
      <c r="A97" s="275" t="str">
        <f>'[1]FLAKE ICE'!$A98</f>
        <v>FLA071</v>
      </c>
      <c r="B97" s="276" t="str">
        <f>'[1]FLAKE ICE'!$B98</f>
        <v>5TON ICE SCRAPER</v>
      </c>
      <c r="C97" s="137"/>
      <c r="D97" s="138" t="str">
        <f>'[1]FLAKE ICE'!D98</f>
        <v>80*740</v>
      </c>
      <c r="E97" s="138">
        <f>'[1]FLAKE ICE'!E98</f>
        <v>0</v>
      </c>
      <c r="F97" s="277">
        <f>'[1]FLAKE ICE'!J98</f>
        <v>2661.06442577031</v>
      </c>
      <c r="G97" s="282"/>
      <c r="H97" s="281"/>
      <c r="I97" s="281"/>
      <c r="J97" s="281"/>
      <c r="K97" s="281"/>
      <c r="L97" s="289"/>
      <c r="M97" s="282"/>
      <c r="N97" s="281"/>
      <c r="O97" s="281"/>
      <c r="P97" s="292"/>
      <c r="Q97" s="298"/>
      <c r="R97" s="298"/>
      <c r="S97" s="298"/>
      <c r="T97" s="298"/>
    </row>
    <row r="98" s="183" customFormat="1" spans="1:20">
      <c r="A98" s="275" t="str">
        <f>'[1]FLAKE ICE'!$A99</f>
        <v>FLA072</v>
      </c>
      <c r="B98" s="276" t="str">
        <f>'[1]FLAKE ICE'!$B99</f>
        <v>6TON ICE SCRAPER</v>
      </c>
      <c r="C98" s="137"/>
      <c r="D98" s="138" t="str">
        <f>'[1]FLAKE ICE'!D99</f>
        <v>80*790</v>
      </c>
      <c r="E98" s="138">
        <f>'[1]FLAKE ICE'!E99</f>
        <v>0</v>
      </c>
      <c r="F98" s="277">
        <f>'[1]FLAKE ICE'!J99</f>
        <v>3221.28851540616</v>
      </c>
      <c r="G98" s="282"/>
      <c r="H98" s="281"/>
      <c r="I98" s="281"/>
      <c r="J98" s="281"/>
      <c r="K98" s="281"/>
      <c r="L98" s="289"/>
      <c r="M98" s="282"/>
      <c r="N98" s="281"/>
      <c r="O98" s="281"/>
      <c r="P98" s="292"/>
      <c r="Q98" s="298"/>
      <c r="R98" s="298"/>
      <c r="S98" s="298"/>
      <c r="T98" s="298"/>
    </row>
    <row r="99" s="183" customFormat="1" spans="1:20">
      <c r="A99" s="275" t="str">
        <f>'[1]FLAKE ICE'!$A100</f>
        <v>FLA073</v>
      </c>
      <c r="B99" s="276" t="str">
        <f>'[1]FLAKE ICE'!$B100</f>
        <v>8TON ICE SCRAPER</v>
      </c>
      <c r="C99" s="137"/>
      <c r="D99" s="138" t="str">
        <f>'[1]FLAKE ICE'!D100</f>
        <v>80*880</v>
      </c>
      <c r="E99" s="138">
        <f>'[1]FLAKE ICE'!E100</f>
        <v>0</v>
      </c>
      <c r="F99" s="277">
        <f>'[1]FLAKE ICE'!J100</f>
        <v>3501.40056022409</v>
      </c>
      <c r="G99" s="282"/>
      <c r="H99" s="281"/>
      <c r="I99" s="281"/>
      <c r="J99" s="281"/>
      <c r="K99" s="281"/>
      <c r="L99" s="289"/>
      <c r="M99" s="282"/>
      <c r="N99" s="281"/>
      <c r="O99" s="281"/>
      <c r="P99" s="292"/>
      <c r="Q99" s="298"/>
      <c r="R99" s="298"/>
      <c r="S99" s="298"/>
      <c r="T99" s="298"/>
    </row>
    <row r="100" s="183" customFormat="1" spans="1:20">
      <c r="A100" s="275" t="str">
        <f>'[1]FLAKE ICE'!$A101</f>
        <v>FLA074</v>
      </c>
      <c r="B100" s="276" t="str">
        <f>'[1]FLAKE ICE'!$B101</f>
        <v>10TON ICE SCRAPER</v>
      </c>
      <c r="C100" s="138"/>
      <c r="D100" s="138" t="str">
        <f>'[1]FLAKE ICE'!D101</f>
        <v>95*1020</v>
      </c>
      <c r="E100" s="138">
        <f>'[1]FLAKE ICE'!E101</f>
        <v>0</v>
      </c>
      <c r="F100" s="277">
        <f>'[1]FLAKE ICE'!J101</f>
        <v>4901.96078431373</v>
      </c>
      <c r="G100" s="282"/>
      <c r="H100" s="281"/>
      <c r="I100" s="281"/>
      <c r="J100" s="281"/>
      <c r="K100" s="281"/>
      <c r="L100" s="289"/>
      <c r="M100" s="282"/>
      <c r="N100" s="281"/>
      <c r="O100" s="281"/>
      <c r="P100" s="294"/>
      <c r="Q100" s="298"/>
      <c r="R100" s="298"/>
      <c r="S100" s="298"/>
      <c r="T100" s="298"/>
    </row>
    <row r="101" s="183" customFormat="1" spans="1:20">
      <c r="A101" s="275" t="str">
        <f>'[1]FLAKE ICE'!$A102</f>
        <v>FLA075</v>
      </c>
      <c r="B101" s="276" t="str">
        <f>'[1]FLAKE ICE'!$B102</f>
        <v>BEARING SET 25X38 (0.3-0.5TON)</v>
      </c>
      <c r="C101" s="140" t="s">
        <v>499</v>
      </c>
      <c r="D101" s="138" t="str">
        <f>'[1]FLAKE ICE'!D102</f>
        <v>0.3T-0.5T</v>
      </c>
      <c r="E101" s="138">
        <f>'[1]FLAKE ICE'!E102</f>
        <v>0</v>
      </c>
      <c r="F101" s="277">
        <f>'[1]FLAKE ICE'!J102</f>
        <v>560.224089635854</v>
      </c>
      <c r="G101" s="282"/>
      <c r="H101" s="281"/>
      <c r="I101" s="281"/>
      <c r="J101" s="281"/>
      <c r="K101" s="281"/>
      <c r="L101" s="289"/>
      <c r="M101" s="282"/>
      <c r="N101" s="281"/>
      <c r="O101" s="281"/>
      <c r="P101" s="107"/>
      <c r="Q101" s="298"/>
      <c r="R101" s="298"/>
      <c r="S101" s="298"/>
      <c r="T101" s="298"/>
    </row>
    <row r="102" s="183" customFormat="1" spans="1:20">
      <c r="A102" s="275" t="str">
        <f>'[1]FLAKE ICE'!$A103</f>
        <v>FLA076</v>
      </c>
      <c r="B102" s="276" t="str">
        <f>'[1]FLAKE ICE'!$B103</f>
        <v>BEARING SET 30X48 (1-2TON)</v>
      </c>
      <c r="C102" s="141"/>
      <c r="D102" s="138" t="str">
        <f>'[1]FLAKE ICE'!D103</f>
        <v>1T-2T</v>
      </c>
      <c r="E102" s="138">
        <f>'[1]FLAKE ICE'!E103</f>
        <v>0</v>
      </c>
      <c r="F102" s="277">
        <f>'[1]FLAKE ICE'!J103</f>
        <v>700.280112044818</v>
      </c>
      <c r="G102" s="282"/>
      <c r="H102" s="281"/>
      <c r="I102" s="281"/>
      <c r="J102" s="281"/>
      <c r="K102" s="281"/>
      <c r="L102" s="289"/>
      <c r="M102" s="282"/>
      <c r="N102" s="281"/>
      <c r="O102" s="281"/>
      <c r="P102" s="107"/>
      <c r="Q102" s="298"/>
      <c r="R102" s="298"/>
      <c r="S102" s="298"/>
      <c r="T102" s="298"/>
    </row>
    <row r="103" s="183" customFormat="1" spans="1:20">
      <c r="A103" s="275" t="str">
        <f>'[1]FLAKE ICE'!$A104</f>
        <v>FLA077</v>
      </c>
      <c r="B103" s="276" t="str">
        <f>'[1]FLAKE ICE'!$B104</f>
        <v>BEARING SET 30X50 (3-6TON)</v>
      </c>
      <c r="C103" s="191"/>
      <c r="D103" s="137" t="str">
        <f>'[1]FLAKE ICE'!D104</f>
        <v>3T-6T </v>
      </c>
      <c r="E103" s="137">
        <f>'[1]FLAKE ICE'!E104</f>
        <v>0</v>
      </c>
      <c r="F103" s="300">
        <f>'[1]FLAKE ICE'!J104</f>
        <v>700.280112044818</v>
      </c>
      <c r="G103" s="301"/>
      <c r="H103" s="302"/>
      <c r="I103" s="302"/>
      <c r="J103" s="302"/>
      <c r="K103" s="302"/>
      <c r="L103" s="291"/>
      <c r="M103" s="301"/>
      <c r="N103" s="302"/>
      <c r="O103" s="302"/>
      <c r="P103" s="309"/>
      <c r="Q103" s="298"/>
      <c r="R103" s="298"/>
      <c r="S103" s="298"/>
      <c r="T103" s="298"/>
    </row>
    <row r="104" s="183" customFormat="1" spans="1:20">
      <c r="A104" s="275" t="str">
        <f>'[1]FLAKE ICE'!$A105</f>
        <v>FLA078</v>
      </c>
      <c r="B104" s="276" t="str">
        <f>'[1]FLAKE ICE'!$B105</f>
        <v>0.3TON FLAKE ICE SHAFT</v>
      </c>
      <c r="C104" s="45" t="s">
        <v>500</v>
      </c>
      <c r="D104" s="45"/>
      <c r="E104" s="45"/>
      <c r="F104" s="300">
        <f>'[1]FLAKE ICE'!J105</f>
        <v>0</v>
      </c>
      <c r="G104" s="281"/>
      <c r="H104" s="281"/>
      <c r="I104" s="281"/>
      <c r="J104" s="281"/>
      <c r="K104" s="281"/>
      <c r="L104" s="289"/>
      <c r="M104" s="281"/>
      <c r="N104" s="281"/>
      <c r="O104" s="281"/>
      <c r="P104" s="291"/>
      <c r="Q104" s="298"/>
      <c r="R104" s="298"/>
      <c r="S104" s="298"/>
      <c r="T104" s="298"/>
    </row>
    <row r="105" s="183" customFormat="1" spans="1:20">
      <c r="A105" s="275" t="str">
        <f>'[1]FLAKE ICE'!$A106</f>
        <v>FLA079</v>
      </c>
      <c r="B105" s="276" t="str">
        <f>'[1]FLAKE ICE'!$B106</f>
        <v>0.5TON FLAKE ICE SHAFT</v>
      </c>
      <c r="C105" s="45"/>
      <c r="D105" s="45"/>
      <c r="E105" s="45"/>
      <c r="F105" s="300">
        <f>'[1]FLAKE ICE'!J106</f>
        <v>784.313725490196</v>
      </c>
      <c r="G105" s="281"/>
      <c r="H105" s="281"/>
      <c r="I105" s="281"/>
      <c r="J105" s="281"/>
      <c r="K105" s="281"/>
      <c r="L105" s="289"/>
      <c r="M105" s="281"/>
      <c r="N105" s="281"/>
      <c r="O105" s="281"/>
      <c r="P105" s="292"/>
      <c r="Q105" s="298"/>
      <c r="R105" s="298"/>
      <c r="S105" s="298"/>
      <c r="T105" s="298"/>
    </row>
    <row r="106" s="183" customFormat="1" spans="1:20">
      <c r="A106" s="275" t="str">
        <f>'[1]FLAKE ICE'!$A107</f>
        <v>FLA080</v>
      </c>
      <c r="B106" s="276" t="str">
        <f>'[1]FLAKE ICE'!$B107</f>
        <v>1TON FLAKE ICE SHAFT</v>
      </c>
      <c r="C106" s="45"/>
      <c r="D106" s="45"/>
      <c r="E106" s="45"/>
      <c r="F106" s="300">
        <f>'[1]FLAKE ICE'!J107</f>
        <v>1148.4593837535</v>
      </c>
      <c r="G106" s="281"/>
      <c r="H106" s="281"/>
      <c r="I106" s="281"/>
      <c r="J106" s="281"/>
      <c r="K106" s="281"/>
      <c r="L106" s="289"/>
      <c r="M106" s="281"/>
      <c r="N106" s="281"/>
      <c r="O106" s="281"/>
      <c r="P106" s="292"/>
      <c r="Q106" s="298"/>
      <c r="R106" s="298"/>
      <c r="S106" s="298"/>
      <c r="T106" s="298"/>
    </row>
    <row r="107" s="183" customFormat="1" spans="1:20">
      <c r="A107" s="275" t="str">
        <f>'[1]FLAKE ICE'!$A108</f>
        <v>FLA081</v>
      </c>
      <c r="B107" s="276" t="str">
        <f>'[1]FLAKE ICE'!$B108</f>
        <v>1.5TON FLAKE ICE SHAFT</v>
      </c>
      <c r="C107" s="45"/>
      <c r="D107" s="45"/>
      <c r="E107" s="45"/>
      <c r="F107" s="300">
        <f>'[1]FLAKE ICE'!J108</f>
        <v>1330.53221288515</v>
      </c>
      <c r="G107" s="281"/>
      <c r="H107" s="281"/>
      <c r="I107" s="281"/>
      <c r="J107" s="281"/>
      <c r="K107" s="281"/>
      <c r="L107" s="289"/>
      <c r="M107" s="281"/>
      <c r="N107" s="281"/>
      <c r="O107" s="281"/>
      <c r="P107" s="292"/>
      <c r="Q107" s="298"/>
      <c r="R107" s="298"/>
      <c r="S107" s="298"/>
      <c r="T107" s="298"/>
    </row>
    <row r="108" s="183" customFormat="1" spans="1:20">
      <c r="A108" s="275" t="str">
        <f>'[1]FLAKE ICE'!$A109</f>
        <v>FLA082</v>
      </c>
      <c r="B108" s="276" t="str">
        <f>'[1]FLAKE ICE'!$B109</f>
        <v>2TON FLAKE ICE SHAFT</v>
      </c>
      <c r="C108" s="45"/>
      <c r="D108" s="45"/>
      <c r="E108" s="45"/>
      <c r="F108" s="300">
        <f>'[1]FLAKE ICE'!J109</f>
        <v>2072.82913165266</v>
      </c>
      <c r="G108" s="281"/>
      <c r="H108" s="281"/>
      <c r="I108" s="281"/>
      <c r="J108" s="281"/>
      <c r="K108" s="281"/>
      <c r="L108" s="289"/>
      <c r="M108" s="281"/>
      <c r="N108" s="281"/>
      <c r="O108" s="281"/>
      <c r="P108" s="292"/>
      <c r="Q108" s="298"/>
      <c r="R108" s="298"/>
      <c r="S108" s="298"/>
      <c r="T108" s="298"/>
    </row>
    <row r="109" s="183" customFormat="1" spans="1:20">
      <c r="A109" s="275" t="str">
        <f>'[1]FLAKE ICE'!$A110</f>
        <v>FLA083</v>
      </c>
      <c r="B109" s="276" t="str">
        <f>'[1]FLAKE ICE'!$B110</f>
        <v>3TON FLAKE ICE SHAFT</v>
      </c>
      <c r="C109" s="45"/>
      <c r="D109" s="45"/>
      <c r="E109" s="45"/>
      <c r="F109" s="300">
        <f>'[1]FLAKE ICE'!J110</f>
        <v>2184.87394957983</v>
      </c>
      <c r="G109" s="281"/>
      <c r="H109" s="281"/>
      <c r="I109" s="281"/>
      <c r="J109" s="281"/>
      <c r="K109" s="281"/>
      <c r="L109" s="289"/>
      <c r="M109" s="281"/>
      <c r="N109" s="281"/>
      <c r="O109" s="281"/>
      <c r="P109" s="292"/>
      <c r="Q109" s="298"/>
      <c r="R109" s="298"/>
      <c r="S109" s="298"/>
      <c r="T109" s="298"/>
    </row>
    <row r="110" s="183" customFormat="1" spans="1:20">
      <c r="A110" s="275" t="str">
        <f>'[1]FLAKE ICE'!$A111</f>
        <v>FLA084</v>
      </c>
      <c r="B110" s="276" t="str">
        <f>'[1]FLAKE ICE'!$B111</f>
        <v>4TON FLAKE ICE SHAFT</v>
      </c>
      <c r="C110" s="45"/>
      <c r="D110" s="45"/>
      <c r="E110" s="45"/>
      <c r="F110" s="300">
        <f>'[1]FLAKE ICE'!J111</f>
        <v>0</v>
      </c>
      <c r="G110" s="281"/>
      <c r="H110" s="281"/>
      <c r="I110" s="281"/>
      <c r="J110" s="281"/>
      <c r="K110" s="281"/>
      <c r="L110" s="289"/>
      <c r="M110" s="281"/>
      <c r="N110" s="281"/>
      <c r="O110" s="281"/>
      <c r="P110" s="292"/>
      <c r="Q110" s="298"/>
      <c r="R110" s="298"/>
      <c r="S110" s="298"/>
      <c r="T110" s="298"/>
    </row>
    <row r="111" s="183" customFormat="1" spans="1:20">
      <c r="A111" s="275" t="str">
        <f>'[1]FLAKE ICE'!$A112</f>
        <v>FLA085</v>
      </c>
      <c r="B111" s="276" t="str">
        <f>'[1]FLAKE ICE'!$B112</f>
        <v>5TON FLAKE ICE SHAFT</v>
      </c>
      <c r="C111" s="45"/>
      <c r="D111" s="45"/>
      <c r="E111" s="45"/>
      <c r="F111" s="300">
        <f>'[1]FLAKE ICE'!J112</f>
        <v>0</v>
      </c>
      <c r="G111" s="281"/>
      <c r="H111" s="281"/>
      <c r="I111" s="281"/>
      <c r="J111" s="281"/>
      <c r="K111" s="281"/>
      <c r="L111" s="289"/>
      <c r="M111" s="281"/>
      <c r="N111" s="281"/>
      <c r="O111" s="281"/>
      <c r="P111" s="292"/>
      <c r="Q111" s="298"/>
      <c r="R111" s="298"/>
      <c r="S111" s="298"/>
      <c r="T111" s="298"/>
    </row>
    <row r="112" s="183" customFormat="1" spans="1:20">
      <c r="A112" s="275" t="str">
        <f>'[1]FLAKE ICE'!$A113</f>
        <v>FLA086</v>
      </c>
      <c r="B112" s="276" t="str">
        <f>'[1]FLAKE ICE'!$B113</f>
        <v>6TON FLAKE ICE SHAFT</v>
      </c>
      <c r="C112" s="45"/>
      <c r="D112" s="45"/>
      <c r="E112" s="45"/>
      <c r="F112" s="277">
        <f>'[1]FLAKE ICE'!J113</f>
        <v>0</v>
      </c>
      <c r="G112" s="281"/>
      <c r="H112" s="281"/>
      <c r="I112" s="281"/>
      <c r="J112" s="281"/>
      <c r="K112" s="281"/>
      <c r="L112" s="289"/>
      <c r="M112" s="281"/>
      <c r="N112" s="281"/>
      <c r="O112" s="281"/>
      <c r="P112" s="294"/>
      <c r="Q112" s="298"/>
      <c r="R112" s="298"/>
      <c r="S112" s="298"/>
      <c r="T112" s="298"/>
    </row>
    <row r="113" s="183" customFormat="1" ht="24" spans="1:20">
      <c r="A113" s="275" t="str">
        <f>'[1]FLAKE ICE'!$A114</f>
        <v>FLA087</v>
      </c>
      <c r="B113" s="276" t="str">
        <f>'[1]FLAKE ICE'!$B114</f>
        <v>EXTERNAL UPPER BEARING SET (0.3-1.5TON)</v>
      </c>
      <c r="C113" s="45" t="s">
        <v>501</v>
      </c>
      <c r="D113" s="45"/>
      <c r="E113" s="45"/>
      <c r="F113" s="277">
        <f>'[1]FLAKE ICE'!J114</f>
        <v>0</v>
      </c>
      <c r="G113" s="281"/>
      <c r="H113" s="281"/>
      <c r="I113" s="281"/>
      <c r="J113" s="281"/>
      <c r="K113" s="281"/>
      <c r="L113" s="289"/>
      <c r="M113" s="281"/>
      <c r="N113" s="281"/>
      <c r="O113" s="281"/>
      <c r="P113" s="107"/>
      <c r="Q113" s="298"/>
      <c r="R113" s="298"/>
      <c r="S113" s="298"/>
      <c r="T113" s="298"/>
    </row>
    <row r="114" s="183" customFormat="1" ht="24" spans="1:20">
      <c r="A114" s="275" t="str">
        <f>'[1]FLAKE ICE'!$A115</f>
        <v>FLA088</v>
      </c>
      <c r="B114" s="276" t="str">
        <f>'[1]FLAKE ICE'!$B115</f>
        <v>EXTERNAL BOTTOM BEARING SET (0.3-1.5TON)</v>
      </c>
      <c r="C114" s="45"/>
      <c r="D114" s="45"/>
      <c r="E114" s="45"/>
      <c r="F114" s="277">
        <f>'[1]FLAKE ICE'!J115</f>
        <v>0</v>
      </c>
      <c r="G114" s="281"/>
      <c r="H114" s="281"/>
      <c r="I114" s="281"/>
      <c r="J114" s="281"/>
      <c r="K114" s="281"/>
      <c r="L114" s="289"/>
      <c r="M114" s="281"/>
      <c r="N114" s="281"/>
      <c r="O114" s="281"/>
      <c r="P114" s="107"/>
      <c r="Q114" s="298"/>
      <c r="R114" s="298"/>
      <c r="S114" s="298"/>
      <c r="T114" s="298"/>
    </row>
    <row r="115" s="183" customFormat="1" ht="24" spans="1:20">
      <c r="A115" s="275" t="str">
        <f>'[1]FLAKE ICE'!$A116</f>
        <v>FLA089</v>
      </c>
      <c r="B115" s="276" t="str">
        <f>'[1]FLAKE ICE'!$B116</f>
        <v>EXTERNAL UPPER BEARING SET (2-6TON)</v>
      </c>
      <c r="C115" s="45"/>
      <c r="D115" s="45"/>
      <c r="E115" s="45"/>
      <c r="F115" s="277">
        <f>'[1]FLAKE ICE'!J116</f>
        <v>0</v>
      </c>
      <c r="G115" s="281"/>
      <c r="H115" s="281"/>
      <c r="I115" s="281"/>
      <c r="J115" s="281"/>
      <c r="K115" s="281"/>
      <c r="L115" s="289"/>
      <c r="M115" s="281"/>
      <c r="N115" s="281"/>
      <c r="O115" s="281"/>
      <c r="P115" s="107"/>
      <c r="Q115" s="298"/>
      <c r="R115" s="298"/>
      <c r="S115" s="298"/>
      <c r="T115" s="298"/>
    </row>
    <row r="116" s="183" customFormat="1" ht="24" spans="1:20">
      <c r="A116" s="275" t="str">
        <f>'[1]FLAKE ICE'!$A117</f>
        <v>FLA090</v>
      </c>
      <c r="B116" s="276" t="str">
        <f>'[1]FLAKE ICE'!$B117</f>
        <v>EXTERNAL BOTTOM BEARING SET (2-6TON)</v>
      </c>
      <c r="C116" s="45"/>
      <c r="D116" s="45"/>
      <c r="E116" s="45"/>
      <c r="F116" s="277">
        <f>'[1]FLAKE ICE'!J117</f>
        <v>0</v>
      </c>
      <c r="G116" s="281"/>
      <c r="H116" s="281"/>
      <c r="I116" s="281"/>
      <c r="J116" s="281"/>
      <c r="K116" s="281"/>
      <c r="L116" s="289"/>
      <c r="M116" s="281"/>
      <c r="N116" s="281"/>
      <c r="O116" s="281"/>
      <c r="P116" s="107"/>
      <c r="Q116" s="298"/>
      <c r="R116" s="298"/>
      <c r="S116" s="298"/>
      <c r="T116" s="298"/>
    </row>
    <row r="117" spans="1:6">
      <c r="A117" s="9" t="s">
        <v>502</v>
      </c>
      <c r="C117" s="303"/>
      <c r="D117" s="303"/>
      <c r="E117" s="303"/>
      <c r="F117" s="304"/>
    </row>
    <row r="118" spans="1:6">
      <c r="A118" s="9" t="s">
        <v>503</v>
      </c>
      <c r="C118" s="303"/>
      <c r="D118" s="303"/>
      <c r="E118" s="303"/>
      <c r="F118" s="304"/>
    </row>
    <row r="119" spans="1:6">
      <c r="A119" s="9" t="s">
        <v>504</v>
      </c>
      <c r="C119" s="303"/>
      <c r="D119" s="303"/>
      <c r="E119" s="303"/>
      <c r="F119" s="304"/>
    </row>
    <row r="120" spans="1:13">
      <c r="A120" s="106" t="s">
        <v>505</v>
      </c>
      <c r="C120" s="303"/>
      <c r="D120" s="303"/>
      <c r="E120" s="303"/>
      <c r="F120" s="304"/>
      <c r="M120" s="37"/>
    </row>
    <row r="121" spans="1:13">
      <c r="A121" s="106" t="s">
        <v>108</v>
      </c>
      <c r="C121" s="303"/>
      <c r="D121" s="303"/>
      <c r="E121" s="303"/>
      <c r="F121" s="304"/>
      <c r="M121" s="37"/>
    </row>
    <row r="122" spans="1:13">
      <c r="A122" s="106" t="s">
        <v>109</v>
      </c>
      <c r="C122" s="303"/>
      <c r="D122" s="303"/>
      <c r="E122" s="305"/>
      <c r="F122" s="304"/>
      <c r="M122" s="37"/>
    </row>
    <row r="123" spans="1:13">
      <c r="A123" s="306" t="s">
        <v>110</v>
      </c>
      <c r="C123" s="307"/>
      <c r="D123" s="307"/>
      <c r="E123" s="308"/>
      <c r="F123" s="304"/>
      <c r="M123" s="37"/>
    </row>
    <row r="124" spans="1:13">
      <c r="A124" s="106" t="s">
        <v>119</v>
      </c>
      <c r="C124" s="307"/>
      <c r="D124" s="307"/>
      <c r="E124" s="308"/>
      <c r="F124" s="304"/>
      <c r="M124" s="37"/>
    </row>
    <row r="125" spans="3:13">
      <c r="C125" s="307"/>
      <c r="D125" s="307"/>
      <c r="E125" s="308"/>
      <c r="F125" s="304"/>
      <c r="M125" s="37"/>
    </row>
    <row r="148" spans="1:1">
      <c r="A148" s="310"/>
    </row>
  </sheetData>
  <mergeCells count="23">
    <mergeCell ref="C9:C22"/>
    <mergeCell ref="C23:C30"/>
    <mergeCell ref="C32:C34"/>
    <mergeCell ref="C35:C45"/>
    <mergeCell ref="C55:C58"/>
    <mergeCell ref="C59:C61"/>
    <mergeCell ref="C63:C64"/>
    <mergeCell ref="C68:C79"/>
    <mergeCell ref="C80:C88"/>
    <mergeCell ref="C89:C100"/>
    <mergeCell ref="C101:C103"/>
    <mergeCell ref="C104:C112"/>
    <mergeCell ref="C113:C116"/>
    <mergeCell ref="P9:P31"/>
    <mergeCell ref="P32:P34"/>
    <mergeCell ref="P35:P42"/>
    <mergeCell ref="P46:P48"/>
    <mergeCell ref="P49:P52"/>
    <mergeCell ref="P56:P58"/>
    <mergeCell ref="P68:P79"/>
    <mergeCell ref="P80:P88"/>
    <mergeCell ref="P89:P100"/>
    <mergeCell ref="P104:P112"/>
  </mergeCells>
  <pageMargins left="0.708661417322835" right="0.708661417322835" top="0.748031496062992" bottom="0.748031496062992" header="0.31496062992126" footer="0.31496062992126"/>
  <pageSetup paperSize="9" orientation="landscape"/>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pane xSplit="2" ySplit="8" topLeftCell="C18" activePane="bottomRight" state="frozen"/>
      <selection/>
      <selection pane="topRight"/>
      <selection pane="bottomLeft"/>
      <selection pane="bottomRight" activeCell="J26" sqref="J26"/>
    </sheetView>
  </sheetViews>
  <sheetFormatPr defaultColWidth="9" defaultRowHeight="12" outlineLevelCol="7"/>
  <cols>
    <col min="1" max="1" width="15.8571428571429" style="37" customWidth="1"/>
    <col min="2" max="2" width="33.2857142857143" style="37" customWidth="1"/>
    <col min="3" max="3" width="36.8571428571429" style="37" customWidth="1"/>
    <col min="4" max="4" width="16.4285714285714" style="37" customWidth="1"/>
    <col min="5" max="5" width="15.5714285714286" style="37" customWidth="1"/>
    <col min="6" max="7" width="9.14285714285714" style="37"/>
    <col min="8" max="8" width="11.1428571428571" style="37" customWidth="1"/>
    <col min="9" max="16384" width="9.14285714285714" style="37"/>
  </cols>
  <sheetData>
    <row r="1" ht="14.25" customHeight="1" spans="1:1">
      <c r="A1" s="7" t="s">
        <v>0</v>
      </c>
    </row>
    <row r="2" hidden="1"/>
    <row r="3" spans="1:1">
      <c r="A3" s="9" t="str">
        <f>'FLAKE ICE'!A3</f>
        <v>DATE :15.1.26</v>
      </c>
    </row>
    <row r="4" hidden="1" spans="1:1">
      <c r="A4" s="39"/>
    </row>
    <row r="5" hidden="1" spans="1:1">
      <c r="A5" s="39"/>
    </row>
    <row r="6" hidden="1" spans="1:1">
      <c r="A6" s="39"/>
    </row>
    <row r="7" spans="1:1">
      <c r="A7" s="39"/>
    </row>
    <row r="8" ht="30" customHeight="1" spans="1:5">
      <c r="A8" s="253" t="str">
        <f>'[1]aluminium plate'!$A8</f>
        <v>ITEM</v>
      </c>
      <c r="B8" s="254" t="str">
        <f>'[1]aluminium plate'!$B8</f>
        <v>SIZE</v>
      </c>
      <c r="C8" s="133" t="str">
        <f>'[1]aluminium plate'!C8</f>
        <v>DESCRIPTION</v>
      </c>
      <c r="D8" s="255" t="str">
        <f>'[1]aluminium plate'!J8</f>
        <v>(RM) </v>
      </c>
      <c r="E8" s="256" t="s">
        <v>506</v>
      </c>
    </row>
    <row r="9" spans="1:8">
      <c r="A9" s="253" t="str">
        <f>'[1]aluminium plate'!$A11</f>
        <v>AL001</v>
      </c>
      <c r="B9" s="254" t="str">
        <f>'[1]aluminium plate'!$B11</f>
        <v>96" (l) X 40" (w) ALUMINIUM  PLATE </v>
      </c>
      <c r="C9" s="257" t="str">
        <f>'[1]aluminium plate'!C11</f>
        <v>40" X 96" ALUMINIUM  PLATE </v>
      </c>
      <c r="D9" s="258">
        <f>'[1]aluminium plate'!J11</f>
        <v>2177.96923076923</v>
      </c>
      <c r="E9" s="99"/>
      <c r="H9" s="259"/>
    </row>
    <row r="10" spans="1:8">
      <c r="A10" s="253" t="str">
        <f>'[1]aluminium plate'!$A12</f>
        <v>AL002</v>
      </c>
      <c r="B10" s="254" t="str">
        <f>'[1]aluminium plate'!$B12</f>
        <v>96" (l) X 20" (w) ALUMINIUM  PLATE </v>
      </c>
      <c r="C10" s="257" t="str">
        <f>'[1]aluminium plate'!C12</f>
        <v>20" X 96" ALUMINIUM  PLATE </v>
      </c>
      <c r="D10" s="258">
        <f>'[1]aluminium plate'!J12</f>
        <v>1242.83076923077</v>
      </c>
      <c r="E10" s="99"/>
      <c r="H10" s="259"/>
    </row>
    <row r="11" spans="1:8">
      <c r="A11" s="253" t="str">
        <f>'[1]aluminium plate'!$A13</f>
        <v>AL003</v>
      </c>
      <c r="B11" s="254" t="str">
        <f>'[1]aluminium plate'!$B13</f>
        <v>43" (l) X 30" (w) ALUMINIUM PLATE</v>
      </c>
      <c r="C11" s="257" t="str">
        <f>'[1]aluminium plate'!C13</f>
        <v>30" X 43" ALUMINIUM  PLATE </v>
      </c>
      <c r="D11" s="258">
        <f>'[1]aluminium plate'!J13</f>
        <v>1015.40676923077</v>
      </c>
      <c r="E11" s="99"/>
      <c r="H11" s="259"/>
    </row>
    <row r="12" spans="1:8">
      <c r="A12" s="253" t="str">
        <f>'[1]aluminium plate'!$A14</f>
        <v>AL004</v>
      </c>
      <c r="B12" s="254" t="str">
        <f>'[1]aluminium plate'!$B14</f>
        <v>67" (l)X 30" (w) ALUMINIUM PLATE</v>
      </c>
      <c r="C12" s="257" t="str">
        <f>'[1]aluminium plate'!C14</f>
        <v>30" X 67" ALUMINIUM  PLATE </v>
      </c>
      <c r="D12" s="258">
        <f>'[1]aluminium plate'!J14</f>
        <v>1362.272</v>
      </c>
      <c r="E12" s="99"/>
      <c r="H12" s="259"/>
    </row>
    <row r="13" spans="1:8">
      <c r="A13" s="253">
        <f>'[1]aluminium plate'!$A15</f>
        <v>0</v>
      </c>
      <c r="B13" s="254" t="str">
        <f>'[1]aluminium plate'!$B15</f>
        <v>SEMI CONTACT FREZZER 300KGS</v>
      </c>
      <c r="C13" s="257" t="str">
        <f>'[1]aluminium plate'!C15</f>
        <v>7TRAY,8PCS PLATE (30" x 43")</v>
      </c>
      <c r="D13" s="258">
        <f>'[1]aluminium plate'!J15</f>
        <v>21964.4915066186</v>
      </c>
      <c r="E13" s="99"/>
      <c r="H13" s="259"/>
    </row>
    <row r="14" spans="1:8">
      <c r="A14" s="253">
        <f>'[1]aluminium plate'!$A16</f>
        <v>0</v>
      </c>
      <c r="B14" s="254" t="str">
        <f>'[1]aluminium plate'!$B16</f>
        <v>SEMI CONTACT FREZZER 400KGS</v>
      </c>
      <c r="C14" s="257" t="str">
        <f>'[1]aluminium plate'!C16</f>
        <v>9TRAY,10PCS PLATE (30" x 43")</v>
      </c>
      <c r="D14" s="258">
        <f>'[1]aluminium plate'!J16</f>
        <v>24990.4845322596</v>
      </c>
      <c r="E14" s="99"/>
      <c r="H14" s="259"/>
    </row>
    <row r="15" spans="1:8">
      <c r="A15" s="253">
        <f>'[1]aluminium plate'!$A17</f>
        <v>0</v>
      </c>
      <c r="B15" s="254" t="str">
        <f>'[1]aluminium plate'!$B17</f>
        <v>SEMI CONTACT FREZZER 500KGS</v>
      </c>
      <c r="C15" s="257" t="str">
        <f>'[1]aluminium plate'!C17</f>
        <v>11TRAY,12PCS PLATE (30" x 43")</v>
      </c>
      <c r="D15" s="258">
        <f>'[1]aluminium plate'!J17</f>
        <v>29093.4006348237</v>
      </c>
      <c r="E15" s="99"/>
      <c r="H15" s="259"/>
    </row>
    <row r="16" spans="1:8">
      <c r="A16" s="253">
        <f>'[1]aluminium plate'!$A18</f>
        <v>0</v>
      </c>
      <c r="B16" s="254" t="str">
        <f>'[1]aluminium plate'!$B18</f>
        <v>SEMI CONTACT FREZZER 800KGS</v>
      </c>
      <c r="C16" s="257" t="str">
        <f>'[1]aluminium plate'!C18</f>
        <v>11TRAY,12PCS PLATE (30" x 67")</v>
      </c>
      <c r="D16" s="258">
        <f>'[1]aluminium plate'!J18</f>
        <v>35719.372285761</v>
      </c>
      <c r="E16" s="99"/>
      <c r="H16" s="259"/>
    </row>
    <row r="17" ht="20.25" customHeight="1" spans="1:8">
      <c r="A17" s="253">
        <f>'[1]aluminium plate'!$A19</f>
        <v>0</v>
      </c>
      <c r="B17" s="254" t="str">
        <f>'[1]aluminium plate'!$B19</f>
        <v>SEMI CONTACT FREZZER 1500KGS</v>
      </c>
      <c r="C17" s="257" t="str">
        <f>'[1]aluminium plate'!C19</f>
        <v>12TRAY ,13PCS PLATE (40" x 96") 144pcs ice tray 14"*17"</v>
      </c>
      <c r="D17" s="258">
        <f>'[1]aluminium plate'!J19</f>
        <v>50991.5474451653</v>
      </c>
      <c r="E17" s="99"/>
      <c r="G17" s="153"/>
      <c r="H17" s="259"/>
    </row>
    <row r="18" ht="24" spans="1:8">
      <c r="A18" s="253" t="str">
        <f>'[1]aluminium plate'!$A20</f>
        <v>AL005.3</v>
      </c>
      <c r="B18" s="260" t="str">
        <f>'[1]aluminium plate'!$B20</f>
        <v>SEMI CONTACT FREZZER 300KGS COMPLETE SET (7racks)</v>
      </c>
      <c r="C18" s="257" t="str">
        <f>'[1]aluminium plate'!C20</f>
        <v>1SET ZFI36 Copeland C/W CU125QC (8hp)</v>
      </c>
      <c r="D18" s="261">
        <f>'[1]aluminium plate'!J20</f>
        <v>40976.1658199197</v>
      </c>
      <c r="E18" s="99"/>
      <c r="G18" s="153"/>
      <c r="H18" s="259"/>
    </row>
    <row r="19" ht="24" spans="1:8">
      <c r="A19" s="253" t="str">
        <f>'[1]aluminium plate'!$A21</f>
        <v>AL005.4</v>
      </c>
      <c r="B19" s="260" t="str">
        <f>'[1]aluminium plate'!$B21</f>
        <v>SEMI CONTACT FREZZER 400KGS COMPLETE SET (9racks)</v>
      </c>
      <c r="C19" s="257" t="str">
        <f>'[1]aluminium plate'!C21</f>
        <v>1SET ZFI39 Copeland C/W CU144QC (10hp)</v>
      </c>
      <c r="D19" s="261">
        <f>'[1]aluminium plate'!J21</f>
        <v>45950.9876882643</v>
      </c>
      <c r="E19" s="99"/>
      <c r="G19" s="153"/>
      <c r="H19" s="259"/>
    </row>
    <row r="20" ht="24" spans="1:8">
      <c r="A20" s="253" t="str">
        <f>'[1]aluminium plate'!$A22</f>
        <v>AL006</v>
      </c>
      <c r="B20" s="260" t="str">
        <f>'[1]aluminium plate'!$B22</f>
        <v>SEMI CONTACT FREZZER 500KGS COMPLETE SET (11racks)</v>
      </c>
      <c r="C20" s="257" t="str">
        <f>'[1]aluminium plate'!C22</f>
        <v>ZFI50 COPELAND (12hp) C/W CU160QC</v>
      </c>
      <c r="D20" s="261">
        <f>'[1]aluminium plate'!J22</f>
        <v>52230.4021325036</v>
      </c>
      <c r="E20" s="99"/>
      <c r="G20" s="153"/>
      <c r="H20" s="259"/>
    </row>
    <row r="21" ht="24" spans="1:8">
      <c r="A21" s="253" t="str">
        <f>'[1]aluminium plate'!$A23</f>
        <v>AL007</v>
      </c>
      <c r="B21" s="260" t="str">
        <f>'[1]aluminium plate'!$B23</f>
        <v>SEMI CONTACT FREZZER 800KGS COMPLETE SET (11racks)</v>
      </c>
      <c r="C21" s="257" t="str">
        <f>'[1]aluminium plate'!C23</f>
        <v>1SET ZFI68 COPELAND (18HP) CW CU200QC (20AMP)</v>
      </c>
      <c r="D21" s="261">
        <f>'[1]aluminium plate'!J23</f>
        <v>64673.9601704891</v>
      </c>
      <c r="E21" s="99"/>
      <c r="G21" s="153"/>
      <c r="H21" s="259"/>
    </row>
    <row r="22" ht="24" spans="1:8">
      <c r="A22" s="253" t="str">
        <f>'[1]aluminium plate'!$A24</f>
        <v>AL008</v>
      </c>
      <c r="B22" s="260" t="str">
        <f>'[1]aluminium plate'!$B24</f>
        <v>SEMI CONTACT FREZZER 1500KGS COMPLETE SET (12racks)</v>
      </c>
      <c r="C22" s="257" t="str">
        <f>'[1]aluminium plate'!C24</f>
        <v>C/W ZFI140 C/W CU400QC (40hp)</v>
      </c>
      <c r="D22" s="261">
        <f>'[1]aluminium plate'!K24</f>
        <v>128660.024851908</v>
      </c>
      <c r="E22" s="99"/>
      <c r="G22" s="153"/>
      <c r="H22" s="259"/>
    </row>
    <row r="23" ht="34.5" customHeight="1" spans="1:8">
      <c r="A23" s="253" t="str">
        <f>'[1]aluminium plate'!$A25</f>
        <v>AL008.1</v>
      </c>
      <c r="B23" s="260" t="str">
        <f>'[1]aluminium plate'!$B25</f>
        <v>SEMI BLAST FREZZER 350KGS C/W 2pcs s/s trolley 32rack</v>
      </c>
      <c r="C23" s="257" t="str">
        <f>'[1]aluminium plate'!C25</f>
        <v>SSC-500 cabinet cw ZFI50 (12HP)</v>
      </c>
      <c r="D23" s="261">
        <f>'[1]aluminium plate'!J25</f>
        <v>43390.8037880679</v>
      </c>
      <c r="E23" s="170"/>
      <c r="G23" s="153"/>
      <c r="H23" s="259"/>
    </row>
    <row r="24" ht="42.75" customHeight="1" spans="1:8">
      <c r="A24" s="253" t="str">
        <f>'[1]aluminium plate'!$A26</f>
        <v>AL008.2</v>
      </c>
      <c r="B24" s="260" t="str">
        <f>'[1]aluminium plate'!$B26</f>
        <v>SEMI BLAST FREZZER 500KGS C/W 3pcs s/s trolley 48rack</v>
      </c>
      <c r="C24" s="257" t="str">
        <f>'[1]aluminium plate'!C26</f>
        <v>SSC-800 cabinet cw zfi68 (18hp)</v>
      </c>
      <c r="D24" s="261">
        <f>'[1]aluminium plate'!J26</f>
        <v>53009.7884283319</v>
      </c>
      <c r="E24" s="172"/>
      <c r="G24" s="153"/>
      <c r="H24" s="259"/>
    </row>
    <row r="25" ht="40.5" customHeight="1" spans="1:8">
      <c r="A25" s="253" t="str">
        <f>'[1]aluminium plate'!$A27</f>
        <v>AL009</v>
      </c>
      <c r="B25" s="260" t="str">
        <f>'[1]aluminium plate'!$B27</f>
        <v>110102 S/STEEL RACK 15TIER (150kgs)(466L*620W*1710H)80mm </v>
      </c>
      <c r="C25" s="257">
        <f>'[1]aluminium plate'!C27</f>
        <v>0</v>
      </c>
      <c r="D25" s="261">
        <f>'[1]aluminium plate'!J27</f>
        <v>549.9592999593</v>
      </c>
      <c r="E25" s="170"/>
      <c r="G25" s="153"/>
      <c r="H25" s="259"/>
    </row>
    <row r="26" ht="34.5" customHeight="1" spans="1:8">
      <c r="A26" s="253" t="str">
        <f>'[1]aluminium plate'!$A28</f>
        <v>AL010</v>
      </c>
      <c r="B26" s="260" t="str">
        <f>'[1]aluminium plate'!$B28</f>
        <v>110202 S/STEEL RACK 16TIER(160kgs) (466L*620W*1710H)80mm</v>
      </c>
      <c r="C26" s="257"/>
      <c r="D26" s="261">
        <f>'[1]aluminium plate'!J28</f>
        <v>561.660561660562</v>
      </c>
      <c r="E26" s="172"/>
      <c r="G26" s="153"/>
      <c r="H26" s="259"/>
    </row>
    <row r="27" ht="34.5" customHeight="1" spans="1:8">
      <c r="A27" s="253" t="str">
        <f>'[1]aluminium plate'!$A29</f>
        <v>AL011</v>
      </c>
      <c r="B27" s="260" t="str">
        <f>'[1]aluminium plate'!$B29</f>
        <v>HLB1035 ALUMINIUM PAN WITH HOLE 60*40*2.8cm*1mm</v>
      </c>
      <c r="C27" s="257"/>
      <c r="D27" s="261">
        <f>'[1]aluminium plate'!J29</f>
        <v>32.5600325600326</v>
      </c>
      <c r="E27" s="170"/>
      <c r="G27" s="153"/>
      <c r="H27" s="259"/>
    </row>
    <row r="28" ht="34.5" customHeight="1" spans="1:8">
      <c r="A28" s="253" t="str">
        <f>'[1]aluminium plate'!$A30</f>
        <v>AL011.1</v>
      </c>
      <c r="B28" s="260" t="str">
        <f>'[1]aluminium plate'!$B30</f>
        <v>HLB3041 S/STELL 304 PAN WITH HOLE 60*40*2.5cm*1mm</v>
      </c>
      <c r="C28" s="257">
        <f>'[1]aluminium plate'!C30</f>
        <v>0</v>
      </c>
      <c r="D28" s="261">
        <f>'[1]aluminium plate'!J30</f>
        <v>48.8400488400488</v>
      </c>
      <c r="E28" s="171"/>
      <c r="G28" s="153"/>
      <c r="H28" s="259"/>
    </row>
    <row r="29" ht="24" spans="1:8">
      <c r="A29" s="253" t="str">
        <f>'[1]aluminium plate'!$A31</f>
        <v>AL011.2</v>
      </c>
      <c r="B29" s="260" t="str">
        <f>'[1]aluminium plate'!$B31</f>
        <v>HLB1031 ALUMINIUM PAN  60*40*2.8cm*1mm</v>
      </c>
      <c r="C29" s="257"/>
      <c r="D29" s="261">
        <f>'[1]aluminium plate'!J31</f>
        <v>32.5600325600326</v>
      </c>
      <c r="E29" s="171"/>
      <c r="G29" s="153"/>
      <c r="H29" s="259"/>
    </row>
    <row r="30" ht="12.75" spans="1:8">
      <c r="A30" s="253" t="str">
        <f>'[1]aluminium plate'!$A32</f>
        <v>AL012</v>
      </c>
      <c r="B30" s="260" t="str">
        <f>'[1]aluminium plate'!$B32</f>
        <v>HLB1040 ALUMINIUM PAN 46*33*2.7CM</v>
      </c>
      <c r="C30" s="262"/>
      <c r="D30" s="261">
        <f>'[1]aluminium plate'!J32</f>
        <v>22.3850223850224</v>
      </c>
      <c r="E30" s="171"/>
      <c r="G30" s="153"/>
      <c r="H30" s="259"/>
    </row>
    <row r="31" ht="24" spans="1:8">
      <c r="A31" s="253" t="str">
        <f>'[1]aluminium plate'!$A33</f>
        <v>AL012.1</v>
      </c>
      <c r="B31" s="260" t="str">
        <f>'[1]aluminium plate'!$B33</f>
        <v>HLB3040 S/STELL 304 PAN 60*40*2.5cm*1mm</v>
      </c>
      <c r="C31" s="262"/>
      <c r="D31" s="261">
        <f>'[1]aluminium plate'!J33</f>
        <v>48.3312983312983</v>
      </c>
      <c r="E31" s="172"/>
      <c r="H31" s="259"/>
    </row>
    <row r="32" spans="1:8">
      <c r="A32" s="35" t="s">
        <v>507</v>
      </c>
      <c r="H32" s="263"/>
    </row>
    <row r="33" spans="1:1">
      <c r="A33" s="103" t="s">
        <v>508</v>
      </c>
    </row>
    <row r="34" spans="1:1">
      <c r="A34" s="35" t="s">
        <v>107</v>
      </c>
    </row>
    <row r="35" spans="1:1">
      <c r="A35" s="35" t="s">
        <v>108</v>
      </c>
    </row>
    <row r="36" spans="1:1">
      <c r="A36" s="35" t="s">
        <v>109</v>
      </c>
    </row>
    <row r="37" spans="1:1">
      <c r="A37" s="36" t="s">
        <v>110</v>
      </c>
    </row>
    <row r="38" spans="1:1">
      <c r="A38" s="35" t="s">
        <v>119</v>
      </c>
    </row>
  </sheetData>
  <mergeCells count="3">
    <mergeCell ref="E23:E24"/>
    <mergeCell ref="E25:E26"/>
    <mergeCell ref="E27:E31"/>
  </mergeCells>
  <pageMargins left="0.7" right="0.7" top="0.75" bottom="0.75" header="0.3" footer="0.3"/>
  <pageSetup paperSize="9" orientation="portrait"/>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AZ307"/>
  <sheetViews>
    <sheetView zoomScale="115" zoomScaleNormal="115" workbookViewId="0">
      <pane xSplit="2" ySplit="8" topLeftCell="C208" activePane="bottomRight" state="frozen"/>
      <selection/>
      <selection pane="topRight"/>
      <selection pane="bottomLeft"/>
      <selection pane="bottomRight" activeCell="M209" sqref="M209"/>
    </sheetView>
  </sheetViews>
  <sheetFormatPr defaultColWidth="9.14285714285714" defaultRowHeight="11.25"/>
  <cols>
    <col min="1" max="1" width="10.2857142857143" style="181" customWidth="1"/>
    <col min="2" max="2" width="48" style="181" customWidth="1"/>
    <col min="3" max="3" width="13.5714285714286" style="181" customWidth="1"/>
    <col min="4" max="4" width="14" style="181" customWidth="1"/>
    <col min="5" max="5" width="12" style="182" customWidth="1"/>
    <col min="6" max="6" width="29.5714285714286" style="181" customWidth="1"/>
    <col min="7" max="16384" width="9.14285714285714" style="181"/>
  </cols>
  <sheetData>
    <row r="1" ht="12" spans="1:2">
      <c r="A1" s="7" t="s">
        <v>0</v>
      </c>
      <c r="B1" s="183"/>
    </row>
    <row r="2" ht="12" hidden="1" spans="1:2">
      <c r="A2" s="184"/>
      <c r="B2" s="183"/>
    </row>
    <row r="3" ht="12" spans="1:2">
      <c r="A3" s="184" t="str">
        <f>'ALUMINIUM PLATE'!A3</f>
        <v>DATE :15.1.26</v>
      </c>
      <c r="B3" s="183"/>
    </row>
    <row r="4" ht="12" hidden="1" spans="1:2">
      <c r="A4" s="184"/>
      <c r="B4" s="183"/>
    </row>
    <row r="5" ht="12" hidden="1" spans="1:2">
      <c r="A5" s="184"/>
      <c r="B5" s="183"/>
    </row>
    <row r="6" ht="12" hidden="1" spans="1:2">
      <c r="A6" s="184"/>
      <c r="B6" s="183"/>
    </row>
    <row r="7" ht="12" spans="1:2">
      <c r="A7" s="184"/>
      <c r="B7" s="183"/>
    </row>
    <row r="8" ht="22.5" spans="1:52">
      <c r="A8" s="185" t="str">
        <f>'[1]danfoss,sagi'!$A8</f>
        <v>ITEM CODE</v>
      </c>
      <c r="B8" s="81" t="str">
        <f>'[1]danfoss,sagi'!$B8</f>
        <v>GENUINE SPARE PARTS</v>
      </c>
      <c r="C8" s="55" t="s">
        <v>114</v>
      </c>
      <c r="D8" s="55" t="s">
        <v>509</v>
      </c>
      <c r="E8" s="186" t="str">
        <f>'[2]danfoss,saginomiya,sporlan etc'!J8</f>
        <v>DEALER CASH (RM) -5%</v>
      </c>
      <c r="F8" s="71" t="s">
        <v>177</v>
      </c>
      <c r="G8" s="187"/>
      <c r="H8" s="187"/>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187"/>
      <c r="AO8" s="187"/>
      <c r="AP8" s="187"/>
      <c r="AQ8" s="187"/>
      <c r="AR8" s="187"/>
      <c r="AS8" s="187"/>
      <c r="AT8" s="187"/>
      <c r="AU8" s="187"/>
      <c r="AV8" s="187"/>
      <c r="AW8" s="187"/>
      <c r="AX8" s="187"/>
      <c r="AY8" s="187"/>
      <c r="AZ8" s="187"/>
    </row>
    <row r="9" spans="1:52">
      <c r="A9" s="188" t="str">
        <f>'[1]danfoss,sagi'!$A9</f>
        <v>DAN001</v>
      </c>
      <c r="B9" s="189" t="str">
        <f>'[1]danfoss,sagi'!$B9</f>
        <v>TX2  Danfoss exp-valve (R22) </v>
      </c>
      <c r="C9" s="136" t="s">
        <v>510</v>
      </c>
      <c r="D9" s="45"/>
      <c r="E9" s="190">
        <f>'[1]danfoss,sagi'!J9</f>
        <v>125.885185185185</v>
      </c>
      <c r="F9" s="71"/>
      <c r="G9" s="187"/>
      <c r="H9" s="187"/>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c r="AM9" s="187"/>
      <c r="AN9" s="187"/>
      <c r="AO9" s="187"/>
      <c r="AP9" s="187"/>
      <c r="AQ9" s="187"/>
      <c r="AR9" s="187"/>
      <c r="AS9" s="187"/>
      <c r="AT9" s="187"/>
      <c r="AU9" s="187"/>
      <c r="AV9" s="187"/>
      <c r="AW9" s="187"/>
      <c r="AX9" s="187"/>
      <c r="AY9" s="187"/>
      <c r="AZ9" s="187"/>
    </row>
    <row r="10" spans="1:52">
      <c r="A10" s="188" t="str">
        <f>'[1]danfoss,sagi'!$A10</f>
        <v>DAN002</v>
      </c>
      <c r="B10" s="189" t="str">
        <f>'[1]danfoss,sagi'!$B10</f>
        <v>TEX2 Danfoss exp-valve (R22)</v>
      </c>
      <c r="C10" s="137"/>
      <c r="D10" s="45"/>
      <c r="E10" s="190">
        <f>'[1]danfoss,sagi'!J10</f>
        <v>140.007407407407</v>
      </c>
      <c r="F10" s="71"/>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row>
    <row r="11" spans="1:52">
      <c r="A11" s="188" t="str">
        <f>'[1]danfoss,sagi'!$A11</f>
        <v>DAN003</v>
      </c>
      <c r="B11" s="189" t="str">
        <f>'[1]danfoss,sagi'!$B11</f>
        <v>TS2 Danfoss exp-valve (R404,R507) </v>
      </c>
      <c r="C11" s="137"/>
      <c r="D11" s="45"/>
      <c r="E11" s="190">
        <f>'[1]danfoss,sagi'!J11</f>
        <v>154.888888888889</v>
      </c>
      <c r="F11" s="71"/>
      <c r="G11" s="187"/>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7"/>
      <c r="AU11" s="187"/>
      <c r="AV11" s="187"/>
      <c r="AW11" s="187"/>
      <c r="AX11" s="187"/>
      <c r="AY11" s="187"/>
      <c r="AZ11" s="187"/>
    </row>
    <row r="12" spans="1:52">
      <c r="A12" s="188" t="str">
        <f>'[1]danfoss,sagi'!$A12</f>
        <v>DAN004</v>
      </c>
      <c r="B12" s="189" t="str">
        <f>'[1]danfoss,sagi'!$B12</f>
        <v>TES2 Danfoss exp-valve (R404,R507)</v>
      </c>
      <c r="C12" s="137"/>
      <c r="D12" s="45"/>
      <c r="E12" s="190">
        <f>'[1]danfoss,sagi'!J12</f>
        <v>173.414814814815</v>
      </c>
      <c r="F12" s="71"/>
      <c r="G12" s="187"/>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c r="AM12" s="187"/>
      <c r="AN12" s="187"/>
      <c r="AO12" s="187"/>
      <c r="AP12" s="187"/>
      <c r="AQ12" s="187"/>
      <c r="AR12" s="187"/>
      <c r="AS12" s="187"/>
      <c r="AT12" s="187"/>
      <c r="AU12" s="187"/>
      <c r="AV12" s="187"/>
      <c r="AW12" s="187"/>
      <c r="AX12" s="187"/>
      <c r="AY12" s="187"/>
      <c r="AZ12" s="187"/>
    </row>
    <row r="13" spans="1:52">
      <c r="A13" s="188" t="str">
        <f>'[1]danfoss,sagi'!$A13</f>
        <v>DAN005</v>
      </c>
      <c r="B13" s="189" t="str">
        <f>'[1]danfoss,sagi'!$B13</f>
        <v>TES2 Danfoss exp-valve (R404,R507)-60c 068z3411</v>
      </c>
      <c r="C13" s="137"/>
      <c r="D13" s="45"/>
      <c r="E13" s="190">
        <f>'[1]danfoss,sagi'!J13</f>
        <v>206.898148148148</v>
      </c>
      <c r="F13" s="71"/>
      <c r="G13" s="187"/>
      <c r="H13" s="187"/>
      <c r="I13" s="187"/>
      <c r="J13" s="187"/>
      <c r="K13" s="187"/>
      <c r="L13" s="187"/>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87"/>
      <c r="AY13" s="187"/>
      <c r="AZ13" s="187"/>
    </row>
    <row r="14" spans="1:52">
      <c r="A14" s="188" t="str">
        <f>'[1]danfoss,sagi'!$A14</f>
        <v>DAN005.1</v>
      </c>
      <c r="B14" s="189" t="str">
        <f>'[1]danfoss,sagi'!$B14</f>
        <v>TEB2 Danfoss exp-valve (R23)-90C~-70C 068Z3518</v>
      </c>
      <c r="C14" s="137"/>
      <c r="D14" s="45"/>
      <c r="E14" s="190">
        <f>'[1]danfoss,sagi'!J14</f>
        <v>551.298148148148</v>
      </c>
      <c r="F14" s="71"/>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row>
    <row r="15" spans="1:52">
      <c r="A15" s="188">
        <f>'[1]danfoss,sagi'!$A15</f>
        <v>0</v>
      </c>
      <c r="B15" s="189" t="str">
        <f>'[1]danfoss,sagi'!$B15</f>
        <v>TN2 Danfoss exp-valve (R134A) </v>
      </c>
      <c r="C15" s="137"/>
      <c r="D15" s="45"/>
      <c r="E15" s="190" t="str">
        <f>'[1]danfoss,sagi'!J15</f>
        <v>~</v>
      </c>
      <c r="F15" s="71"/>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row>
    <row r="16" spans="1:52">
      <c r="A16" s="188" t="str">
        <f>'[1]danfoss,sagi'!$A16</f>
        <v>DAN006</v>
      </c>
      <c r="B16" s="189" t="str">
        <f>'[1]danfoss,sagi'!$B16</f>
        <v>ORIFICE NO 0</v>
      </c>
      <c r="C16" s="137"/>
      <c r="D16" s="45"/>
      <c r="E16" s="190">
        <f>'[1]danfoss,sagi'!J16</f>
        <v>37.2727272727273</v>
      </c>
      <c r="F16" s="71"/>
      <c r="G16" s="187"/>
      <c r="H16" s="187"/>
      <c r="I16" s="187"/>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87"/>
      <c r="AY16" s="187"/>
      <c r="AZ16" s="187"/>
    </row>
    <row r="17" spans="1:52">
      <c r="A17" s="188" t="str">
        <f>'[1]danfoss,sagi'!$A17</f>
        <v>DAN007</v>
      </c>
      <c r="B17" s="189" t="str">
        <f>'[1]danfoss,sagi'!$B17</f>
        <v>ORIFICE NO 1</v>
      </c>
      <c r="C17" s="137"/>
      <c r="D17" s="45"/>
      <c r="E17" s="190">
        <f>'[1]danfoss,sagi'!J17</f>
        <v>37.2727272727273</v>
      </c>
      <c r="F17" s="71"/>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c r="AY17" s="187"/>
      <c r="AZ17" s="187"/>
    </row>
    <row r="18" spans="1:52">
      <c r="A18" s="188" t="str">
        <f>'[1]danfoss,sagi'!$A18</f>
        <v>DAN008</v>
      </c>
      <c r="B18" s="189" t="str">
        <f>'[1]danfoss,sagi'!$B18</f>
        <v>ORIFICE NO 2</v>
      </c>
      <c r="C18" s="137"/>
      <c r="D18" s="45"/>
      <c r="E18" s="190">
        <f>'[1]danfoss,sagi'!J18</f>
        <v>37.2727272727273</v>
      </c>
      <c r="F18" s="71"/>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row>
    <row r="19" spans="1:52">
      <c r="A19" s="188" t="str">
        <f>'[1]danfoss,sagi'!$A19</f>
        <v>DAN009</v>
      </c>
      <c r="B19" s="189" t="str">
        <f>'[1]danfoss,sagi'!$B19</f>
        <v>ORIFICE NO 3</v>
      </c>
      <c r="C19" s="137"/>
      <c r="D19" s="45"/>
      <c r="E19" s="190">
        <f>'[1]danfoss,sagi'!J19</f>
        <v>37.2727272727273</v>
      </c>
      <c r="F19" s="71"/>
      <c r="G19" s="187"/>
      <c r="H19" s="187"/>
      <c r="I19" s="187"/>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row>
    <row r="20" spans="1:52">
      <c r="A20" s="188" t="str">
        <f>'[1]danfoss,sagi'!$A20</f>
        <v>DAN010</v>
      </c>
      <c r="B20" s="189" t="str">
        <f>'[1]danfoss,sagi'!$B20</f>
        <v>ORIFICE NO 4</v>
      </c>
      <c r="C20" s="137"/>
      <c r="D20" s="45"/>
      <c r="E20" s="190">
        <f>'[1]danfoss,sagi'!J20</f>
        <v>37.2727272727273</v>
      </c>
      <c r="F20" s="71"/>
      <c r="G20" s="187"/>
      <c r="H20" s="187"/>
      <c r="I20" s="187"/>
      <c r="J20" s="187"/>
      <c r="K20" s="187"/>
      <c r="L20" s="187"/>
      <c r="M20" s="187"/>
      <c r="N20" s="187"/>
      <c r="O20" s="187"/>
      <c r="P20" s="187"/>
      <c r="Q20" s="187"/>
      <c r="R20" s="187"/>
      <c r="S20" s="187"/>
      <c r="T20" s="187"/>
      <c r="U20" s="187"/>
      <c r="V20" s="187"/>
      <c r="W20" s="187"/>
      <c r="X20" s="187"/>
      <c r="Y20" s="187"/>
      <c r="Z20" s="187"/>
      <c r="AA20" s="187"/>
      <c r="AB20" s="187"/>
      <c r="AC20" s="187"/>
      <c r="AD20" s="187"/>
      <c r="AE20" s="187"/>
      <c r="AF20" s="187"/>
      <c r="AG20" s="187"/>
      <c r="AH20" s="187"/>
      <c r="AI20" s="187"/>
      <c r="AJ20" s="187"/>
      <c r="AK20" s="187"/>
      <c r="AL20" s="187"/>
      <c r="AM20" s="187"/>
      <c r="AN20" s="187"/>
      <c r="AO20" s="187"/>
      <c r="AP20" s="187"/>
      <c r="AQ20" s="187"/>
      <c r="AR20" s="187"/>
      <c r="AS20" s="187"/>
      <c r="AT20" s="187"/>
      <c r="AU20" s="187"/>
      <c r="AV20" s="187"/>
      <c r="AW20" s="187"/>
      <c r="AX20" s="187"/>
      <c r="AY20" s="187"/>
      <c r="AZ20" s="187"/>
    </row>
    <row r="21" spans="1:52">
      <c r="A21" s="188" t="str">
        <f>'[1]danfoss,sagi'!$A21</f>
        <v>DAN011</v>
      </c>
      <c r="B21" s="189" t="str">
        <f>'[1]danfoss,sagi'!$B21</f>
        <v>ORIFICE NO 5</v>
      </c>
      <c r="C21" s="137"/>
      <c r="D21" s="45"/>
      <c r="E21" s="190">
        <f>'[1]danfoss,sagi'!J21</f>
        <v>37.2727272727273</v>
      </c>
      <c r="F21" s="71"/>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7"/>
      <c r="AR21" s="187"/>
      <c r="AS21" s="187"/>
      <c r="AT21" s="187"/>
      <c r="AU21" s="187"/>
      <c r="AV21" s="187"/>
      <c r="AW21" s="187"/>
      <c r="AX21" s="187"/>
      <c r="AY21" s="187"/>
      <c r="AZ21" s="187"/>
    </row>
    <row r="22" spans="1:52">
      <c r="A22" s="188" t="str">
        <f>'[1]danfoss,sagi'!$A22</f>
        <v>DAN012</v>
      </c>
      <c r="B22" s="189" t="str">
        <f>'[1]danfoss,sagi'!$B22</f>
        <v>ORIFICE NO 6</v>
      </c>
      <c r="C22" s="137"/>
      <c r="D22" s="45"/>
      <c r="E22" s="190">
        <f>'[1]danfoss,sagi'!J22</f>
        <v>37.2727272727273</v>
      </c>
      <c r="F22" s="71"/>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row>
    <row r="23" spans="1:52">
      <c r="A23" s="188" t="str">
        <f>'[1]danfoss,sagi'!$A23</f>
        <v>DAN012.1</v>
      </c>
      <c r="B23" s="189" t="str">
        <f>'[1]danfoss,sagi'!$B23</f>
        <v>TGES5 R507 5/8 X 7/8 EXP VALVE</v>
      </c>
      <c r="C23" s="137"/>
      <c r="D23" s="45"/>
      <c r="E23" s="190">
        <f>'[1]danfoss,sagi'!J23</f>
        <v>301.957407407407</v>
      </c>
      <c r="F23" s="140"/>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row>
    <row r="24" spans="1:52">
      <c r="A24" s="188" t="str">
        <f>'[1]danfoss,sagi'!$A24</f>
        <v>DAN012.2</v>
      </c>
      <c r="B24" s="189" t="str">
        <f>'[1]danfoss,sagi'!$B24</f>
        <v>TGES7.5 R507 5/8 X 7/8 EXP VALVE</v>
      </c>
      <c r="C24" s="137"/>
      <c r="D24" s="45"/>
      <c r="E24" s="190">
        <f>'[1]danfoss,sagi'!J24</f>
        <v>392.688888888889</v>
      </c>
      <c r="F24" s="141"/>
      <c r="G24" s="187"/>
      <c r="H24" s="187"/>
      <c r="I24" s="187"/>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7"/>
      <c r="AV24" s="187"/>
      <c r="AW24" s="187"/>
      <c r="AX24" s="187"/>
      <c r="AY24" s="187"/>
      <c r="AZ24" s="187"/>
    </row>
    <row r="25" spans="1:52">
      <c r="A25" s="188" t="str">
        <f>'[1]danfoss,sagi'!$A25</f>
        <v>DAN012.3</v>
      </c>
      <c r="B25" s="189" t="str">
        <f>'[1]danfoss,sagi'!$B25</f>
        <v>TGES9 R507 5/8 X 7/8 EXP VALVE</v>
      </c>
      <c r="C25" s="137"/>
      <c r="D25" s="45"/>
      <c r="E25" s="190">
        <f>'[1]danfoss,sagi'!J25</f>
        <v>392.688888888889</v>
      </c>
      <c r="F25" s="141"/>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row>
    <row r="26" spans="1:52">
      <c r="A26" s="188" t="str">
        <f>'[1]danfoss,sagi'!$A26</f>
        <v>DAN012.4</v>
      </c>
      <c r="B26" s="189" t="str">
        <f>'[1]danfoss,sagi'!$B26</f>
        <v>TGES11 R507 5/8 X 1 1/8 EXP VALVE</v>
      </c>
      <c r="C26" s="137"/>
      <c r="D26" s="45"/>
      <c r="E26" s="190">
        <f>'[1]danfoss,sagi'!J26</f>
        <v>392.688888888889</v>
      </c>
      <c r="F26" s="141"/>
      <c r="G26" s="187"/>
      <c r="H26" s="187"/>
      <c r="I26" s="187"/>
      <c r="J26" s="187"/>
      <c r="K26" s="187"/>
      <c r="L26" s="187"/>
      <c r="M26" s="187"/>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87"/>
      <c r="AP26" s="187"/>
      <c r="AQ26" s="187"/>
      <c r="AR26" s="187"/>
      <c r="AS26" s="187"/>
      <c r="AT26" s="187"/>
      <c r="AU26" s="187"/>
      <c r="AV26" s="187"/>
      <c r="AW26" s="187"/>
      <c r="AX26" s="187"/>
      <c r="AY26" s="187"/>
      <c r="AZ26" s="187"/>
    </row>
    <row r="27" spans="1:52">
      <c r="A27" s="188" t="str">
        <f>'[1]danfoss,sagi'!$A27</f>
        <v>DAN012.5</v>
      </c>
      <c r="B27" s="189" t="str">
        <f>'[1]danfoss,sagi'!$B27</f>
        <v>TGES13 R507 7/8 X 1 1/8 EXP VALVE</v>
      </c>
      <c r="C27" s="137"/>
      <c r="D27" s="45"/>
      <c r="E27" s="190">
        <f>'[1]danfoss,sagi'!J27</f>
        <v>468.614814814815</v>
      </c>
      <c r="F27" s="141"/>
      <c r="G27" s="187"/>
      <c r="H27" s="187"/>
      <c r="I27" s="187"/>
      <c r="J27" s="187"/>
      <c r="K27" s="187"/>
      <c r="L27" s="187"/>
      <c r="M27" s="187"/>
      <c r="N27" s="187"/>
      <c r="O27" s="187"/>
      <c r="P27" s="187"/>
      <c r="Q27" s="187"/>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87"/>
      <c r="AP27" s="187"/>
      <c r="AQ27" s="187"/>
      <c r="AR27" s="187"/>
      <c r="AS27" s="187"/>
      <c r="AT27" s="187"/>
      <c r="AU27" s="187"/>
      <c r="AV27" s="187"/>
      <c r="AW27" s="187"/>
      <c r="AX27" s="187"/>
      <c r="AY27" s="187"/>
      <c r="AZ27" s="187"/>
    </row>
    <row r="28" spans="1:52">
      <c r="A28" s="188" t="str">
        <f>'[1]danfoss,sagi'!$A28</f>
        <v>DAN012.6</v>
      </c>
      <c r="B28" s="189" t="str">
        <f>'[1]danfoss,sagi'!$B28</f>
        <v>TGES18 R507 7/8 X 1 3/8 EXP VALVE</v>
      </c>
      <c r="C28" s="137"/>
      <c r="D28" s="45"/>
      <c r="E28" s="190">
        <f>'[1]danfoss,sagi'!J28</f>
        <v>563.37037037037</v>
      </c>
      <c r="F28" s="141"/>
      <c r="G28" s="187"/>
      <c r="H28" s="187"/>
      <c r="I28" s="187"/>
      <c r="J28" s="187"/>
      <c r="K28" s="187"/>
      <c r="L28" s="187"/>
      <c r="M28" s="187"/>
      <c r="N28" s="187"/>
      <c r="O28" s="187"/>
      <c r="P28" s="187"/>
      <c r="Q28" s="187"/>
      <c r="R28" s="187"/>
      <c r="S28" s="187"/>
      <c r="T28" s="187"/>
      <c r="U28" s="187"/>
      <c r="V28" s="187"/>
      <c r="W28" s="187"/>
      <c r="X28" s="187"/>
      <c r="Y28" s="187"/>
      <c r="Z28" s="187"/>
      <c r="AA28" s="187"/>
      <c r="AB28" s="187"/>
      <c r="AC28" s="187"/>
      <c r="AD28" s="187"/>
      <c r="AE28" s="187"/>
      <c r="AF28" s="187"/>
      <c r="AG28" s="187"/>
      <c r="AH28" s="187"/>
      <c r="AI28" s="187"/>
      <c r="AJ28" s="187"/>
      <c r="AK28" s="187"/>
      <c r="AL28" s="187"/>
      <c r="AM28" s="187"/>
      <c r="AN28" s="187"/>
      <c r="AO28" s="187"/>
      <c r="AP28" s="187"/>
      <c r="AQ28" s="187"/>
      <c r="AR28" s="187"/>
      <c r="AS28" s="187"/>
      <c r="AT28" s="187"/>
      <c r="AU28" s="187"/>
      <c r="AV28" s="187"/>
      <c r="AW28" s="187"/>
      <c r="AX28" s="187"/>
      <c r="AY28" s="187"/>
      <c r="AZ28" s="187"/>
    </row>
    <row r="29" spans="1:52">
      <c r="A29" s="188" t="str">
        <f>'[1]danfoss,sagi'!$A29</f>
        <v>DAN012.7</v>
      </c>
      <c r="B29" s="189" t="str">
        <f>'[1]danfoss,sagi'!$B29</f>
        <v>TGES21 R507 7/8 X 1 3/8 EXP VALVE</v>
      </c>
      <c r="C29" s="137"/>
      <c r="D29" s="45"/>
      <c r="E29" s="190">
        <f>'[1]danfoss,sagi'!J29</f>
        <v>563.37037037037</v>
      </c>
      <c r="F29" s="191"/>
      <c r="G29" s="187"/>
      <c r="H29" s="187"/>
      <c r="I29" s="187"/>
      <c r="J29" s="187"/>
      <c r="K29" s="187"/>
      <c r="L29" s="187"/>
      <c r="M29" s="187"/>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87"/>
      <c r="AY29" s="187"/>
      <c r="AZ29" s="187"/>
    </row>
    <row r="30" spans="1:52">
      <c r="A30" s="188" t="str">
        <f>'[1]danfoss,sagi'!$A30</f>
        <v>DAN013</v>
      </c>
      <c r="B30" s="189" t="str">
        <f>'[1]danfoss,sagi'!$B30</f>
        <v>Danfoss DML032Filter Drier 1/4"F</v>
      </c>
      <c r="C30" s="137"/>
      <c r="D30" s="45"/>
      <c r="E30" s="190">
        <f>'[1]danfoss,sagi'!J30</f>
        <v>29.5253682487725</v>
      </c>
      <c r="F30" s="71"/>
      <c r="G30" s="187"/>
      <c r="H30" s="187"/>
      <c r="I30" s="187"/>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87"/>
      <c r="AY30" s="187"/>
      <c r="AZ30" s="187"/>
    </row>
    <row r="31" spans="1:52">
      <c r="A31" s="188" t="str">
        <f>'[1]danfoss,sagi'!$A31</f>
        <v>DAN013.1</v>
      </c>
      <c r="B31" s="189" t="str">
        <f>'[1]danfoss,sagi'!$B31</f>
        <v>Danfoss DML032SFilter Drier 1/4"(solder)</v>
      </c>
      <c r="C31" s="137"/>
      <c r="D31" s="45"/>
      <c r="E31" s="190">
        <f>'[1]danfoss,sagi'!J31</f>
        <v>29.5253682487725</v>
      </c>
      <c r="F31" s="71"/>
      <c r="G31" s="187"/>
      <c r="H31" s="187"/>
      <c r="I31" s="187"/>
      <c r="J31" s="187"/>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row>
    <row r="32" spans="1:52">
      <c r="A32" s="188" t="str">
        <f>'[1]danfoss,sagi'!$A32</f>
        <v>DAN014</v>
      </c>
      <c r="B32" s="189" t="str">
        <f>'[1]danfoss,sagi'!$B32</f>
        <v>Danfoss DML052Filter Drier 1/4"F </v>
      </c>
      <c r="C32" s="137"/>
      <c r="D32" s="45"/>
      <c r="E32" s="190">
        <f>'[1]danfoss,sagi'!J32</f>
        <v>31.0016366612111</v>
      </c>
      <c r="F32" s="71"/>
      <c r="G32" s="187"/>
      <c r="H32" s="187"/>
      <c r="I32" s="187"/>
      <c r="J32" s="187"/>
      <c r="K32" s="187"/>
      <c r="L32" s="187"/>
      <c r="M32" s="187"/>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row>
    <row r="33" spans="1:52">
      <c r="A33" s="188" t="str">
        <f>'[1]danfoss,sagi'!$A33</f>
        <v>DAN015</v>
      </c>
      <c r="B33" s="189" t="str">
        <f>'[1]danfoss,sagi'!$B33</f>
        <v>Danfoss DML083 Filter Drier 3/8"F  </v>
      </c>
      <c r="C33" s="137"/>
      <c r="D33" s="45"/>
      <c r="E33" s="190">
        <f>'[1]danfoss,sagi'!J33</f>
        <v>33.0818330605565</v>
      </c>
      <c r="F33" s="71"/>
      <c r="G33" s="187"/>
      <c r="H33" s="187"/>
      <c r="I33" s="187"/>
      <c r="J33" s="187"/>
      <c r="K33" s="187"/>
      <c r="L33" s="187"/>
      <c r="M33" s="187"/>
      <c r="N33" s="187"/>
      <c r="O33" s="187"/>
      <c r="P33" s="187"/>
      <c r="Q33" s="187"/>
      <c r="R33" s="187"/>
      <c r="S33" s="187"/>
      <c r="T33" s="187"/>
      <c r="U33" s="187"/>
      <c r="V33" s="187"/>
      <c r="W33" s="187"/>
      <c r="X33" s="187"/>
      <c r="Y33" s="187"/>
      <c r="Z33" s="187"/>
      <c r="AA33" s="187"/>
      <c r="AB33" s="187"/>
      <c r="AC33" s="187"/>
      <c r="AD33" s="187"/>
      <c r="AE33" s="187"/>
      <c r="AF33" s="187"/>
      <c r="AG33" s="187"/>
      <c r="AH33" s="187"/>
      <c r="AI33" s="187"/>
      <c r="AJ33" s="187"/>
      <c r="AK33" s="187"/>
      <c r="AL33" s="187"/>
      <c r="AM33" s="187"/>
      <c r="AN33" s="187"/>
      <c r="AO33" s="187"/>
      <c r="AP33" s="187"/>
      <c r="AQ33" s="187"/>
      <c r="AR33" s="187"/>
      <c r="AS33" s="187"/>
      <c r="AT33" s="187"/>
      <c r="AU33" s="187"/>
      <c r="AV33" s="187"/>
      <c r="AW33" s="187"/>
      <c r="AX33" s="187"/>
      <c r="AY33" s="187"/>
      <c r="AZ33" s="187"/>
    </row>
    <row r="34" spans="1:52">
      <c r="A34" s="188" t="str">
        <f>'[1]danfoss,sagi'!$A34</f>
        <v>DAN016</v>
      </c>
      <c r="B34" s="189" t="str">
        <f>'[1]danfoss,sagi'!$B34</f>
        <v>Danfoss DML163 Filter Drier  </v>
      </c>
      <c r="C34" s="137"/>
      <c r="D34" s="45"/>
      <c r="E34" s="190">
        <f>'[1]danfoss,sagi'!J34</f>
        <v>43.8183306055646</v>
      </c>
      <c r="F34" s="71"/>
      <c r="G34" s="187"/>
      <c r="H34" s="187"/>
      <c r="I34" s="187"/>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7"/>
      <c r="AL34" s="187"/>
      <c r="AM34" s="187"/>
      <c r="AN34" s="187"/>
      <c r="AO34" s="187"/>
      <c r="AP34" s="187"/>
      <c r="AQ34" s="187"/>
      <c r="AR34" s="187"/>
      <c r="AS34" s="187"/>
      <c r="AT34" s="187"/>
      <c r="AU34" s="187"/>
      <c r="AV34" s="187"/>
      <c r="AW34" s="187"/>
      <c r="AX34" s="187"/>
      <c r="AY34" s="187"/>
      <c r="AZ34" s="187"/>
    </row>
    <row r="35" spans="1:52">
      <c r="A35" s="188" t="str">
        <f>'[1]danfoss,sagi'!$A35</f>
        <v>DAN017</v>
      </c>
      <c r="B35" s="189" t="str">
        <f>'[1]danfoss,sagi'!$B35</f>
        <v>Danfoss DML164 Filter Drier  </v>
      </c>
      <c r="C35" s="137"/>
      <c r="D35" s="45"/>
      <c r="E35" s="190">
        <f>'[1]danfoss,sagi'!J35</f>
        <v>43.8183306055646</v>
      </c>
      <c r="F35" s="71"/>
      <c r="G35" s="187"/>
      <c r="H35" s="187"/>
      <c r="I35" s="187"/>
      <c r="J35" s="187"/>
      <c r="K35" s="187"/>
      <c r="L35" s="187"/>
      <c r="M35" s="187"/>
      <c r="N35" s="187"/>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c r="AN35" s="187"/>
      <c r="AO35" s="187"/>
      <c r="AP35" s="187"/>
      <c r="AQ35" s="187"/>
      <c r="AR35" s="187"/>
      <c r="AS35" s="187"/>
      <c r="AT35" s="187"/>
      <c r="AU35" s="187"/>
      <c r="AV35" s="187"/>
      <c r="AW35" s="187"/>
      <c r="AX35" s="187"/>
      <c r="AY35" s="187"/>
      <c r="AZ35" s="187"/>
    </row>
    <row r="36" spans="1:52">
      <c r="A36" s="188" t="str">
        <f>'[1]danfoss,sagi'!$A36</f>
        <v>DAN018</v>
      </c>
      <c r="B36" s="189" t="str">
        <f>'[1]danfoss,sagi'!$B36</f>
        <v>Danfoss DML165 Filter Drier  </v>
      </c>
      <c r="C36" s="137"/>
      <c r="D36" s="45"/>
      <c r="E36" s="190">
        <f>'[1]danfoss,sagi'!J36</f>
        <v>44.0196399345336</v>
      </c>
      <c r="F36" s="71"/>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row>
    <row r="37" spans="1:52">
      <c r="A37" s="188" t="str">
        <f>'[1]danfoss,sagi'!$A37</f>
        <v>DAN019</v>
      </c>
      <c r="B37" s="189" t="str">
        <f>'[1]danfoss,sagi'!$B37</f>
        <v>Danfoss DML304 Filter Drier</v>
      </c>
      <c r="C37" s="137"/>
      <c r="D37" s="45"/>
      <c r="E37" s="190">
        <f>'[1]danfoss,sagi'!J37</f>
        <v>81.0605564648118</v>
      </c>
      <c r="F37" s="71"/>
      <c r="G37" s="187"/>
      <c r="H37" s="187"/>
      <c r="I37" s="187"/>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187"/>
      <c r="AO37" s="187"/>
      <c r="AP37" s="187"/>
      <c r="AQ37" s="187"/>
      <c r="AR37" s="187"/>
      <c r="AS37" s="187"/>
      <c r="AT37" s="187"/>
      <c r="AU37" s="187"/>
      <c r="AV37" s="187"/>
      <c r="AW37" s="187"/>
      <c r="AX37" s="187"/>
      <c r="AY37" s="187"/>
      <c r="AZ37" s="187"/>
    </row>
    <row r="38" spans="1:52">
      <c r="A38" s="188" t="str">
        <f>'[1]danfoss,sagi'!$A38</f>
        <v>DAN020</v>
      </c>
      <c r="B38" s="189" t="str">
        <f>'[1]danfoss,sagi'!$B38</f>
        <v>Danfoss DML305 Filter Drier </v>
      </c>
      <c r="C38" s="137"/>
      <c r="D38" s="45"/>
      <c r="E38" s="190">
        <f>'[1]danfoss,sagi'!J38</f>
        <v>85.9590834697218</v>
      </c>
      <c r="F38" s="71"/>
      <c r="G38" s="187"/>
      <c r="H38" s="187"/>
      <c r="I38" s="187"/>
      <c r="J38" s="187"/>
      <c r="K38" s="187"/>
      <c r="L38" s="187"/>
      <c r="M38" s="187"/>
      <c r="N38" s="187"/>
      <c r="O38" s="187"/>
      <c r="P38" s="187"/>
      <c r="Q38" s="187"/>
      <c r="R38" s="187"/>
      <c r="S38" s="187"/>
      <c r="T38" s="187"/>
      <c r="U38" s="187"/>
      <c r="V38" s="187"/>
      <c r="W38" s="187"/>
      <c r="X38" s="187"/>
      <c r="Y38" s="187"/>
      <c r="Z38" s="187"/>
      <c r="AA38" s="187"/>
      <c r="AB38" s="187"/>
      <c r="AC38" s="187"/>
      <c r="AD38" s="187"/>
      <c r="AE38" s="187"/>
      <c r="AF38" s="187"/>
      <c r="AG38" s="187"/>
      <c r="AH38" s="187"/>
      <c r="AI38" s="187"/>
      <c r="AJ38" s="187"/>
      <c r="AK38" s="187"/>
      <c r="AL38" s="187"/>
      <c r="AM38" s="187"/>
      <c r="AN38" s="187"/>
      <c r="AO38" s="187"/>
      <c r="AP38" s="187"/>
      <c r="AQ38" s="187"/>
      <c r="AR38" s="187"/>
      <c r="AS38" s="187"/>
      <c r="AT38" s="187"/>
      <c r="AU38" s="187"/>
      <c r="AV38" s="187"/>
      <c r="AW38" s="187"/>
      <c r="AX38" s="187"/>
      <c r="AY38" s="187"/>
      <c r="AZ38" s="187"/>
    </row>
    <row r="39" spans="1:52">
      <c r="A39" s="188" t="str">
        <f>'[1]danfoss,sagi'!$A39</f>
        <v>DAN021</v>
      </c>
      <c r="B39" s="189" t="str">
        <f>'[1]danfoss,sagi'!$B39</f>
        <v>Danfoss DML306 Filter Drier  </v>
      </c>
      <c r="C39" s="137"/>
      <c r="D39" s="45"/>
      <c r="E39" s="190">
        <f>'[1]danfoss,sagi'!J39</f>
        <v>85.9590834697218</v>
      </c>
      <c r="F39" s="71"/>
      <c r="G39" s="187"/>
      <c r="H39" s="187"/>
      <c r="I39" s="187"/>
      <c r="J39" s="187"/>
      <c r="K39" s="187"/>
      <c r="L39" s="187"/>
      <c r="M39" s="187"/>
      <c r="N39" s="187"/>
      <c r="O39" s="187"/>
      <c r="P39" s="187"/>
      <c r="Q39" s="187"/>
      <c r="R39" s="187"/>
      <c r="S39" s="187"/>
      <c r="T39" s="187"/>
      <c r="U39" s="187"/>
      <c r="V39" s="187"/>
      <c r="W39" s="187"/>
      <c r="X39" s="187"/>
      <c r="Y39" s="187"/>
      <c r="Z39" s="187"/>
      <c r="AA39" s="187"/>
      <c r="AB39" s="187"/>
      <c r="AC39" s="187"/>
      <c r="AD39" s="187"/>
      <c r="AE39" s="187"/>
      <c r="AF39" s="187"/>
      <c r="AG39" s="187"/>
      <c r="AH39" s="187"/>
      <c r="AI39" s="187"/>
      <c r="AJ39" s="187"/>
      <c r="AK39" s="187"/>
      <c r="AL39" s="187"/>
      <c r="AM39" s="187"/>
      <c r="AN39" s="187"/>
      <c r="AO39" s="187"/>
      <c r="AP39" s="187"/>
      <c r="AQ39" s="187"/>
      <c r="AR39" s="187"/>
      <c r="AS39" s="187"/>
      <c r="AT39" s="187"/>
      <c r="AU39" s="187"/>
      <c r="AV39" s="187"/>
      <c r="AW39" s="187"/>
      <c r="AX39" s="187"/>
      <c r="AY39" s="187"/>
      <c r="AZ39" s="187"/>
    </row>
    <row r="40" spans="1:52">
      <c r="A40" s="188" t="str">
        <f>'[1]danfoss,sagi'!$A40</f>
        <v>DAN022</v>
      </c>
      <c r="B40" s="189" t="str">
        <f>'[1]danfoss,sagi'!$B40</f>
        <v>Danfoss DML307 Filter Drier  </v>
      </c>
      <c r="C40" s="137"/>
      <c r="D40" s="45"/>
      <c r="E40" s="190">
        <f>'[1]danfoss,sagi'!J40</f>
        <v>88.8884812912693</v>
      </c>
      <c r="F40" s="71"/>
      <c r="G40" s="187"/>
      <c r="H40" s="187"/>
      <c r="I40" s="187"/>
      <c r="J40" s="187"/>
      <c r="K40" s="187"/>
      <c r="L40" s="187"/>
      <c r="M40" s="187"/>
      <c r="N40" s="187"/>
      <c r="O40" s="187"/>
      <c r="P40" s="187"/>
      <c r="Q40" s="187"/>
      <c r="R40" s="187"/>
      <c r="S40" s="187"/>
      <c r="T40" s="187"/>
      <c r="U40" s="187"/>
      <c r="V40" s="187"/>
      <c r="W40" s="187"/>
      <c r="X40" s="187"/>
      <c r="Y40" s="187"/>
      <c r="Z40" s="187"/>
      <c r="AA40" s="187"/>
      <c r="AB40" s="187"/>
      <c r="AC40" s="187"/>
      <c r="AD40" s="187"/>
      <c r="AE40" s="187"/>
      <c r="AF40" s="187"/>
      <c r="AG40" s="187"/>
      <c r="AH40" s="187"/>
      <c r="AI40" s="187"/>
      <c r="AJ40" s="187"/>
      <c r="AK40" s="187"/>
      <c r="AL40" s="187"/>
      <c r="AM40" s="187"/>
      <c r="AN40" s="187"/>
      <c r="AO40" s="187"/>
      <c r="AP40" s="187"/>
      <c r="AQ40" s="187"/>
      <c r="AR40" s="187"/>
      <c r="AS40" s="187"/>
      <c r="AT40" s="187"/>
      <c r="AU40" s="187"/>
      <c r="AV40" s="187"/>
      <c r="AW40" s="187"/>
      <c r="AX40" s="187"/>
      <c r="AY40" s="187"/>
      <c r="AZ40" s="187"/>
    </row>
    <row r="41" spans="1:52">
      <c r="A41" s="188" t="str">
        <f>'[1]danfoss,sagi'!$A41</f>
        <v>DAN023</v>
      </c>
      <c r="B41" s="189" t="str">
        <f>'[1]danfoss,sagi'!$B41</f>
        <v>Danfoss BF240A5 Coil 240VAC 50Hz 11W</v>
      </c>
      <c r="C41" s="137"/>
      <c r="D41" s="45"/>
      <c r="E41" s="190">
        <f>'[1]danfoss,sagi'!J41</f>
        <v>75.3846153846154</v>
      </c>
      <c r="F41" s="140"/>
      <c r="G41" s="187"/>
      <c r="H41" s="187"/>
      <c r="I41" s="187"/>
      <c r="J41" s="187"/>
      <c r="K41" s="187"/>
      <c r="L41" s="187"/>
      <c r="M41" s="187"/>
      <c r="N41" s="187"/>
      <c r="O41" s="187"/>
      <c r="P41" s="187"/>
      <c r="Q41" s="187"/>
      <c r="R41" s="187"/>
      <c r="S41" s="187"/>
      <c r="T41" s="187"/>
      <c r="U41" s="187"/>
      <c r="V41" s="187"/>
      <c r="W41" s="187"/>
      <c r="X41" s="187"/>
      <c r="Y41" s="187"/>
      <c r="Z41" s="187"/>
      <c r="AA41" s="187"/>
      <c r="AB41" s="187"/>
      <c r="AC41" s="187"/>
      <c r="AD41" s="187"/>
      <c r="AE41" s="187"/>
      <c r="AF41" s="187"/>
      <c r="AG41" s="187"/>
      <c r="AH41" s="187"/>
      <c r="AI41" s="187"/>
      <c r="AJ41" s="187"/>
      <c r="AK41" s="187"/>
      <c r="AL41" s="187"/>
      <c r="AM41" s="187"/>
      <c r="AN41" s="187"/>
      <c r="AO41" s="187"/>
      <c r="AP41" s="187"/>
      <c r="AQ41" s="187"/>
      <c r="AR41" s="187"/>
      <c r="AS41" s="187"/>
      <c r="AT41" s="187"/>
      <c r="AU41" s="187"/>
      <c r="AV41" s="187"/>
      <c r="AW41" s="187"/>
      <c r="AX41" s="187"/>
      <c r="AY41" s="187"/>
      <c r="AZ41" s="187"/>
    </row>
    <row r="42" spans="1:52">
      <c r="A42" s="188" t="str">
        <f>'[1]danfoss,sagi'!$A42</f>
        <v>DAN024</v>
      </c>
      <c r="B42" s="189" t="str">
        <f>'[1]danfoss,sagi'!$B42</f>
        <v>Danfoss EVR2 Sol.valve Body 1/4" </v>
      </c>
      <c r="C42" s="137"/>
      <c r="D42" s="45"/>
      <c r="E42" s="190">
        <f>'[1]danfoss,sagi'!J42</f>
        <v>139.230769230769</v>
      </c>
      <c r="F42" s="141"/>
      <c r="G42" s="187"/>
      <c r="H42" s="187"/>
      <c r="I42" s="187"/>
      <c r="J42" s="187"/>
      <c r="K42" s="187"/>
      <c r="L42" s="187"/>
      <c r="M42" s="187"/>
      <c r="N42" s="187"/>
      <c r="O42" s="187"/>
      <c r="P42" s="187"/>
      <c r="Q42" s="187"/>
      <c r="R42" s="187"/>
      <c r="S42" s="187"/>
      <c r="T42" s="187"/>
      <c r="U42" s="187"/>
      <c r="V42" s="187"/>
      <c r="W42" s="187"/>
      <c r="X42" s="187"/>
      <c r="Y42" s="187"/>
      <c r="Z42" s="187"/>
      <c r="AA42" s="187"/>
      <c r="AB42" s="187"/>
      <c r="AC42" s="187"/>
      <c r="AD42" s="187"/>
      <c r="AE42" s="187"/>
      <c r="AF42" s="187"/>
      <c r="AG42" s="187"/>
      <c r="AH42" s="187"/>
      <c r="AI42" s="187"/>
      <c r="AJ42" s="187"/>
      <c r="AK42" s="187"/>
      <c r="AL42" s="187"/>
      <c r="AM42" s="187"/>
      <c r="AN42" s="187"/>
      <c r="AO42" s="187"/>
      <c r="AP42" s="187"/>
      <c r="AQ42" s="187"/>
      <c r="AR42" s="187"/>
      <c r="AS42" s="187"/>
      <c r="AT42" s="187"/>
      <c r="AU42" s="187"/>
      <c r="AV42" s="187"/>
      <c r="AW42" s="187"/>
      <c r="AX42" s="187"/>
      <c r="AY42" s="187"/>
      <c r="AZ42" s="187"/>
    </row>
    <row r="43" spans="1:52">
      <c r="A43" s="188" t="str">
        <f>'[1]danfoss,sagi'!$A43</f>
        <v>DAN025</v>
      </c>
      <c r="B43" s="189" t="str">
        <f>'[1]danfoss,sagi'!$B43</f>
        <v>Danfoss EVR3 Sol.valve Body 3/8"(1HP - 2HP)</v>
      </c>
      <c r="C43" s="137"/>
      <c r="D43" s="45"/>
      <c r="E43" s="190">
        <f>'[1]danfoss,sagi'!J43</f>
        <v>138.461538461538</v>
      </c>
      <c r="F43" s="141"/>
      <c r="G43" s="187"/>
      <c r="H43" s="187"/>
      <c r="I43" s="187"/>
      <c r="J43" s="187"/>
      <c r="K43" s="187"/>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7"/>
      <c r="AO43" s="187"/>
      <c r="AP43" s="187"/>
      <c r="AQ43" s="187"/>
      <c r="AR43" s="187"/>
      <c r="AS43" s="187"/>
      <c r="AT43" s="187"/>
      <c r="AU43" s="187"/>
      <c r="AV43" s="187"/>
      <c r="AW43" s="187"/>
      <c r="AX43" s="187"/>
      <c r="AY43" s="187"/>
      <c r="AZ43" s="187"/>
    </row>
    <row r="44" spans="1:52">
      <c r="A44" s="188" t="str">
        <f>'[1]danfoss,sagi'!$A44</f>
        <v>DAN026</v>
      </c>
      <c r="B44" s="189" t="str">
        <f>'[1]danfoss,sagi'!$B44</f>
        <v>Danfoss EVR6 Sol.Valve Body 3/8"F (2.5HP - 4HP)</v>
      </c>
      <c r="C44" s="137"/>
      <c r="D44" s="45"/>
      <c r="E44" s="190">
        <f>'[1]danfoss,sagi'!J44</f>
        <v>184.615384615385</v>
      </c>
      <c r="F44" s="141"/>
      <c r="G44" s="187"/>
      <c r="H44" s="187"/>
      <c r="I44" s="187"/>
      <c r="J44" s="187"/>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187"/>
      <c r="AO44" s="187"/>
      <c r="AP44" s="187"/>
      <c r="AQ44" s="187"/>
      <c r="AR44" s="187"/>
      <c r="AS44" s="187"/>
      <c r="AT44" s="187"/>
      <c r="AU44" s="187"/>
      <c r="AV44" s="187"/>
      <c r="AW44" s="187"/>
      <c r="AX44" s="187"/>
      <c r="AY44" s="187"/>
      <c r="AZ44" s="187"/>
    </row>
    <row r="45" spans="1:52">
      <c r="A45" s="188" t="str">
        <f>'[1]danfoss,sagi'!$A45</f>
        <v>DAN027</v>
      </c>
      <c r="B45" s="189" t="str">
        <f>'[1]danfoss,sagi'!$B45</f>
        <v>Danfoss EVR6 Sol.Valve Body 1/2"F (4.5HP - 5HP)</v>
      </c>
      <c r="C45" s="137"/>
      <c r="D45" s="45"/>
      <c r="E45" s="190">
        <f>'[1]danfoss,sagi'!J45</f>
        <v>184.615384615385</v>
      </c>
      <c r="F45" s="141"/>
      <c r="G45" s="187"/>
      <c r="H45" s="187"/>
      <c r="I45" s="187"/>
      <c r="J45" s="187"/>
      <c r="K45" s="187"/>
      <c r="L45" s="187"/>
      <c r="M45" s="187"/>
      <c r="N45" s="187"/>
      <c r="O45" s="187"/>
      <c r="P45" s="187"/>
      <c r="Q45" s="187"/>
      <c r="R45" s="187"/>
      <c r="S45" s="187"/>
      <c r="T45" s="187"/>
      <c r="U45" s="187"/>
      <c r="V45" s="187"/>
      <c r="W45" s="187"/>
      <c r="X45" s="187"/>
      <c r="Y45" s="187"/>
      <c r="Z45" s="187"/>
      <c r="AA45" s="187"/>
      <c r="AB45" s="187"/>
      <c r="AC45" s="187"/>
      <c r="AD45" s="187"/>
      <c r="AE45" s="187"/>
      <c r="AF45" s="187"/>
      <c r="AG45" s="187"/>
      <c r="AH45" s="187"/>
      <c r="AI45" s="187"/>
      <c r="AJ45" s="187"/>
      <c r="AK45" s="187"/>
      <c r="AL45" s="187"/>
      <c r="AM45" s="187"/>
      <c r="AN45" s="187"/>
      <c r="AO45" s="187"/>
      <c r="AP45" s="187"/>
      <c r="AQ45" s="187"/>
      <c r="AR45" s="187"/>
      <c r="AS45" s="187"/>
      <c r="AT45" s="187"/>
      <c r="AU45" s="187"/>
      <c r="AV45" s="187"/>
      <c r="AW45" s="187"/>
      <c r="AX45" s="187"/>
      <c r="AY45" s="187"/>
      <c r="AZ45" s="187"/>
    </row>
    <row r="46" spans="1:52">
      <c r="A46" s="188" t="str">
        <f>'[1]danfoss,sagi'!$A46</f>
        <v>DAN028</v>
      </c>
      <c r="B46" s="189" t="str">
        <f>'[1]danfoss,sagi'!$B46</f>
        <v>Danfoss EVR10 Sol Valve Body 1/2"F (6HP -7HP)</v>
      </c>
      <c r="C46" s="137"/>
      <c r="D46" s="45"/>
      <c r="E46" s="190">
        <f>'[1]danfoss,sagi'!J46</f>
        <v>230.769230769231</v>
      </c>
      <c r="F46" s="141"/>
      <c r="G46" s="187"/>
      <c r="H46" s="187"/>
      <c r="I46" s="187"/>
      <c r="J46" s="187"/>
      <c r="K46" s="187"/>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7"/>
      <c r="AO46" s="187"/>
      <c r="AP46" s="187"/>
      <c r="AQ46" s="187"/>
      <c r="AR46" s="187"/>
      <c r="AS46" s="187"/>
      <c r="AT46" s="187"/>
      <c r="AU46" s="187"/>
      <c r="AV46" s="187"/>
      <c r="AW46" s="187"/>
      <c r="AX46" s="187"/>
      <c r="AY46" s="187"/>
      <c r="AZ46" s="187"/>
    </row>
    <row r="47" spans="1:52">
      <c r="A47" s="188" t="str">
        <f>'[1]danfoss,sagi'!$A47</f>
        <v>DAN029</v>
      </c>
      <c r="B47" s="189" t="str">
        <f>'[1]danfoss,sagi'!$B47</f>
        <v>Danfoss EVR10 Sol Valve Body 5/8"F (7.5HP -20HP)</v>
      </c>
      <c r="C47" s="137"/>
      <c r="D47" s="45"/>
      <c r="E47" s="190">
        <f>'[1]danfoss,sagi'!J47</f>
        <v>230.769230769231</v>
      </c>
      <c r="F47" s="141"/>
      <c r="G47" s="187"/>
      <c r="H47" s="187"/>
      <c r="I47" s="187"/>
      <c r="J47" s="187"/>
      <c r="K47" s="187"/>
      <c r="L47" s="187"/>
      <c r="M47" s="187"/>
      <c r="N47" s="187"/>
      <c r="O47" s="187"/>
      <c r="P47" s="187"/>
      <c r="Q47" s="187"/>
      <c r="R47" s="187"/>
      <c r="S47" s="187"/>
      <c r="T47" s="187"/>
      <c r="U47" s="187"/>
      <c r="V47" s="187"/>
      <c r="W47" s="187"/>
      <c r="X47" s="187"/>
      <c r="Y47" s="187"/>
      <c r="Z47" s="187"/>
      <c r="AA47" s="187"/>
      <c r="AB47" s="187"/>
      <c r="AC47" s="187"/>
      <c r="AD47" s="187"/>
      <c r="AE47" s="187"/>
      <c r="AF47" s="187"/>
      <c r="AG47" s="187"/>
      <c r="AH47" s="187"/>
      <c r="AI47" s="187"/>
      <c r="AJ47" s="187"/>
      <c r="AK47" s="187"/>
      <c r="AL47" s="187"/>
      <c r="AM47" s="187"/>
      <c r="AN47" s="187"/>
      <c r="AO47" s="187"/>
      <c r="AP47" s="187"/>
      <c r="AQ47" s="187"/>
      <c r="AR47" s="187"/>
      <c r="AS47" s="187"/>
      <c r="AT47" s="187"/>
      <c r="AU47" s="187"/>
      <c r="AV47" s="187"/>
      <c r="AW47" s="187"/>
      <c r="AX47" s="187"/>
      <c r="AY47" s="187"/>
      <c r="AZ47" s="187"/>
    </row>
    <row r="48" spans="1:52">
      <c r="A48" s="188" t="str">
        <f>'[1]danfoss,sagi'!$A48</f>
        <v>DAN030</v>
      </c>
      <c r="B48" s="189" t="str">
        <f>'[1]danfoss,sagi'!$B48</f>
        <v>Danfoss EVRI5 Sol Valve Body 7/8"S (25HP-30hp)</v>
      </c>
      <c r="C48" s="137"/>
      <c r="D48" s="45"/>
      <c r="E48" s="190">
        <f>'[1]danfoss,sagi'!J48</f>
        <v>323.076923076923</v>
      </c>
      <c r="F48" s="141"/>
      <c r="G48" s="187"/>
      <c r="H48" s="187"/>
      <c r="I48" s="187"/>
      <c r="J48" s="187"/>
      <c r="K48" s="187"/>
      <c r="L48" s="187"/>
      <c r="M48" s="187"/>
      <c r="N48" s="187"/>
      <c r="O48" s="187"/>
      <c r="P48" s="187"/>
      <c r="Q48" s="187"/>
      <c r="R48" s="187"/>
      <c r="S48" s="187"/>
      <c r="T48" s="187"/>
      <c r="U48" s="187"/>
      <c r="V48" s="187"/>
      <c r="W48" s="187"/>
      <c r="X48" s="187"/>
      <c r="Y48" s="187"/>
      <c r="Z48" s="187"/>
      <c r="AA48" s="187"/>
      <c r="AB48" s="187"/>
      <c r="AC48" s="187"/>
      <c r="AD48" s="187"/>
      <c r="AE48" s="187"/>
      <c r="AF48" s="187"/>
      <c r="AG48" s="187"/>
      <c r="AH48" s="187"/>
      <c r="AI48" s="187"/>
      <c r="AJ48" s="187"/>
      <c r="AK48" s="187"/>
      <c r="AL48" s="187"/>
      <c r="AM48" s="187"/>
      <c r="AN48" s="187"/>
      <c r="AO48" s="187"/>
      <c r="AP48" s="187"/>
      <c r="AQ48" s="187"/>
      <c r="AR48" s="187"/>
      <c r="AS48" s="187"/>
      <c r="AT48" s="187"/>
      <c r="AU48" s="187"/>
      <c r="AV48" s="187"/>
      <c r="AW48" s="187"/>
      <c r="AX48" s="187"/>
      <c r="AY48" s="187"/>
      <c r="AZ48" s="187"/>
    </row>
    <row r="49" spans="1:52">
      <c r="A49" s="188" t="str">
        <f>'[1]danfoss,sagi'!$A49</f>
        <v>DAN031</v>
      </c>
      <c r="B49" s="189" t="str">
        <f>'[1]danfoss,sagi'!$B49</f>
        <v>Danfoss EVR20 Sol Valve Body 7/8"S </v>
      </c>
      <c r="C49" s="137"/>
      <c r="D49" s="45"/>
      <c r="E49" s="190">
        <f>'[1]danfoss,sagi'!J49</f>
        <v>584.291497975708</v>
      </c>
      <c r="F49" s="141"/>
      <c r="G49" s="187"/>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row>
    <row r="50" spans="1:52">
      <c r="A50" s="188" t="str">
        <f>'[1]danfoss,sagi'!$A50</f>
        <v>DAN032</v>
      </c>
      <c r="B50" s="189" t="str">
        <f>'[1]danfoss,sagi'!$B50</f>
        <v>Danfoss EVR20 Sol Valve Body 1 1/8"S </v>
      </c>
      <c r="C50" s="137"/>
      <c r="D50" s="45"/>
      <c r="E50" s="190">
        <f>'[1]danfoss,sagi'!J50</f>
        <v>657.302675585284</v>
      </c>
      <c r="F50" s="141"/>
      <c r="G50" s="187"/>
      <c r="H50" s="187"/>
      <c r="I50" s="187"/>
      <c r="J50" s="187"/>
      <c r="K50" s="187"/>
      <c r="L50" s="187"/>
      <c r="M50" s="187"/>
      <c r="N50" s="187"/>
      <c r="O50" s="187"/>
      <c r="P50" s="187"/>
      <c r="Q50" s="187"/>
      <c r="R50" s="187"/>
      <c r="S50" s="187"/>
      <c r="T50" s="187"/>
      <c r="U50" s="187"/>
      <c r="V50" s="187"/>
      <c r="W50" s="187"/>
      <c r="X50" s="187"/>
      <c r="Y50" s="187"/>
      <c r="Z50" s="187"/>
      <c r="AA50" s="187"/>
      <c r="AB50" s="187"/>
      <c r="AC50" s="187"/>
      <c r="AD50" s="187"/>
      <c r="AE50" s="187"/>
      <c r="AF50" s="187"/>
      <c r="AG50" s="187"/>
      <c r="AH50" s="187"/>
      <c r="AI50" s="187"/>
      <c r="AJ50" s="187"/>
      <c r="AK50" s="187"/>
      <c r="AL50" s="187"/>
      <c r="AM50" s="187"/>
      <c r="AN50" s="187"/>
      <c r="AO50" s="187"/>
      <c r="AP50" s="187"/>
      <c r="AQ50" s="187"/>
      <c r="AR50" s="187"/>
      <c r="AS50" s="187"/>
      <c r="AT50" s="187"/>
      <c r="AU50" s="187"/>
      <c r="AV50" s="187"/>
      <c r="AW50" s="187"/>
      <c r="AX50" s="187"/>
      <c r="AY50" s="187"/>
      <c r="AZ50" s="187"/>
    </row>
    <row r="51" spans="1:52">
      <c r="A51" s="188" t="str">
        <f>'[1]danfoss,sagi'!$A51</f>
        <v>DAN032.1</v>
      </c>
      <c r="B51" s="189" t="str">
        <f>'[1]danfoss,sagi'!$B51</f>
        <v>Danfoss EVR25 Sol Valve Body 1 1/8"S</v>
      </c>
      <c r="C51" s="137"/>
      <c r="D51" s="45"/>
      <c r="E51" s="190">
        <f>'[1]danfoss,sagi'!J51</f>
        <v>860.040133779264</v>
      </c>
      <c r="F51" s="141"/>
      <c r="G51" s="187"/>
      <c r="H51" s="187"/>
      <c r="I51" s="187"/>
      <c r="J51" s="187"/>
      <c r="K51" s="187"/>
      <c r="L51" s="187"/>
      <c r="M51" s="187"/>
      <c r="N51" s="187"/>
      <c r="O51" s="187"/>
      <c r="P51" s="187"/>
      <c r="Q51" s="187"/>
      <c r="R51" s="187"/>
      <c r="S51" s="187"/>
      <c r="T51" s="187"/>
      <c r="U51" s="187"/>
      <c r="V51" s="187"/>
      <c r="W51" s="187"/>
      <c r="X51" s="187"/>
      <c r="Y51" s="187"/>
      <c r="Z51" s="187"/>
      <c r="AA51" s="187"/>
      <c r="AB51" s="187"/>
      <c r="AC51" s="187"/>
      <c r="AD51" s="187"/>
      <c r="AE51" s="187"/>
      <c r="AF51" s="187"/>
      <c r="AG51" s="187"/>
      <c r="AH51" s="187"/>
      <c r="AI51" s="187"/>
      <c r="AJ51" s="187"/>
      <c r="AK51" s="187"/>
      <c r="AL51" s="187"/>
      <c r="AM51" s="187"/>
      <c r="AN51" s="187"/>
      <c r="AO51" s="187"/>
      <c r="AP51" s="187"/>
      <c r="AQ51" s="187"/>
      <c r="AR51" s="187"/>
      <c r="AS51" s="187"/>
      <c r="AT51" s="187"/>
      <c r="AU51" s="187"/>
      <c r="AV51" s="187"/>
      <c r="AW51" s="187"/>
      <c r="AX51" s="187"/>
      <c r="AY51" s="187"/>
      <c r="AZ51" s="187"/>
    </row>
    <row r="52" spans="1:52">
      <c r="A52" s="188" t="str">
        <f>'[1]danfoss,sagi'!$A52</f>
        <v>DAN032.2</v>
      </c>
      <c r="B52" s="189" t="str">
        <f>'[1]danfoss,sagi'!$B52</f>
        <v>Danfoss EVR25 Sol Valve Body 1 3/8"S</v>
      </c>
      <c r="C52" s="137"/>
      <c r="D52" s="45"/>
      <c r="E52" s="190">
        <f>'[1]danfoss,sagi'!J52</f>
        <v>1061.54347826087</v>
      </c>
      <c r="F52" s="141"/>
      <c r="G52" s="187"/>
      <c r="H52" s="187"/>
      <c r="I52" s="187"/>
      <c r="J52" s="187"/>
      <c r="K52" s="187"/>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7"/>
      <c r="AO52" s="187"/>
      <c r="AP52" s="187"/>
      <c r="AQ52" s="187"/>
      <c r="AR52" s="187"/>
      <c r="AS52" s="187"/>
      <c r="AT52" s="187"/>
      <c r="AU52" s="187"/>
      <c r="AV52" s="187"/>
      <c r="AW52" s="187"/>
      <c r="AX52" s="187"/>
      <c r="AY52" s="187"/>
      <c r="AZ52" s="187"/>
    </row>
    <row r="53" spans="1:52">
      <c r="A53" s="188" t="str">
        <f>'[1]danfoss,sagi'!$A53</f>
        <v>DAN032.3</v>
      </c>
      <c r="B53" s="189" t="str">
        <f>'[1]danfoss,sagi'!$B53</f>
        <v>Danfoss EVR32 Sol Valve Body 1 3/8"S</v>
      </c>
      <c r="C53" s="137"/>
      <c r="D53" s="45"/>
      <c r="E53" s="190">
        <f>'[1]danfoss,sagi'!J53</f>
        <v>1468.64673913043</v>
      </c>
      <c r="F53" s="141"/>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row>
    <row r="54" spans="1:52">
      <c r="A54" s="188" t="str">
        <f>'[1]danfoss,sagi'!$A54</f>
        <v>DAN032.4</v>
      </c>
      <c r="B54" s="189" t="str">
        <f>'[1]danfoss,sagi'!$B54</f>
        <v>Danfoss EVR40 Sol Valve Body 1 5/8"S W/M</v>
      </c>
      <c r="C54" s="137"/>
      <c r="D54" s="45"/>
      <c r="E54" s="190">
        <f>'[1]danfoss,sagi'!J54</f>
        <v>1716.72644927536</v>
      </c>
      <c r="F54" s="191"/>
      <c r="G54" s="187"/>
      <c r="H54" s="187"/>
      <c r="I54" s="187"/>
      <c r="J54" s="187"/>
      <c r="K54" s="187"/>
      <c r="L54" s="187"/>
      <c r="M54" s="187"/>
      <c r="N54" s="187"/>
      <c r="O54" s="187"/>
      <c r="P54" s="187"/>
      <c r="Q54" s="187"/>
      <c r="R54" s="187"/>
      <c r="S54" s="187"/>
      <c r="T54" s="187"/>
      <c r="U54" s="187"/>
      <c r="V54" s="187"/>
      <c r="W54" s="187"/>
      <c r="X54" s="187"/>
      <c r="Y54" s="187"/>
      <c r="Z54" s="187"/>
      <c r="AA54" s="187"/>
      <c r="AB54" s="187"/>
      <c r="AC54" s="187"/>
      <c r="AD54" s="187"/>
      <c r="AE54" s="187"/>
      <c r="AF54" s="187"/>
      <c r="AG54" s="187"/>
      <c r="AH54" s="187"/>
      <c r="AI54" s="187"/>
      <c r="AJ54" s="187"/>
      <c r="AK54" s="187"/>
      <c r="AL54" s="187"/>
      <c r="AM54" s="187"/>
      <c r="AN54" s="187"/>
      <c r="AO54" s="187"/>
      <c r="AP54" s="187"/>
      <c r="AQ54" s="187"/>
      <c r="AR54" s="187"/>
      <c r="AS54" s="187"/>
      <c r="AT54" s="187"/>
      <c r="AU54" s="187"/>
      <c r="AV54" s="187"/>
      <c r="AW54" s="187"/>
      <c r="AX54" s="187"/>
      <c r="AY54" s="187"/>
      <c r="AZ54" s="187"/>
    </row>
    <row r="55" spans="1:52">
      <c r="A55" s="188" t="str">
        <f>'[1]danfoss,sagi'!$A55</f>
        <v>DAN033</v>
      </c>
      <c r="B55" s="189" t="str">
        <f>'[1]danfoss,sagi'!$B55</f>
        <v>Danfoss Hand Valve 3/8"F</v>
      </c>
      <c r="C55" s="137"/>
      <c r="D55" s="45"/>
      <c r="E55" s="190">
        <f>'[1]danfoss,sagi'!J55</f>
        <v>108.333333333333</v>
      </c>
      <c r="F55" s="71"/>
      <c r="G55" s="187"/>
      <c r="H55" s="187"/>
      <c r="I55" s="187"/>
      <c r="J55" s="187"/>
      <c r="K55" s="187"/>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7"/>
      <c r="AO55" s="187"/>
      <c r="AP55" s="187"/>
      <c r="AQ55" s="187"/>
      <c r="AR55" s="187"/>
      <c r="AS55" s="187"/>
      <c r="AT55" s="187"/>
      <c r="AU55" s="187"/>
      <c r="AV55" s="187"/>
      <c r="AW55" s="187"/>
      <c r="AX55" s="187"/>
      <c r="AY55" s="187"/>
      <c r="AZ55" s="187"/>
    </row>
    <row r="56" spans="1:52">
      <c r="A56" s="188" t="str">
        <f>'[1]danfoss,sagi'!$A56</f>
        <v>DAN034</v>
      </c>
      <c r="B56" s="189" t="str">
        <f>'[1]danfoss,sagi'!$B56</f>
        <v>Danfoss Hand Valve 1/2"F</v>
      </c>
      <c r="C56" s="137"/>
      <c r="D56" s="45"/>
      <c r="E56" s="190" t="str">
        <f>'[1]danfoss,sagi'!J56</f>
        <v>~</v>
      </c>
      <c r="F56" s="71"/>
      <c r="G56" s="187"/>
      <c r="H56" s="187"/>
      <c r="I56" s="187"/>
      <c r="J56" s="187"/>
      <c r="K56" s="187"/>
      <c r="L56" s="187"/>
      <c r="M56" s="187"/>
      <c r="N56" s="187"/>
      <c r="O56" s="187"/>
      <c r="P56" s="187"/>
      <c r="Q56" s="187"/>
      <c r="R56" s="187"/>
      <c r="S56" s="187"/>
      <c r="T56" s="187"/>
      <c r="U56" s="187"/>
      <c r="V56" s="187"/>
      <c r="W56" s="187"/>
      <c r="X56" s="187"/>
      <c r="Y56" s="187"/>
      <c r="Z56" s="187"/>
      <c r="AA56" s="187"/>
      <c r="AB56" s="187"/>
      <c r="AC56" s="187"/>
      <c r="AD56" s="187"/>
      <c r="AE56" s="187"/>
      <c r="AF56" s="187"/>
      <c r="AG56" s="187"/>
      <c r="AH56" s="187"/>
      <c r="AI56" s="187"/>
      <c r="AJ56" s="187"/>
      <c r="AK56" s="187"/>
      <c r="AL56" s="187"/>
      <c r="AM56" s="187"/>
      <c r="AN56" s="187"/>
      <c r="AO56" s="187"/>
      <c r="AP56" s="187"/>
      <c r="AQ56" s="187"/>
      <c r="AR56" s="187"/>
      <c r="AS56" s="187"/>
      <c r="AT56" s="187"/>
      <c r="AU56" s="187"/>
      <c r="AV56" s="187"/>
      <c r="AW56" s="187"/>
      <c r="AX56" s="187"/>
      <c r="AY56" s="187"/>
      <c r="AZ56" s="187"/>
    </row>
    <row r="57" spans="1:52">
      <c r="A57" s="188" t="str">
        <f>'[1]danfoss,sagi'!$A57</f>
        <v>DAN035</v>
      </c>
      <c r="B57" s="189" t="str">
        <f>'[1]danfoss,sagi'!$B57</f>
        <v>Danfoss Hand Valve 5/8"F</v>
      </c>
      <c r="C57" s="137"/>
      <c r="D57" s="45"/>
      <c r="E57" s="190" t="str">
        <f>'[1]danfoss,sagi'!J57</f>
        <v>~</v>
      </c>
      <c r="F57" s="71"/>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row>
    <row r="58" spans="1:52">
      <c r="A58" s="188" t="str">
        <f>'[1]danfoss,sagi'!$A58</f>
        <v>DAN036</v>
      </c>
      <c r="B58" s="189" t="str">
        <f>'[1]danfoss,sagi'!$B58</f>
        <v>TES5 Danfoss Element valve 067B3342 (R507)</v>
      </c>
      <c r="C58" s="137"/>
      <c r="D58" s="45"/>
      <c r="E58" s="190">
        <f>'[1]danfoss,sagi'!J58</f>
        <v>292.307692307692</v>
      </c>
      <c r="F58" s="140"/>
      <c r="G58" s="187"/>
      <c r="H58" s="187"/>
      <c r="I58" s="187"/>
      <c r="J58" s="187"/>
      <c r="K58" s="187"/>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7"/>
      <c r="AO58" s="187"/>
      <c r="AP58" s="187"/>
      <c r="AQ58" s="187"/>
      <c r="AR58" s="187"/>
      <c r="AS58" s="187"/>
      <c r="AT58" s="187"/>
      <c r="AU58" s="187"/>
      <c r="AV58" s="187"/>
      <c r="AW58" s="187"/>
      <c r="AX58" s="187"/>
      <c r="AY58" s="187"/>
      <c r="AZ58" s="187"/>
    </row>
    <row r="59" spans="1:52">
      <c r="A59" s="192" t="str">
        <f>'[1]danfoss,sagi'!$A59</f>
        <v>DAN036.1</v>
      </c>
      <c r="B59" s="193" t="str">
        <f>'[1]danfoss,sagi'!$B59</f>
        <v>TEX5 Danfoss Element valve 067B3250 (R22)</v>
      </c>
      <c r="C59" s="137"/>
      <c r="D59" s="45"/>
      <c r="E59" s="190">
        <f>'[1]danfoss,sagi'!J59</f>
        <v>292.307692307692</v>
      </c>
      <c r="F59" s="141"/>
      <c r="G59" s="187"/>
      <c r="H59" s="187"/>
      <c r="I59" s="187"/>
      <c r="J59" s="187"/>
      <c r="K59" s="187"/>
      <c r="L59" s="187"/>
      <c r="M59" s="187"/>
      <c r="N59" s="187"/>
      <c r="O59" s="187"/>
      <c r="P59" s="187"/>
      <c r="Q59" s="187"/>
      <c r="R59" s="187"/>
      <c r="S59" s="187"/>
      <c r="T59" s="187"/>
      <c r="U59" s="187"/>
      <c r="V59" s="187"/>
      <c r="W59" s="187"/>
      <c r="X59" s="187"/>
      <c r="Y59" s="187"/>
      <c r="Z59" s="187"/>
      <c r="AA59" s="187"/>
      <c r="AB59" s="187"/>
      <c r="AC59" s="187"/>
      <c r="AD59" s="187"/>
      <c r="AE59" s="187"/>
      <c r="AF59" s="187"/>
      <c r="AG59" s="187"/>
      <c r="AH59" s="187"/>
      <c r="AI59" s="187"/>
      <c r="AJ59" s="187"/>
      <c r="AK59" s="187"/>
      <c r="AL59" s="187"/>
      <c r="AM59" s="187"/>
      <c r="AN59" s="187"/>
      <c r="AO59" s="187"/>
      <c r="AP59" s="187"/>
      <c r="AQ59" s="187"/>
      <c r="AR59" s="187"/>
      <c r="AS59" s="187"/>
      <c r="AT59" s="187"/>
      <c r="AU59" s="187"/>
      <c r="AV59" s="187"/>
      <c r="AW59" s="187"/>
      <c r="AX59" s="187"/>
      <c r="AY59" s="187"/>
      <c r="AZ59" s="187"/>
    </row>
    <row r="60" spans="1:52">
      <c r="A60" s="192" t="str">
        <f>'[1]danfoss,sagi'!$A60</f>
        <v>DAN036.2</v>
      </c>
      <c r="B60" s="193" t="str">
        <f>'[1]danfoss,sagi'!$B60</f>
        <v>TE5 Valve body 067B4013</v>
      </c>
      <c r="C60" s="137"/>
      <c r="D60" s="45"/>
      <c r="E60" s="190">
        <f>'[1]danfoss,sagi'!J60</f>
        <v>65.9796296296296</v>
      </c>
      <c r="F60" s="141"/>
      <c r="G60" s="187"/>
      <c r="H60" s="187"/>
      <c r="I60" s="187"/>
      <c r="J60" s="187"/>
      <c r="K60" s="187"/>
      <c r="L60" s="187"/>
      <c r="M60" s="187"/>
      <c r="N60" s="187"/>
      <c r="O60" s="187"/>
      <c r="P60" s="187"/>
      <c r="Q60" s="187"/>
      <c r="R60" s="187"/>
      <c r="S60" s="187"/>
      <c r="T60" s="187"/>
      <c r="U60" s="187"/>
      <c r="V60" s="187"/>
      <c r="W60" s="187"/>
      <c r="X60" s="187"/>
      <c r="Y60" s="187"/>
      <c r="Z60" s="187"/>
      <c r="AA60" s="187"/>
      <c r="AB60" s="187"/>
      <c r="AC60" s="187"/>
      <c r="AD60" s="187"/>
      <c r="AE60" s="187"/>
      <c r="AF60" s="187"/>
      <c r="AG60" s="187"/>
      <c r="AH60" s="187"/>
      <c r="AI60" s="187"/>
      <c r="AJ60" s="187"/>
      <c r="AK60" s="187"/>
      <c r="AL60" s="187"/>
      <c r="AM60" s="187"/>
      <c r="AN60" s="187"/>
      <c r="AO60" s="187"/>
      <c r="AP60" s="187"/>
      <c r="AQ60" s="187"/>
      <c r="AR60" s="187"/>
      <c r="AS60" s="187"/>
      <c r="AT60" s="187"/>
      <c r="AU60" s="187"/>
      <c r="AV60" s="187"/>
      <c r="AW60" s="187"/>
      <c r="AX60" s="187"/>
      <c r="AY60" s="187"/>
      <c r="AZ60" s="187"/>
    </row>
    <row r="61" spans="1:52">
      <c r="A61" s="192" t="str">
        <f>'[1]danfoss,sagi'!$A61</f>
        <v>DAN036.3</v>
      </c>
      <c r="B61" s="193" t="str">
        <f>'[1]danfoss,sagi'!$B61</f>
        <v>TES5 Danfoss Element valve 067B3358 Flare -40c~ -15c(R507)cw mop</v>
      </c>
      <c r="C61" s="137"/>
      <c r="D61" s="45"/>
      <c r="E61" s="190">
        <f>'[1]danfoss,sagi'!J61</f>
        <v>366.56891025641</v>
      </c>
      <c r="F61" s="141"/>
      <c r="G61" s="187"/>
      <c r="H61" s="187"/>
      <c r="I61" s="187"/>
      <c r="J61" s="187"/>
      <c r="K61" s="187"/>
      <c r="L61" s="187"/>
      <c r="M61" s="187"/>
      <c r="N61" s="187"/>
      <c r="O61" s="187"/>
      <c r="P61" s="187"/>
      <c r="Q61" s="187"/>
      <c r="R61" s="187"/>
      <c r="S61" s="187"/>
      <c r="T61" s="187"/>
      <c r="U61" s="187"/>
      <c r="V61" s="187"/>
      <c r="W61" s="187"/>
      <c r="X61" s="187"/>
      <c r="Y61" s="187"/>
      <c r="Z61" s="187"/>
      <c r="AA61" s="187"/>
      <c r="AB61" s="187"/>
      <c r="AC61" s="187"/>
      <c r="AD61" s="187"/>
      <c r="AE61" s="187"/>
      <c r="AF61" s="187"/>
      <c r="AG61" s="187"/>
      <c r="AH61" s="187"/>
      <c r="AI61" s="187"/>
      <c r="AJ61" s="187"/>
      <c r="AK61" s="187"/>
      <c r="AL61" s="187"/>
      <c r="AM61" s="187"/>
      <c r="AN61" s="187"/>
      <c r="AO61" s="187"/>
      <c r="AP61" s="187"/>
      <c r="AQ61" s="187"/>
      <c r="AR61" s="187"/>
      <c r="AS61" s="187"/>
      <c r="AT61" s="187"/>
      <c r="AU61" s="187"/>
      <c r="AV61" s="187"/>
      <c r="AW61" s="187"/>
      <c r="AX61" s="187"/>
      <c r="AY61" s="187"/>
      <c r="AZ61" s="187"/>
    </row>
    <row r="62" spans="1:52">
      <c r="A62" s="192" t="str">
        <f>'[1]danfoss,sagi'!$A62</f>
        <v>DAN036.4</v>
      </c>
      <c r="B62" s="193" t="str">
        <f>'[1]danfoss,sagi'!$B62</f>
        <v>TES5 Danfoss Element valve 067B3343 Flare -60c~ -15c(R507)</v>
      </c>
      <c r="C62" s="137"/>
      <c r="D62" s="45"/>
      <c r="E62" s="190">
        <f>'[1]danfoss,sagi'!J62</f>
        <v>489.85408406027</v>
      </c>
      <c r="F62" s="141"/>
      <c r="G62" s="187"/>
      <c r="H62" s="187"/>
      <c r="I62" s="187"/>
      <c r="J62" s="187"/>
      <c r="K62" s="187"/>
      <c r="L62" s="187"/>
      <c r="M62" s="187"/>
      <c r="N62" s="187"/>
      <c r="O62" s="187"/>
      <c r="P62" s="187"/>
      <c r="Q62" s="187"/>
      <c r="R62" s="187"/>
      <c r="S62" s="187"/>
      <c r="T62" s="187"/>
      <c r="U62" s="187"/>
      <c r="V62" s="187"/>
      <c r="W62" s="187"/>
      <c r="X62" s="187"/>
      <c r="Y62" s="187"/>
      <c r="Z62" s="187"/>
      <c r="AA62" s="187"/>
      <c r="AB62" s="187"/>
      <c r="AC62" s="187"/>
      <c r="AD62" s="187"/>
      <c r="AE62" s="187"/>
      <c r="AF62" s="187"/>
      <c r="AG62" s="187"/>
      <c r="AH62" s="187"/>
      <c r="AI62" s="187"/>
      <c r="AJ62" s="187"/>
      <c r="AK62" s="187"/>
      <c r="AL62" s="187"/>
      <c r="AM62" s="187"/>
      <c r="AN62" s="187"/>
      <c r="AO62" s="187"/>
      <c r="AP62" s="187"/>
      <c r="AQ62" s="187"/>
      <c r="AR62" s="187"/>
      <c r="AS62" s="187"/>
      <c r="AT62" s="187"/>
      <c r="AU62" s="187"/>
      <c r="AV62" s="187"/>
      <c r="AW62" s="187"/>
      <c r="AX62" s="187"/>
      <c r="AY62" s="187"/>
      <c r="AZ62" s="187"/>
    </row>
    <row r="63" spans="1:52">
      <c r="A63" s="192" t="str">
        <f>'[1]danfoss,sagi'!$A63</f>
        <v>DAN037</v>
      </c>
      <c r="B63" s="193" t="str">
        <f>'[1]danfoss,sagi'!$B63</f>
        <v>TE5 ORIFICE NO 1 (R22-5.46TON , R507-4.26TON)</v>
      </c>
      <c r="C63" s="137"/>
      <c r="D63" s="45"/>
      <c r="E63" s="190">
        <f>'[1]danfoss,sagi'!J63</f>
        <v>139.117753623188</v>
      </c>
      <c r="F63" s="141"/>
      <c r="G63" s="187"/>
      <c r="H63" s="187"/>
      <c r="I63" s="187"/>
      <c r="J63" s="187"/>
      <c r="K63" s="187"/>
      <c r="L63" s="187"/>
      <c r="M63" s="187"/>
      <c r="N63" s="187"/>
      <c r="O63" s="187"/>
      <c r="P63" s="187"/>
      <c r="Q63" s="187"/>
      <c r="R63" s="187"/>
      <c r="S63" s="187"/>
      <c r="T63" s="187"/>
      <c r="U63" s="187"/>
      <c r="V63" s="187"/>
      <c r="W63" s="187"/>
      <c r="X63" s="187"/>
      <c r="Y63" s="187"/>
      <c r="Z63" s="187"/>
      <c r="AA63" s="187"/>
      <c r="AB63" s="187"/>
      <c r="AC63" s="187"/>
      <c r="AD63" s="187"/>
      <c r="AE63" s="187"/>
      <c r="AF63" s="187"/>
      <c r="AG63" s="187"/>
      <c r="AH63" s="187"/>
      <c r="AI63" s="187"/>
      <c r="AJ63" s="187"/>
      <c r="AK63" s="187"/>
      <c r="AL63" s="187"/>
      <c r="AM63" s="187"/>
      <c r="AN63" s="187"/>
      <c r="AO63" s="187"/>
      <c r="AP63" s="187"/>
      <c r="AQ63" s="187"/>
      <c r="AR63" s="187"/>
      <c r="AS63" s="187"/>
      <c r="AT63" s="187"/>
      <c r="AU63" s="187"/>
      <c r="AV63" s="187"/>
      <c r="AW63" s="187"/>
      <c r="AX63" s="187"/>
      <c r="AY63" s="187"/>
      <c r="AZ63" s="187"/>
    </row>
    <row r="64" spans="1:52">
      <c r="A64" s="192" t="str">
        <f>'[1]danfoss,sagi'!$A64</f>
        <v>DAN038</v>
      </c>
      <c r="B64" s="193" t="str">
        <f>'[1]danfoss,sagi'!$B64</f>
        <v>TE5 ORIFICE NO 2 (R22-7.51TON , R507-5.86TON)</v>
      </c>
      <c r="C64" s="137"/>
      <c r="D64" s="45"/>
      <c r="E64" s="190">
        <f>'[1]danfoss,sagi'!J64</f>
        <v>139.117753623188</v>
      </c>
      <c r="F64" s="141"/>
      <c r="G64" s="187"/>
      <c r="H64" s="187"/>
      <c r="I64" s="187"/>
      <c r="J64" s="187"/>
      <c r="K64" s="187"/>
      <c r="L64" s="187"/>
      <c r="M64" s="187"/>
      <c r="N64" s="187"/>
      <c r="O64" s="187"/>
      <c r="P64" s="187"/>
      <c r="Q64" s="187"/>
      <c r="R64" s="187"/>
      <c r="S64" s="187"/>
      <c r="T64" s="187"/>
      <c r="U64" s="187"/>
      <c r="V64" s="187"/>
      <c r="W64" s="187"/>
      <c r="X64" s="187"/>
      <c r="Y64" s="187"/>
      <c r="Z64" s="187"/>
      <c r="AA64" s="187"/>
      <c r="AB64" s="187"/>
      <c r="AC64" s="187"/>
      <c r="AD64" s="187"/>
      <c r="AE64" s="187"/>
      <c r="AF64" s="187"/>
      <c r="AG64" s="187"/>
      <c r="AH64" s="187"/>
      <c r="AI64" s="187"/>
      <c r="AJ64" s="187"/>
      <c r="AK64" s="187"/>
      <c r="AL64" s="187"/>
      <c r="AM64" s="187"/>
      <c r="AN64" s="187"/>
      <c r="AO64" s="187"/>
      <c r="AP64" s="187"/>
      <c r="AQ64" s="187"/>
      <c r="AR64" s="187"/>
      <c r="AS64" s="187"/>
      <c r="AT64" s="187"/>
      <c r="AU64" s="187"/>
      <c r="AV64" s="187"/>
      <c r="AW64" s="187"/>
      <c r="AX64" s="187"/>
      <c r="AY64" s="187"/>
      <c r="AZ64" s="187"/>
    </row>
    <row r="65" spans="1:52">
      <c r="A65" s="192" t="str">
        <f>'[1]danfoss,sagi'!$A65</f>
        <v>DAN039</v>
      </c>
      <c r="B65" s="193" t="str">
        <f>'[1]danfoss,sagi'!$B65</f>
        <v>TE5 ORIFICE NO 3 (R22-9.66TON , R507-7.51TON)</v>
      </c>
      <c r="C65" s="137"/>
      <c r="D65" s="45"/>
      <c r="E65" s="190">
        <f>'[1]danfoss,sagi'!J65</f>
        <v>139.117753623188</v>
      </c>
      <c r="F65" s="141"/>
      <c r="G65" s="187"/>
      <c r="H65" s="187"/>
      <c r="I65" s="187"/>
      <c r="J65" s="187"/>
      <c r="K65" s="187"/>
      <c r="L65" s="187"/>
      <c r="M65" s="187"/>
      <c r="N65" s="187"/>
      <c r="O65" s="187"/>
      <c r="P65" s="187"/>
      <c r="Q65" s="187"/>
      <c r="R65" s="187"/>
      <c r="S65" s="187"/>
      <c r="T65" s="187"/>
      <c r="U65" s="187"/>
      <c r="V65" s="187"/>
      <c r="W65" s="187"/>
      <c r="X65" s="187"/>
      <c r="Y65" s="187"/>
      <c r="Z65" s="187"/>
      <c r="AA65" s="187"/>
      <c r="AB65" s="187"/>
      <c r="AC65" s="187"/>
      <c r="AD65" s="187"/>
      <c r="AE65" s="187"/>
      <c r="AF65" s="187"/>
      <c r="AG65" s="187"/>
      <c r="AH65" s="187"/>
      <c r="AI65" s="187"/>
      <c r="AJ65" s="187"/>
      <c r="AK65" s="187"/>
      <c r="AL65" s="187"/>
      <c r="AM65" s="187"/>
      <c r="AN65" s="187"/>
      <c r="AO65" s="187"/>
      <c r="AP65" s="187"/>
      <c r="AQ65" s="187"/>
      <c r="AR65" s="187"/>
      <c r="AS65" s="187"/>
      <c r="AT65" s="187"/>
      <c r="AU65" s="187"/>
      <c r="AV65" s="187"/>
      <c r="AW65" s="187"/>
      <c r="AX65" s="187"/>
      <c r="AY65" s="187"/>
      <c r="AZ65" s="187"/>
    </row>
    <row r="66" spans="1:52">
      <c r="A66" s="192" t="str">
        <f>'[1]danfoss,sagi'!$A66</f>
        <v>DAN040</v>
      </c>
      <c r="B66" s="193" t="str">
        <f>'[1]danfoss,sagi'!$B66</f>
        <v>TE5 ORIFICE NO 4 (R22-13.1TON , R507-10.2TON)</v>
      </c>
      <c r="C66" s="137"/>
      <c r="D66" s="45"/>
      <c r="E66" s="190">
        <f>'[1]danfoss,sagi'!J66</f>
        <v>139.117753623188</v>
      </c>
      <c r="F66" s="141"/>
      <c r="G66" s="187"/>
      <c r="H66" s="187"/>
      <c r="I66" s="187"/>
      <c r="J66" s="187"/>
      <c r="K66" s="187"/>
      <c r="L66" s="187"/>
      <c r="M66" s="187"/>
      <c r="N66" s="187"/>
      <c r="O66" s="187"/>
      <c r="P66" s="187"/>
      <c r="Q66" s="187"/>
      <c r="R66" s="187"/>
      <c r="S66" s="187"/>
      <c r="T66" s="187"/>
      <c r="U66" s="187"/>
      <c r="V66" s="187"/>
      <c r="W66" s="187"/>
      <c r="X66" s="187"/>
      <c r="Y66" s="187"/>
      <c r="Z66" s="187"/>
      <c r="AA66" s="187"/>
      <c r="AB66" s="187"/>
      <c r="AC66" s="187"/>
      <c r="AD66" s="187"/>
      <c r="AE66" s="187"/>
      <c r="AF66" s="187"/>
      <c r="AG66" s="187"/>
      <c r="AH66" s="187"/>
      <c r="AI66" s="187"/>
      <c r="AJ66" s="187"/>
      <c r="AK66" s="187"/>
      <c r="AL66" s="187"/>
      <c r="AM66" s="187"/>
      <c r="AN66" s="187"/>
      <c r="AO66" s="187"/>
      <c r="AP66" s="187"/>
      <c r="AQ66" s="187"/>
      <c r="AR66" s="187"/>
      <c r="AS66" s="187"/>
      <c r="AT66" s="187"/>
      <c r="AU66" s="187"/>
      <c r="AV66" s="187"/>
      <c r="AW66" s="187"/>
      <c r="AX66" s="187"/>
      <c r="AY66" s="187"/>
      <c r="AZ66" s="187"/>
    </row>
    <row r="67" spans="1:52">
      <c r="A67" s="192">
        <f>'[1]danfoss,sagi'!$A67</f>
        <v>0</v>
      </c>
      <c r="B67" s="193" t="str">
        <f>'[1]danfoss,sagi'!$B67</f>
        <v>TES5 Danfoss Exp-Valve c/w orifice</v>
      </c>
      <c r="C67" s="137"/>
      <c r="D67" s="45"/>
      <c r="E67" s="190">
        <f>'[1]danfoss,sagi'!J67</f>
        <v>521.764049919485</v>
      </c>
      <c r="F67" s="141"/>
      <c r="G67" s="187"/>
      <c r="H67" s="187"/>
      <c r="I67" s="187"/>
      <c r="J67" s="187"/>
      <c r="K67" s="187"/>
      <c r="L67" s="187"/>
      <c r="M67" s="187"/>
      <c r="N67" s="187"/>
      <c r="O67" s="187"/>
      <c r="P67" s="187"/>
      <c r="Q67" s="187"/>
      <c r="R67" s="187"/>
      <c r="S67" s="187"/>
      <c r="T67" s="187"/>
      <c r="U67" s="187"/>
      <c r="V67" s="187"/>
      <c r="W67" s="187"/>
      <c r="X67" s="187"/>
      <c r="Y67" s="187"/>
      <c r="Z67" s="187"/>
      <c r="AA67" s="187"/>
      <c r="AB67" s="187"/>
      <c r="AC67" s="187"/>
      <c r="AD67" s="187"/>
      <c r="AE67" s="187"/>
      <c r="AF67" s="187"/>
      <c r="AG67" s="187"/>
      <c r="AH67" s="187"/>
      <c r="AI67" s="187"/>
      <c r="AJ67" s="187"/>
      <c r="AK67" s="187"/>
      <c r="AL67" s="187"/>
      <c r="AM67" s="187"/>
      <c r="AN67" s="187"/>
      <c r="AO67" s="187"/>
      <c r="AP67" s="187"/>
      <c r="AQ67" s="187"/>
      <c r="AR67" s="187"/>
      <c r="AS67" s="187"/>
      <c r="AT67" s="187"/>
      <c r="AU67" s="187"/>
      <c r="AV67" s="187"/>
      <c r="AW67" s="187"/>
      <c r="AX67" s="187"/>
      <c r="AY67" s="187"/>
      <c r="AZ67" s="187"/>
    </row>
    <row r="68" spans="1:52">
      <c r="A68" s="192" t="str">
        <f>'[1]danfoss,sagi'!$A68</f>
        <v>DAN040.1</v>
      </c>
      <c r="B68" s="193" t="str">
        <f>'[1]danfoss,sagi'!$B68</f>
        <v>TES12 Danfoss Element valve 067B3349 (R507) ~60c cw mop</v>
      </c>
      <c r="C68" s="137"/>
      <c r="D68" s="45"/>
      <c r="E68" s="190">
        <f>'[1]danfoss,sagi'!J68</f>
        <v>564.344202898551</v>
      </c>
      <c r="F68" s="141"/>
      <c r="G68" s="187"/>
      <c r="H68" s="187"/>
      <c r="I68" s="187"/>
      <c r="J68" s="187"/>
      <c r="K68" s="187"/>
      <c r="L68" s="187"/>
      <c r="M68" s="187"/>
      <c r="N68" s="187"/>
      <c r="O68" s="187"/>
      <c r="P68" s="187"/>
      <c r="Q68" s="187"/>
      <c r="R68" s="187"/>
      <c r="S68" s="187"/>
      <c r="T68" s="187"/>
      <c r="U68" s="187"/>
      <c r="V68" s="187"/>
      <c r="W68" s="187"/>
      <c r="X68" s="187"/>
      <c r="Y68" s="187"/>
      <c r="Z68" s="187"/>
      <c r="AA68" s="187"/>
      <c r="AB68" s="187"/>
      <c r="AC68" s="187"/>
      <c r="AD68" s="187"/>
      <c r="AE68" s="187"/>
      <c r="AF68" s="187"/>
      <c r="AG68" s="187"/>
      <c r="AH68" s="187"/>
      <c r="AI68" s="187"/>
      <c r="AJ68" s="187"/>
      <c r="AK68" s="187"/>
      <c r="AL68" s="187"/>
      <c r="AM68" s="187"/>
      <c r="AN68" s="187"/>
      <c r="AO68" s="187"/>
      <c r="AP68" s="187"/>
      <c r="AQ68" s="187"/>
      <c r="AR68" s="187"/>
      <c r="AS68" s="187"/>
      <c r="AT68" s="187"/>
      <c r="AU68" s="187"/>
      <c r="AV68" s="187"/>
      <c r="AW68" s="187"/>
      <c r="AX68" s="187"/>
      <c r="AY68" s="187"/>
      <c r="AZ68" s="187"/>
    </row>
    <row r="69" spans="1:52">
      <c r="A69" s="192" t="e">
        <f>'[1]danfoss,sagi'!#REF!</f>
        <v>#REF!</v>
      </c>
      <c r="B69" s="193" t="e">
        <f>'[1]danfoss,sagi'!#REF!</f>
        <v>#REF!</v>
      </c>
      <c r="C69" s="137"/>
      <c r="D69" s="45"/>
      <c r="E69" s="190" t="e">
        <f>'[1]danfoss,sagi'!#REF!</f>
        <v>#REF!</v>
      </c>
      <c r="F69" s="141"/>
      <c r="G69" s="187"/>
      <c r="H69" s="187"/>
      <c r="I69" s="187"/>
      <c r="J69" s="187"/>
      <c r="K69" s="187"/>
      <c r="L69" s="187"/>
      <c r="M69" s="187"/>
      <c r="N69" s="187"/>
      <c r="O69" s="187"/>
      <c r="P69" s="187"/>
      <c r="Q69" s="187"/>
      <c r="R69" s="187"/>
      <c r="S69" s="187"/>
      <c r="T69" s="187"/>
      <c r="U69" s="187"/>
      <c r="V69" s="187"/>
      <c r="W69" s="187"/>
      <c r="X69" s="187"/>
      <c r="Y69" s="187"/>
      <c r="Z69" s="187"/>
      <c r="AA69" s="187"/>
      <c r="AB69" s="187"/>
      <c r="AC69" s="187"/>
      <c r="AD69" s="187"/>
      <c r="AE69" s="187"/>
      <c r="AF69" s="187"/>
      <c r="AG69" s="187"/>
      <c r="AH69" s="187"/>
      <c r="AI69" s="187"/>
      <c r="AJ69" s="187"/>
      <c r="AK69" s="187"/>
      <c r="AL69" s="187"/>
      <c r="AM69" s="187"/>
      <c r="AN69" s="187"/>
      <c r="AO69" s="187"/>
      <c r="AP69" s="187"/>
      <c r="AQ69" s="187"/>
      <c r="AR69" s="187"/>
      <c r="AS69" s="187"/>
      <c r="AT69" s="187"/>
      <c r="AU69" s="187"/>
      <c r="AV69" s="187"/>
      <c r="AW69" s="187"/>
      <c r="AX69" s="187"/>
      <c r="AY69" s="187"/>
      <c r="AZ69" s="187"/>
    </row>
    <row r="70" spans="1:52">
      <c r="A70" s="192" t="str">
        <f>'[1]danfoss,sagi'!$A70</f>
        <v>DAN041.1</v>
      </c>
      <c r="B70" s="193" t="str">
        <f>'[1]danfoss,sagi'!$B70</f>
        <v>TEX12 Danfoss Element valve 067B3210 Solder 7/8 x 1 1/8 (R22)</v>
      </c>
      <c r="C70" s="137"/>
      <c r="D70" s="45"/>
      <c r="E70" s="190">
        <f>'[1]danfoss,sagi'!J70</f>
        <v>456.942028985507</v>
      </c>
      <c r="F70" s="141"/>
      <c r="G70" s="187"/>
      <c r="H70" s="187"/>
      <c r="I70" s="187"/>
      <c r="J70" s="187"/>
      <c r="K70" s="187"/>
      <c r="L70" s="187"/>
      <c r="M70" s="187"/>
      <c r="N70" s="187"/>
      <c r="O70" s="187"/>
      <c r="P70" s="187"/>
      <c r="Q70" s="187"/>
      <c r="R70" s="187"/>
      <c r="S70" s="187"/>
      <c r="T70" s="187"/>
      <c r="U70" s="187"/>
      <c r="V70" s="187"/>
      <c r="W70" s="187"/>
      <c r="X70" s="187"/>
      <c r="Y70" s="187"/>
      <c r="Z70" s="187"/>
      <c r="AA70" s="187"/>
      <c r="AB70" s="187"/>
      <c r="AC70" s="187"/>
      <c r="AD70" s="187"/>
      <c r="AE70" s="187"/>
      <c r="AF70" s="187"/>
      <c r="AG70" s="187"/>
      <c r="AH70" s="187"/>
      <c r="AI70" s="187"/>
      <c r="AJ70" s="187"/>
      <c r="AK70" s="187"/>
      <c r="AL70" s="187"/>
      <c r="AM70" s="187"/>
      <c r="AN70" s="187"/>
      <c r="AO70" s="187"/>
      <c r="AP70" s="187"/>
      <c r="AQ70" s="187"/>
      <c r="AR70" s="187"/>
      <c r="AS70" s="187"/>
      <c r="AT70" s="187"/>
      <c r="AU70" s="187"/>
      <c r="AV70" s="187"/>
      <c r="AW70" s="187"/>
      <c r="AX70" s="187"/>
      <c r="AY70" s="187"/>
      <c r="AZ70" s="187"/>
    </row>
    <row r="71" spans="1:52">
      <c r="A71" s="192" t="str">
        <f>'[1]danfoss,sagi'!$A71</f>
        <v>DAN041.2</v>
      </c>
      <c r="B71" s="193" t="str">
        <f>'[1]danfoss,sagi'!$B71</f>
        <v>TE12 Valve body 067B4023</v>
      </c>
      <c r="C71" s="137"/>
      <c r="D71" s="45"/>
      <c r="E71" s="190">
        <f>'[1]danfoss,sagi'!J71</f>
        <v>89.6685185185185</v>
      </c>
      <c r="F71" s="141"/>
      <c r="G71" s="187"/>
      <c r="H71" s="187"/>
      <c r="I71" s="187"/>
      <c r="J71" s="187"/>
      <c r="K71" s="187"/>
      <c r="L71" s="187"/>
      <c r="M71" s="187"/>
      <c r="N71" s="187"/>
      <c r="O71" s="187"/>
      <c r="P71" s="187"/>
      <c r="Q71" s="187"/>
      <c r="R71" s="187"/>
      <c r="S71" s="187"/>
      <c r="T71" s="187"/>
      <c r="U71" s="187"/>
      <c r="V71" s="187"/>
      <c r="W71" s="187"/>
      <c r="X71" s="187"/>
      <c r="Y71" s="187"/>
      <c r="Z71" s="187"/>
      <c r="AA71" s="187"/>
      <c r="AB71" s="187"/>
      <c r="AC71" s="187"/>
      <c r="AD71" s="187"/>
      <c r="AE71" s="187"/>
      <c r="AF71" s="187"/>
      <c r="AG71" s="187"/>
      <c r="AH71" s="187"/>
      <c r="AI71" s="187"/>
      <c r="AJ71" s="187"/>
      <c r="AK71" s="187"/>
      <c r="AL71" s="187"/>
      <c r="AM71" s="187"/>
      <c r="AN71" s="187"/>
      <c r="AO71" s="187"/>
      <c r="AP71" s="187"/>
      <c r="AQ71" s="187"/>
      <c r="AR71" s="187"/>
      <c r="AS71" s="187"/>
      <c r="AT71" s="187"/>
      <c r="AU71" s="187"/>
      <c r="AV71" s="187"/>
      <c r="AW71" s="187"/>
      <c r="AX71" s="187"/>
      <c r="AY71" s="187"/>
      <c r="AZ71" s="187"/>
    </row>
    <row r="72" spans="1:52">
      <c r="A72" s="192" t="str">
        <f>'[1]danfoss,sagi'!$A72</f>
        <v>DAN042</v>
      </c>
      <c r="B72" s="193" t="str">
        <f>'[1]danfoss,sagi'!$B72</f>
        <v>TE12 ORIFICE NO 5 (R22-16.3TON , R507-14.5TON)</v>
      </c>
      <c r="C72" s="137"/>
      <c r="D72" s="45"/>
      <c r="E72" s="190">
        <f>'[1]danfoss,sagi'!J72</f>
        <v>191.666666666667</v>
      </c>
      <c r="F72" s="141"/>
      <c r="G72" s="187"/>
      <c r="H72" s="187"/>
      <c r="I72" s="187"/>
      <c r="J72" s="187"/>
      <c r="K72" s="187"/>
      <c r="L72" s="187"/>
      <c r="M72" s="187"/>
      <c r="N72" s="187"/>
      <c r="O72" s="187"/>
      <c r="P72" s="187"/>
      <c r="Q72" s="187"/>
      <c r="R72" s="187"/>
      <c r="S72" s="187"/>
      <c r="T72" s="187"/>
      <c r="U72" s="187"/>
      <c r="V72" s="187"/>
      <c r="W72" s="187"/>
      <c r="X72" s="187"/>
      <c r="Y72" s="187"/>
      <c r="Z72" s="187"/>
      <c r="AA72" s="187"/>
      <c r="AB72" s="187"/>
      <c r="AC72" s="187"/>
      <c r="AD72" s="187"/>
      <c r="AE72" s="187"/>
      <c r="AF72" s="187"/>
      <c r="AG72" s="187"/>
      <c r="AH72" s="187"/>
      <c r="AI72" s="187"/>
      <c r="AJ72" s="187"/>
      <c r="AK72" s="187"/>
      <c r="AL72" s="187"/>
      <c r="AM72" s="187"/>
      <c r="AN72" s="187"/>
      <c r="AO72" s="187"/>
      <c r="AP72" s="187"/>
      <c r="AQ72" s="187"/>
      <c r="AR72" s="187"/>
      <c r="AS72" s="187"/>
      <c r="AT72" s="187"/>
      <c r="AU72" s="187"/>
      <c r="AV72" s="187"/>
      <c r="AW72" s="187"/>
      <c r="AX72" s="187"/>
      <c r="AY72" s="187"/>
      <c r="AZ72" s="187"/>
    </row>
    <row r="73" spans="1:52">
      <c r="A73" s="192" t="str">
        <f>'[1]danfoss,sagi'!$A73</f>
        <v>DAN043</v>
      </c>
      <c r="B73" s="193" t="str">
        <f>'[1]danfoss,sagi'!$B73</f>
        <v>TE12 ORIFICE NO 6 (R22-21.8TON , R507-18.3TON)</v>
      </c>
      <c r="C73" s="137"/>
      <c r="D73" s="45"/>
      <c r="E73" s="190">
        <f>'[1]danfoss,sagi'!J73</f>
        <v>191.666666666667</v>
      </c>
      <c r="F73" s="141"/>
      <c r="G73" s="187"/>
      <c r="H73" s="187"/>
      <c r="I73" s="187"/>
      <c r="J73" s="187"/>
      <c r="K73" s="187"/>
      <c r="L73" s="187"/>
      <c r="M73" s="187"/>
      <c r="N73" s="187"/>
      <c r="O73" s="187"/>
      <c r="P73" s="187"/>
      <c r="Q73" s="187"/>
      <c r="R73" s="187"/>
      <c r="S73" s="187"/>
      <c r="T73" s="187"/>
      <c r="U73" s="187"/>
      <c r="V73" s="187"/>
      <c r="W73" s="187"/>
      <c r="X73" s="187"/>
      <c r="Y73" s="187"/>
      <c r="Z73" s="187"/>
      <c r="AA73" s="187"/>
      <c r="AB73" s="187"/>
      <c r="AC73" s="187"/>
      <c r="AD73" s="187"/>
      <c r="AE73" s="187"/>
      <c r="AF73" s="187"/>
      <c r="AG73" s="187"/>
      <c r="AH73" s="187"/>
      <c r="AI73" s="187"/>
      <c r="AJ73" s="187"/>
      <c r="AK73" s="187"/>
      <c r="AL73" s="187"/>
      <c r="AM73" s="187"/>
      <c r="AN73" s="187"/>
      <c r="AO73" s="187"/>
      <c r="AP73" s="187"/>
      <c r="AQ73" s="187"/>
      <c r="AR73" s="187"/>
      <c r="AS73" s="187"/>
      <c r="AT73" s="187"/>
      <c r="AU73" s="187"/>
      <c r="AV73" s="187"/>
      <c r="AW73" s="187"/>
      <c r="AX73" s="187"/>
      <c r="AY73" s="187"/>
      <c r="AZ73" s="187"/>
    </row>
    <row r="74" spans="1:52">
      <c r="A74" s="192" t="str">
        <f>'[1]danfoss,sagi'!$A74</f>
        <v>DAN043.1</v>
      </c>
      <c r="B74" s="193" t="str">
        <f>'[1]danfoss,sagi'!$B74</f>
        <v>TE12 ORIFICE NO 7 (R22-27.9TON , R507-23.2TON)</v>
      </c>
      <c r="C74" s="137"/>
      <c r="D74" s="45"/>
      <c r="E74" s="190">
        <f>'[1]danfoss,sagi'!J74</f>
        <v>191.666666666667</v>
      </c>
      <c r="F74" s="141"/>
      <c r="G74" s="187"/>
      <c r="H74" s="187"/>
      <c r="I74" s="187"/>
      <c r="J74" s="187"/>
      <c r="K74" s="187"/>
      <c r="L74" s="187"/>
      <c r="M74" s="187"/>
      <c r="N74" s="187"/>
      <c r="O74" s="187"/>
      <c r="P74" s="187"/>
      <c r="Q74" s="187"/>
      <c r="R74" s="187"/>
      <c r="S74" s="187"/>
      <c r="T74" s="187"/>
      <c r="U74" s="187"/>
      <c r="V74" s="187"/>
      <c r="W74" s="187"/>
      <c r="X74" s="187"/>
      <c r="Y74" s="187"/>
      <c r="Z74" s="187"/>
      <c r="AA74" s="187"/>
      <c r="AB74" s="187"/>
      <c r="AC74" s="187"/>
      <c r="AD74" s="187"/>
      <c r="AE74" s="187"/>
      <c r="AF74" s="187"/>
      <c r="AG74" s="187"/>
      <c r="AH74" s="187"/>
      <c r="AI74" s="187"/>
      <c r="AJ74" s="187"/>
      <c r="AK74" s="187"/>
      <c r="AL74" s="187"/>
      <c r="AM74" s="187"/>
      <c r="AN74" s="187"/>
      <c r="AO74" s="187"/>
      <c r="AP74" s="187"/>
      <c r="AQ74" s="187"/>
      <c r="AR74" s="187"/>
      <c r="AS74" s="187"/>
      <c r="AT74" s="187"/>
      <c r="AU74" s="187"/>
      <c r="AV74" s="187"/>
      <c r="AW74" s="187"/>
      <c r="AX74" s="187"/>
      <c r="AY74" s="187"/>
      <c r="AZ74" s="187"/>
    </row>
    <row r="75" spans="1:52">
      <c r="A75" s="192">
        <f>'[1]danfoss,sagi'!$A75</f>
        <v>0</v>
      </c>
      <c r="B75" s="193" t="str">
        <f>'[1]danfoss,sagi'!$B75</f>
        <v>TES12 Danfoss Exp-Valve c/w orifice</v>
      </c>
      <c r="C75" s="137"/>
      <c r="D75" s="45"/>
      <c r="E75" s="190">
        <f>'[1]danfoss,sagi'!J75</f>
        <v>724.98192431562</v>
      </c>
      <c r="F75" s="191"/>
      <c r="G75" s="187"/>
      <c r="H75" s="187"/>
      <c r="I75" s="187"/>
      <c r="J75" s="187"/>
      <c r="K75" s="187"/>
      <c r="L75" s="187"/>
      <c r="M75" s="187"/>
      <c r="N75" s="187"/>
      <c r="O75" s="187"/>
      <c r="P75" s="187"/>
      <c r="Q75" s="187"/>
      <c r="R75" s="187"/>
      <c r="S75" s="187"/>
      <c r="T75" s="187"/>
      <c r="U75" s="187"/>
      <c r="V75" s="187"/>
      <c r="W75" s="187"/>
      <c r="X75" s="187"/>
      <c r="Y75" s="187"/>
      <c r="Z75" s="187"/>
      <c r="AA75" s="187"/>
      <c r="AB75" s="187"/>
      <c r="AC75" s="187"/>
      <c r="AD75" s="187"/>
      <c r="AE75" s="187"/>
      <c r="AF75" s="187"/>
      <c r="AG75" s="187"/>
      <c r="AH75" s="187"/>
      <c r="AI75" s="187"/>
      <c r="AJ75" s="187"/>
      <c r="AK75" s="187"/>
      <c r="AL75" s="187"/>
      <c r="AM75" s="187"/>
      <c r="AN75" s="187"/>
      <c r="AO75" s="187"/>
      <c r="AP75" s="187"/>
      <c r="AQ75" s="187"/>
      <c r="AR75" s="187"/>
      <c r="AS75" s="187"/>
      <c r="AT75" s="187"/>
      <c r="AU75" s="187"/>
      <c r="AV75" s="187"/>
      <c r="AW75" s="187"/>
      <c r="AX75" s="187"/>
      <c r="AY75" s="187"/>
      <c r="AZ75" s="187"/>
    </row>
    <row r="76" spans="1:52">
      <c r="A76" s="192" t="str">
        <f>'[1]danfoss,sagi'!$A76</f>
        <v>DAN044</v>
      </c>
      <c r="B76" s="193" t="str">
        <f>'[1]danfoss,sagi'!$B76</f>
        <v>Danfoss Ball Valve 1 1/8"S</v>
      </c>
      <c r="C76" s="137"/>
      <c r="D76" s="45"/>
      <c r="E76" s="190">
        <f>'[1]danfoss,sagi'!J76</f>
        <v>243.697925925926</v>
      </c>
      <c r="F76" s="71"/>
      <c r="G76" s="187"/>
      <c r="H76" s="187"/>
      <c r="I76" s="187"/>
      <c r="J76" s="187"/>
      <c r="K76" s="187"/>
      <c r="L76" s="187"/>
      <c r="M76" s="187"/>
      <c r="N76" s="187"/>
      <c r="O76" s="187"/>
      <c r="P76" s="187"/>
      <c r="Q76" s="187"/>
      <c r="R76" s="187"/>
      <c r="S76" s="187"/>
      <c r="T76" s="187"/>
      <c r="U76" s="187"/>
      <c r="V76" s="187"/>
      <c r="W76" s="187"/>
      <c r="X76" s="187"/>
      <c r="Y76" s="187"/>
      <c r="Z76" s="187"/>
      <c r="AA76" s="187"/>
      <c r="AB76" s="187"/>
      <c r="AC76" s="187"/>
      <c r="AD76" s="187"/>
      <c r="AE76" s="187"/>
      <c r="AF76" s="187"/>
      <c r="AG76" s="187"/>
      <c r="AH76" s="187"/>
      <c r="AI76" s="187"/>
      <c r="AJ76" s="187"/>
      <c r="AK76" s="187"/>
      <c r="AL76" s="187"/>
      <c r="AM76" s="187"/>
      <c r="AN76" s="187"/>
      <c r="AO76" s="187"/>
      <c r="AP76" s="187"/>
      <c r="AQ76" s="187"/>
      <c r="AR76" s="187"/>
      <c r="AS76" s="187"/>
      <c r="AT76" s="187"/>
      <c r="AU76" s="187"/>
      <c r="AV76" s="187"/>
      <c r="AW76" s="187"/>
      <c r="AX76" s="187"/>
      <c r="AY76" s="187"/>
      <c r="AZ76" s="187"/>
    </row>
    <row r="77" spans="1:52">
      <c r="A77" s="192" t="str">
        <f>'[1]danfoss,sagi'!$A77</f>
        <v>DAN045</v>
      </c>
      <c r="B77" s="193" t="str">
        <f>'[1]danfoss,sagi'!$B77</f>
        <v>Danfoss Ball Valve 1 3/8"S</v>
      </c>
      <c r="C77" s="137"/>
      <c r="D77" s="45"/>
      <c r="E77" s="190">
        <f>'[1]danfoss,sagi'!J77</f>
        <v>371.341555555555</v>
      </c>
      <c r="F77" s="71"/>
      <c r="G77" s="187"/>
      <c r="H77" s="187"/>
      <c r="I77" s="187"/>
      <c r="J77" s="187"/>
      <c r="K77" s="187"/>
      <c r="L77" s="187"/>
      <c r="M77" s="187"/>
      <c r="N77" s="187"/>
      <c r="O77" s="187"/>
      <c r="P77" s="187"/>
      <c r="Q77" s="187"/>
      <c r="R77" s="187"/>
      <c r="S77" s="187"/>
      <c r="T77" s="187"/>
      <c r="U77" s="187"/>
      <c r="V77" s="187"/>
      <c r="W77" s="187"/>
      <c r="X77" s="187"/>
      <c r="Y77" s="187"/>
      <c r="Z77" s="187"/>
      <c r="AA77" s="187"/>
      <c r="AB77" s="187"/>
      <c r="AC77" s="187"/>
      <c r="AD77" s="187"/>
      <c r="AE77" s="187"/>
      <c r="AF77" s="187"/>
      <c r="AG77" s="187"/>
      <c r="AH77" s="187"/>
      <c r="AI77" s="187"/>
      <c r="AJ77" s="187"/>
      <c r="AK77" s="187"/>
      <c r="AL77" s="187"/>
      <c r="AM77" s="187"/>
      <c r="AN77" s="187"/>
      <c r="AO77" s="187"/>
      <c r="AP77" s="187"/>
      <c r="AQ77" s="187"/>
      <c r="AR77" s="187"/>
      <c r="AS77" s="187"/>
      <c r="AT77" s="187"/>
      <c r="AU77" s="187"/>
      <c r="AV77" s="187"/>
      <c r="AW77" s="187"/>
      <c r="AX77" s="187"/>
      <c r="AY77" s="187"/>
      <c r="AZ77" s="187"/>
    </row>
    <row r="78" ht="22.9" customHeight="1" spans="1:52">
      <c r="A78" s="192" t="str">
        <f>'[1]danfoss,sagi'!$A78</f>
        <v>DAN047</v>
      </c>
      <c r="B78" s="193" t="str">
        <f>'[1]danfoss,sagi'!$B78</f>
        <v>Danfoss 014-016S1 GN6 Sight Glass 1/4"FX F</v>
      </c>
      <c r="C78" s="137"/>
      <c r="D78" s="45"/>
      <c r="E78" s="190" t="str">
        <f>'[1]danfoss,sagi'!J78</f>
        <v>~</v>
      </c>
      <c r="F78" s="71"/>
      <c r="G78" s="187"/>
      <c r="H78" s="187"/>
      <c r="I78" s="187"/>
      <c r="J78" s="187"/>
      <c r="K78" s="187"/>
      <c r="L78" s="187"/>
      <c r="M78" s="187"/>
      <c r="N78" s="187"/>
      <c r="O78" s="187"/>
      <c r="P78" s="187"/>
      <c r="Q78" s="187"/>
      <c r="R78" s="187"/>
      <c r="S78" s="187"/>
      <c r="T78" s="187"/>
      <c r="U78" s="187"/>
      <c r="V78" s="187"/>
      <c r="W78" s="187"/>
      <c r="X78" s="187"/>
      <c r="Y78" s="187"/>
      <c r="Z78" s="187"/>
      <c r="AA78" s="187"/>
      <c r="AB78" s="187"/>
      <c r="AC78" s="187"/>
      <c r="AD78" s="187"/>
      <c r="AE78" s="187"/>
      <c r="AF78" s="187"/>
      <c r="AG78" s="187"/>
      <c r="AH78" s="187"/>
      <c r="AI78" s="187"/>
      <c r="AJ78" s="187"/>
      <c r="AK78" s="187"/>
      <c r="AL78" s="187"/>
      <c r="AM78" s="187"/>
      <c r="AN78" s="187"/>
      <c r="AO78" s="187"/>
      <c r="AP78" s="187"/>
      <c r="AQ78" s="187"/>
      <c r="AR78" s="187"/>
      <c r="AS78" s="187"/>
      <c r="AT78" s="187"/>
      <c r="AU78" s="187"/>
      <c r="AV78" s="187"/>
      <c r="AW78" s="187"/>
      <c r="AX78" s="187"/>
      <c r="AY78" s="187"/>
      <c r="AZ78" s="187"/>
    </row>
    <row r="79" ht="22.9" customHeight="1" spans="1:52">
      <c r="A79" s="192" t="str">
        <f>'[1]danfoss,sagi'!$A79</f>
        <v>DAN048</v>
      </c>
      <c r="B79" s="193" t="str">
        <f>'[1]danfoss,sagi'!$B79</f>
        <v>Danfoss 014-0162S GN10 Sight Glass 3/8"FX F</v>
      </c>
      <c r="C79" s="137"/>
      <c r="D79" s="45"/>
      <c r="E79" s="190" t="str">
        <f>'[1]danfoss,sagi'!J79</f>
        <v>~</v>
      </c>
      <c r="F79" s="71"/>
      <c r="G79" s="187"/>
      <c r="H79" s="187"/>
      <c r="I79" s="187"/>
      <c r="J79" s="187"/>
      <c r="K79" s="187"/>
      <c r="L79" s="187"/>
      <c r="M79" s="187"/>
      <c r="N79" s="187"/>
      <c r="O79" s="187"/>
      <c r="P79" s="187"/>
      <c r="Q79" s="187"/>
      <c r="R79" s="187"/>
      <c r="S79" s="187"/>
      <c r="T79" s="187"/>
      <c r="U79" s="187"/>
      <c r="V79" s="187"/>
      <c r="W79" s="187"/>
      <c r="X79" s="187"/>
      <c r="Y79" s="187"/>
      <c r="Z79" s="187"/>
      <c r="AA79" s="187"/>
      <c r="AB79" s="187"/>
      <c r="AC79" s="187"/>
      <c r="AD79" s="187"/>
      <c r="AE79" s="187"/>
      <c r="AF79" s="187"/>
      <c r="AG79" s="187"/>
      <c r="AH79" s="187"/>
      <c r="AI79" s="187"/>
      <c r="AJ79" s="187"/>
      <c r="AK79" s="187"/>
      <c r="AL79" s="187"/>
      <c r="AM79" s="187"/>
      <c r="AN79" s="187"/>
      <c r="AO79" s="187"/>
      <c r="AP79" s="187"/>
      <c r="AQ79" s="187"/>
      <c r="AR79" s="187"/>
      <c r="AS79" s="187"/>
      <c r="AT79" s="187"/>
      <c r="AU79" s="187"/>
      <c r="AV79" s="187"/>
      <c r="AW79" s="187"/>
      <c r="AX79" s="187"/>
      <c r="AY79" s="187"/>
      <c r="AZ79" s="187"/>
    </row>
    <row r="80" ht="22.9" customHeight="1" spans="1:52">
      <c r="A80" s="192" t="str">
        <f>'[1]danfoss,sagi'!$A80</f>
        <v>DAN049</v>
      </c>
      <c r="B80" s="193" t="str">
        <f>'[1]danfoss,sagi'!$B80</f>
        <v>Danfoss 014-016S3 GN12 Sight Glass 1/2"FX F</v>
      </c>
      <c r="C80" s="137"/>
      <c r="D80" s="45"/>
      <c r="E80" s="190" t="str">
        <f>'[1]danfoss,sagi'!J80</f>
        <v>~</v>
      </c>
      <c r="F80" s="71"/>
      <c r="G80" s="187"/>
      <c r="H80" s="187"/>
      <c r="I80" s="187"/>
      <c r="J80" s="187"/>
      <c r="K80" s="187"/>
      <c r="L80" s="187"/>
      <c r="M80" s="187"/>
      <c r="N80" s="187"/>
      <c r="O80" s="187"/>
      <c r="P80" s="187"/>
      <c r="Q80" s="187"/>
      <c r="R80" s="187"/>
      <c r="S80" s="187"/>
      <c r="T80" s="187"/>
      <c r="U80" s="187"/>
      <c r="V80" s="187"/>
      <c r="W80" s="187"/>
      <c r="X80" s="187"/>
      <c r="Y80" s="187"/>
      <c r="Z80" s="187"/>
      <c r="AA80" s="187"/>
      <c r="AB80" s="187"/>
      <c r="AC80" s="187"/>
      <c r="AD80" s="187"/>
      <c r="AE80" s="187"/>
      <c r="AF80" s="187"/>
      <c r="AG80" s="187"/>
      <c r="AH80" s="187"/>
      <c r="AI80" s="187"/>
      <c r="AJ80" s="187"/>
      <c r="AK80" s="187"/>
      <c r="AL80" s="187"/>
      <c r="AM80" s="187"/>
      <c r="AN80" s="187"/>
      <c r="AO80" s="187"/>
      <c r="AP80" s="187"/>
      <c r="AQ80" s="187"/>
      <c r="AR80" s="187"/>
      <c r="AS80" s="187"/>
      <c r="AT80" s="187"/>
      <c r="AU80" s="187"/>
      <c r="AV80" s="187"/>
      <c r="AW80" s="187"/>
      <c r="AX80" s="187"/>
      <c r="AY80" s="187"/>
      <c r="AZ80" s="187"/>
    </row>
    <row r="81" ht="22.9" customHeight="1" spans="1:52">
      <c r="A81" s="192" t="str">
        <f>'[1]danfoss,sagi'!$A81</f>
        <v>DAN050</v>
      </c>
      <c r="B81" s="193" t="str">
        <f>'[1]danfoss,sagi'!$B81</f>
        <v>Danfoss 014-016S5 GN16 Sight Glass 5/8"FX F</v>
      </c>
      <c r="C81" s="137"/>
      <c r="D81" s="45"/>
      <c r="E81" s="190" t="str">
        <f>'[1]danfoss,sagi'!J81</f>
        <v>~</v>
      </c>
      <c r="F81" s="71"/>
      <c r="G81" s="187"/>
      <c r="H81" s="187"/>
      <c r="I81" s="187"/>
      <c r="J81" s="187"/>
      <c r="K81" s="187"/>
      <c r="L81" s="187"/>
      <c r="M81" s="187"/>
      <c r="N81" s="187"/>
      <c r="O81" s="187"/>
      <c r="P81" s="187"/>
      <c r="Q81" s="187"/>
      <c r="R81" s="187"/>
      <c r="S81" s="187"/>
      <c r="T81" s="187"/>
      <c r="U81" s="187"/>
      <c r="V81" s="187"/>
      <c r="W81" s="187"/>
      <c r="X81" s="187"/>
      <c r="Y81" s="187"/>
      <c r="Z81" s="187"/>
      <c r="AA81" s="187"/>
      <c r="AB81" s="187"/>
      <c r="AC81" s="187"/>
      <c r="AD81" s="187"/>
      <c r="AE81" s="187"/>
      <c r="AF81" s="187"/>
      <c r="AG81" s="187"/>
      <c r="AH81" s="187"/>
      <c r="AI81" s="187"/>
      <c r="AJ81" s="187"/>
      <c r="AK81" s="187"/>
      <c r="AL81" s="187"/>
      <c r="AM81" s="187"/>
      <c r="AN81" s="187"/>
      <c r="AO81" s="187"/>
      <c r="AP81" s="187"/>
      <c r="AQ81" s="187"/>
      <c r="AR81" s="187"/>
      <c r="AS81" s="187"/>
      <c r="AT81" s="187"/>
      <c r="AU81" s="187"/>
      <c r="AV81" s="187"/>
      <c r="AW81" s="187"/>
      <c r="AX81" s="187"/>
      <c r="AY81" s="187"/>
      <c r="AZ81" s="187"/>
    </row>
    <row r="82" ht="22.9" customHeight="1" spans="1:52">
      <c r="A82" s="192">
        <f>'[1]danfoss,sagi'!$A82</f>
        <v>0</v>
      </c>
      <c r="B82" s="193" t="str">
        <f>'[1]danfoss,sagi'!$B82</f>
        <v>Danfoss 014-016S5 GN19 Sight Glass 3/4"FX F</v>
      </c>
      <c r="C82" s="137"/>
      <c r="D82" s="45"/>
      <c r="E82" s="190" t="str">
        <f>'[1]danfoss,sagi'!J82</f>
        <v>~</v>
      </c>
      <c r="F82" s="71"/>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c r="AL82" s="187"/>
      <c r="AM82" s="187"/>
      <c r="AN82" s="187"/>
      <c r="AO82" s="187"/>
      <c r="AP82" s="187"/>
      <c r="AQ82" s="187"/>
      <c r="AR82" s="187"/>
      <c r="AS82" s="187"/>
      <c r="AT82" s="187"/>
      <c r="AU82" s="187"/>
      <c r="AV82" s="187"/>
      <c r="AW82" s="187"/>
      <c r="AX82" s="187"/>
      <c r="AY82" s="187"/>
      <c r="AZ82" s="187"/>
    </row>
    <row r="83" ht="22.9" customHeight="1" spans="1:52">
      <c r="A83" s="192">
        <f>'[1]danfoss,sagi'!$A83</f>
        <v>0</v>
      </c>
      <c r="B83" s="193" t="str">
        <f>'[1]danfoss,sagi'!$B83</f>
        <v>Danfoss 014-0186S GN22S Sight Glass 7/8"SX S</v>
      </c>
      <c r="C83" s="137"/>
      <c r="D83" s="45"/>
      <c r="E83" s="190" t="str">
        <f>'[1]danfoss,sagi'!J83</f>
        <v>~</v>
      </c>
      <c r="F83" s="71"/>
      <c r="G83" s="187"/>
      <c r="H83" s="187"/>
      <c r="I83" s="187"/>
      <c r="J83" s="187"/>
      <c r="K83" s="187"/>
      <c r="L83" s="187"/>
      <c r="M83" s="187"/>
      <c r="N83" s="187"/>
      <c r="O83" s="187"/>
      <c r="P83" s="187"/>
      <c r="Q83" s="187"/>
      <c r="R83" s="187"/>
      <c r="S83" s="187"/>
      <c r="T83" s="187"/>
      <c r="U83" s="187"/>
      <c r="V83" s="187"/>
      <c r="W83" s="187"/>
      <c r="X83" s="187"/>
      <c r="Y83" s="187"/>
      <c r="Z83" s="187"/>
      <c r="AA83" s="187"/>
      <c r="AB83" s="187"/>
      <c r="AC83" s="187"/>
      <c r="AD83" s="187"/>
      <c r="AE83" s="187"/>
      <c r="AF83" s="187"/>
      <c r="AG83" s="187"/>
      <c r="AH83" s="187"/>
      <c r="AI83" s="187"/>
      <c r="AJ83" s="187"/>
      <c r="AK83" s="187"/>
      <c r="AL83" s="187"/>
      <c r="AM83" s="187"/>
      <c r="AN83" s="187"/>
      <c r="AO83" s="187"/>
      <c r="AP83" s="187"/>
      <c r="AQ83" s="187"/>
      <c r="AR83" s="187"/>
      <c r="AS83" s="187"/>
      <c r="AT83" s="187"/>
      <c r="AU83" s="187"/>
      <c r="AV83" s="187"/>
      <c r="AW83" s="187"/>
      <c r="AX83" s="187"/>
      <c r="AY83" s="187"/>
      <c r="AZ83" s="187"/>
    </row>
    <row r="84" ht="22.9" customHeight="1" spans="1:52">
      <c r="A84" s="192">
        <f>'[1]danfoss,sagi'!$A84</f>
        <v>0</v>
      </c>
      <c r="B84" s="193" t="str">
        <f>'[1]danfoss,sagi'!$B84</f>
        <v>Danfoss 014-018S7 GN22S Sight Glass 1 1/8"S X S</v>
      </c>
      <c r="C84" s="137"/>
      <c r="D84" s="45"/>
      <c r="E84" s="190" t="str">
        <f>'[1]danfoss,sagi'!J84</f>
        <v>~</v>
      </c>
      <c r="F84" s="71"/>
      <c r="G84" s="187"/>
      <c r="H84" s="187"/>
      <c r="I84" s="187"/>
      <c r="J84" s="187"/>
      <c r="K84" s="187"/>
      <c r="L84" s="187"/>
      <c r="M84" s="187"/>
      <c r="N84" s="187"/>
      <c r="O84" s="187"/>
      <c r="P84" s="187"/>
      <c r="Q84" s="187"/>
      <c r="R84" s="187"/>
      <c r="S84" s="187"/>
      <c r="T84" s="187"/>
      <c r="U84" s="187"/>
      <c r="V84" s="187"/>
      <c r="W84" s="187"/>
      <c r="X84" s="187"/>
      <c r="Y84" s="187"/>
      <c r="Z84" s="187"/>
      <c r="AA84" s="187"/>
      <c r="AB84" s="187"/>
      <c r="AC84" s="187"/>
      <c r="AD84" s="187"/>
      <c r="AE84" s="187"/>
      <c r="AF84" s="187"/>
      <c r="AG84" s="187"/>
      <c r="AH84" s="187"/>
      <c r="AI84" s="187"/>
      <c r="AJ84" s="187"/>
      <c r="AK84" s="187"/>
      <c r="AL84" s="187"/>
      <c r="AM84" s="187"/>
      <c r="AN84" s="187"/>
      <c r="AO84" s="187"/>
      <c r="AP84" s="187"/>
      <c r="AQ84" s="187"/>
      <c r="AR84" s="187"/>
      <c r="AS84" s="187"/>
      <c r="AT84" s="187"/>
      <c r="AU84" s="187"/>
      <c r="AV84" s="187"/>
      <c r="AW84" s="187"/>
      <c r="AX84" s="187"/>
      <c r="AY84" s="187"/>
      <c r="AZ84" s="187"/>
    </row>
    <row r="85" spans="1:52">
      <c r="A85" s="192" t="str">
        <f>'[1]danfoss,sagi'!$A85</f>
        <v>DAN051</v>
      </c>
      <c r="B85" s="193" t="str">
        <f>'[1]danfoss,sagi'!$B85</f>
        <v>Danfoss 060-1103 KP1 Low Pressure Contro Manual -0.2-7Bar</v>
      </c>
      <c r="C85" s="137"/>
      <c r="D85" s="45"/>
      <c r="E85" s="190">
        <f>'[1]danfoss,sagi'!J85</f>
        <v>100.836038961039</v>
      </c>
      <c r="F85" s="140"/>
      <c r="G85" s="187"/>
      <c r="H85" s="187"/>
      <c r="I85" s="187"/>
      <c r="J85" s="187"/>
      <c r="K85" s="187"/>
      <c r="L85" s="187"/>
      <c r="M85" s="187"/>
      <c r="N85" s="187"/>
      <c r="O85" s="187"/>
      <c r="P85" s="187"/>
      <c r="Q85" s="187"/>
      <c r="R85" s="187"/>
      <c r="S85" s="187"/>
      <c r="T85" s="187"/>
      <c r="U85" s="187"/>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7"/>
      <c r="AZ85" s="187"/>
    </row>
    <row r="86" spans="1:52">
      <c r="A86" s="192" t="str">
        <f>'[1]danfoss,sagi'!$A86</f>
        <v>DAN052</v>
      </c>
      <c r="B86" s="193" t="str">
        <f>'[1]danfoss,sagi'!$B86</f>
        <v>Danfoss 060-1101 KP1 Low Pressure Control Auto -0.2-7Bar</v>
      </c>
      <c r="C86" s="137"/>
      <c r="D86" s="45"/>
      <c r="E86" s="190">
        <f>'[1]danfoss,sagi'!J86</f>
        <v>100.836038961039</v>
      </c>
      <c r="F86" s="141"/>
      <c r="G86" s="187"/>
      <c r="H86" s="187"/>
      <c r="I86" s="187"/>
      <c r="J86" s="187"/>
      <c r="K86" s="187"/>
      <c r="L86" s="187"/>
      <c r="M86" s="187"/>
      <c r="N86" s="187"/>
      <c r="O86" s="187"/>
      <c r="P86" s="187"/>
      <c r="Q86" s="187"/>
      <c r="R86" s="187"/>
      <c r="S86" s="187"/>
      <c r="T86" s="187"/>
      <c r="U86" s="187"/>
      <c r="V86" s="187"/>
      <c r="W86" s="187"/>
      <c r="X86" s="187"/>
      <c r="Y86" s="187"/>
      <c r="Z86" s="187"/>
      <c r="AA86" s="187"/>
      <c r="AB86" s="187"/>
      <c r="AC86" s="187"/>
      <c r="AD86" s="187"/>
      <c r="AE86" s="187"/>
      <c r="AF86" s="187"/>
      <c r="AG86" s="187"/>
      <c r="AH86" s="187"/>
      <c r="AI86" s="187"/>
      <c r="AJ86" s="187"/>
      <c r="AK86" s="187"/>
      <c r="AL86" s="187"/>
      <c r="AM86" s="187"/>
      <c r="AN86" s="187"/>
      <c r="AO86" s="187"/>
      <c r="AP86" s="187"/>
      <c r="AQ86" s="187"/>
      <c r="AR86" s="187"/>
      <c r="AS86" s="187"/>
      <c r="AT86" s="187"/>
      <c r="AU86" s="187"/>
      <c r="AV86" s="187"/>
      <c r="AW86" s="187"/>
      <c r="AX86" s="187"/>
      <c r="AY86" s="187"/>
      <c r="AZ86" s="187"/>
    </row>
    <row r="87" spans="1:52">
      <c r="A87" s="192" t="str">
        <f>'[1]danfoss,sagi'!$A87</f>
        <v>DAN053</v>
      </c>
      <c r="B87" s="193" t="str">
        <f>'[1]danfoss,sagi'!$B87</f>
        <v>Danfoss 060-117191 KP5 High Pressure Control Auto</v>
      </c>
      <c r="C87" s="137"/>
      <c r="D87" s="45"/>
      <c r="E87" s="190">
        <f>'[1]danfoss,sagi'!J87</f>
        <v>98.8392857142857</v>
      </c>
      <c r="F87" s="141"/>
      <c r="G87" s="194"/>
      <c r="H87" s="194"/>
      <c r="I87" s="194"/>
      <c r="J87" s="194"/>
      <c r="K87" s="194"/>
      <c r="L87" s="194"/>
      <c r="M87" s="194"/>
      <c r="N87" s="194"/>
      <c r="O87" s="194"/>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c r="AQ87" s="194"/>
      <c r="AR87" s="194"/>
      <c r="AS87" s="194"/>
      <c r="AT87" s="194"/>
      <c r="AU87" s="194"/>
      <c r="AV87" s="194"/>
      <c r="AW87" s="194"/>
      <c r="AX87" s="194"/>
      <c r="AY87" s="194"/>
      <c r="AZ87" s="194"/>
    </row>
    <row r="88" spans="1:52">
      <c r="A88" s="192" t="str">
        <f>'[1]danfoss,sagi'!$A88</f>
        <v>DAN054</v>
      </c>
      <c r="B88" s="193" t="str">
        <f>'[1]danfoss,sagi'!$B88</f>
        <v>Danfoss 060-1173 KP5 High Pressure Control Manual</v>
      </c>
      <c r="C88" s="137"/>
      <c r="D88" s="45"/>
      <c r="E88" s="190">
        <f>'[1]danfoss,sagi'!J88</f>
        <v>117.200235109718</v>
      </c>
      <c r="F88" s="141"/>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c r="AP88" s="194"/>
      <c r="AQ88" s="194"/>
      <c r="AR88" s="194"/>
      <c r="AS88" s="194"/>
      <c r="AT88" s="194"/>
      <c r="AU88" s="194"/>
      <c r="AV88" s="194"/>
      <c r="AW88" s="194"/>
      <c r="AX88" s="194"/>
      <c r="AY88" s="194"/>
      <c r="AZ88" s="194"/>
    </row>
    <row r="89" spans="1:52">
      <c r="A89" s="192">
        <f>'[1]danfoss,sagi'!$A89</f>
        <v>0</v>
      </c>
      <c r="B89" s="193" t="str">
        <f>'[1]danfoss,sagi'!$B89</f>
        <v>Danfoss 060-1265KP15 Dual Auto/Auto Pressure Control</v>
      </c>
      <c r="C89" s="137"/>
      <c r="D89" s="45"/>
      <c r="E89" s="190" t="str">
        <f>'[1]danfoss,sagi'!J89</f>
        <v>~</v>
      </c>
      <c r="F89" s="141"/>
      <c r="G89" s="187"/>
      <c r="H89" s="187"/>
      <c r="I89" s="187"/>
      <c r="J89" s="187"/>
      <c r="K89" s="187"/>
      <c r="L89" s="187"/>
      <c r="M89" s="187"/>
      <c r="N89" s="187"/>
      <c r="O89" s="187"/>
      <c r="P89" s="187"/>
      <c r="Q89" s="187"/>
      <c r="R89" s="187"/>
      <c r="S89" s="187"/>
      <c r="T89" s="187"/>
      <c r="U89" s="187"/>
      <c r="V89" s="187"/>
      <c r="W89" s="187"/>
      <c r="X89" s="187"/>
      <c r="Y89" s="187"/>
      <c r="Z89" s="187"/>
      <c r="AA89" s="187"/>
      <c r="AB89" s="187"/>
      <c r="AC89" s="187"/>
      <c r="AD89" s="187"/>
      <c r="AE89" s="187"/>
      <c r="AF89" s="187"/>
      <c r="AG89" s="187"/>
      <c r="AH89" s="187"/>
      <c r="AI89" s="187"/>
      <c r="AJ89" s="187"/>
      <c r="AK89" s="187"/>
      <c r="AL89" s="187"/>
      <c r="AM89" s="187"/>
      <c r="AN89" s="187"/>
      <c r="AO89" s="187"/>
      <c r="AP89" s="187"/>
      <c r="AQ89" s="187"/>
      <c r="AR89" s="187"/>
      <c r="AS89" s="187"/>
      <c r="AT89" s="187"/>
      <c r="AU89" s="187"/>
      <c r="AV89" s="187"/>
      <c r="AW89" s="187"/>
      <c r="AX89" s="187"/>
      <c r="AY89" s="187"/>
      <c r="AZ89" s="187"/>
    </row>
    <row r="90" spans="1:52">
      <c r="A90" s="192" t="str">
        <f>'[1]danfoss,sagi'!$A90</f>
        <v>DAN055</v>
      </c>
      <c r="B90" s="193" t="str">
        <f>'[1]danfoss,sagi'!$B90</f>
        <v>Danfoss 060-1264KP15 Dual Auto/Manual Pressure control</v>
      </c>
      <c r="C90" s="137"/>
      <c r="D90" s="45"/>
      <c r="E90" s="190">
        <f>'[1]danfoss,sagi'!J90</f>
        <v>169.435606060606</v>
      </c>
      <c r="F90" s="141"/>
      <c r="G90" s="187"/>
      <c r="H90" s="187"/>
      <c r="I90" s="187"/>
      <c r="J90" s="187"/>
      <c r="K90" s="187"/>
      <c r="L90" s="187"/>
      <c r="M90" s="187"/>
      <c r="N90" s="187"/>
      <c r="O90" s="187"/>
      <c r="P90" s="187"/>
      <c r="Q90" s="187"/>
      <c r="R90" s="187"/>
      <c r="S90" s="187"/>
      <c r="T90" s="187"/>
      <c r="U90" s="187"/>
      <c r="V90" s="187"/>
      <c r="W90" s="187"/>
      <c r="X90" s="187"/>
      <c r="Y90" s="187"/>
      <c r="Z90" s="187"/>
      <c r="AA90" s="187"/>
      <c r="AB90" s="187"/>
      <c r="AC90" s="187"/>
      <c r="AD90" s="187"/>
      <c r="AE90" s="187"/>
      <c r="AF90" s="187"/>
      <c r="AG90" s="187"/>
      <c r="AH90" s="187"/>
      <c r="AI90" s="187"/>
      <c r="AJ90" s="187"/>
      <c r="AK90" s="187"/>
      <c r="AL90" s="187"/>
      <c r="AM90" s="187"/>
      <c r="AN90" s="187"/>
      <c r="AO90" s="187"/>
      <c r="AP90" s="187"/>
      <c r="AQ90" s="187"/>
      <c r="AR90" s="187"/>
      <c r="AS90" s="187"/>
      <c r="AT90" s="187"/>
      <c r="AU90" s="187"/>
      <c r="AV90" s="187"/>
      <c r="AW90" s="187"/>
      <c r="AX90" s="187"/>
      <c r="AY90" s="187"/>
      <c r="AZ90" s="187"/>
    </row>
    <row r="91" spans="1:52">
      <c r="A91" s="192">
        <f>'[1]danfoss,sagi'!$A91</f>
        <v>0</v>
      </c>
      <c r="B91" s="193" t="str">
        <f>'[1]danfoss,sagi'!$B91</f>
        <v>Danfoss KP15 Dual Manual/Manual Pressure control</v>
      </c>
      <c r="C91" s="137"/>
      <c r="D91" s="45"/>
      <c r="E91" s="190" t="str">
        <f>'[1]danfoss,sagi'!J91</f>
        <v>~</v>
      </c>
      <c r="F91" s="141"/>
      <c r="G91" s="187"/>
      <c r="H91" s="187"/>
      <c r="I91" s="187"/>
      <c r="J91" s="187"/>
      <c r="K91" s="187"/>
      <c r="L91" s="187"/>
      <c r="M91" s="187"/>
      <c r="N91" s="187"/>
      <c r="O91" s="187"/>
      <c r="P91" s="187"/>
      <c r="Q91" s="187"/>
      <c r="R91" s="187"/>
      <c r="S91" s="187"/>
      <c r="T91" s="187"/>
      <c r="U91" s="187"/>
      <c r="V91" s="187"/>
      <c r="W91" s="187"/>
      <c r="X91" s="187"/>
      <c r="Y91" s="187"/>
      <c r="Z91" s="187"/>
      <c r="AA91" s="187"/>
      <c r="AB91" s="187"/>
      <c r="AC91" s="187"/>
      <c r="AD91" s="187"/>
      <c r="AE91" s="187"/>
      <c r="AF91" s="187"/>
      <c r="AG91" s="187"/>
      <c r="AH91" s="187"/>
      <c r="AI91" s="187"/>
      <c r="AJ91" s="187"/>
      <c r="AK91" s="187"/>
      <c r="AL91" s="187"/>
      <c r="AM91" s="187"/>
      <c r="AN91" s="187"/>
      <c r="AO91" s="187"/>
      <c r="AP91" s="187"/>
      <c r="AQ91" s="187"/>
      <c r="AR91" s="187"/>
      <c r="AS91" s="187"/>
      <c r="AT91" s="187"/>
      <c r="AU91" s="187"/>
      <c r="AV91" s="187"/>
      <c r="AW91" s="187"/>
      <c r="AX91" s="187"/>
      <c r="AY91" s="187"/>
      <c r="AZ91" s="187"/>
    </row>
    <row r="92" spans="1:52">
      <c r="A92" s="192">
        <f>'[1]danfoss,sagi'!$A92</f>
        <v>0</v>
      </c>
      <c r="B92" s="193" t="str">
        <f>'[1]danfoss,sagi'!$B92</f>
        <v>Danfoss 060-5191K P6B Pressure Control( R410a) manual</v>
      </c>
      <c r="C92" s="137"/>
      <c r="D92" s="45"/>
      <c r="E92" s="190" t="str">
        <f>'[1]danfoss,sagi'!J92</f>
        <v>~</v>
      </c>
      <c r="F92" s="141"/>
      <c r="G92" s="187"/>
      <c r="H92" s="187"/>
      <c r="I92" s="187"/>
      <c r="J92" s="187"/>
      <c r="K92" s="187"/>
      <c r="L92" s="187"/>
      <c r="M92" s="187"/>
      <c r="N92" s="187"/>
      <c r="O92" s="187"/>
      <c r="P92" s="187"/>
      <c r="Q92" s="187"/>
      <c r="R92" s="187"/>
      <c r="S92" s="187"/>
      <c r="T92" s="187"/>
      <c r="U92" s="187"/>
      <c r="V92" s="187"/>
      <c r="W92" s="187"/>
      <c r="X92" s="187"/>
      <c r="Y92" s="187"/>
      <c r="Z92" s="187"/>
      <c r="AA92" s="187"/>
      <c r="AB92" s="187"/>
      <c r="AC92" s="187"/>
      <c r="AD92" s="187"/>
      <c r="AE92" s="187"/>
      <c r="AF92" s="187"/>
      <c r="AG92" s="187"/>
      <c r="AH92" s="187"/>
      <c r="AI92" s="187"/>
      <c r="AJ92" s="187"/>
      <c r="AK92" s="187"/>
      <c r="AL92" s="187"/>
      <c r="AM92" s="187"/>
      <c r="AN92" s="187"/>
      <c r="AO92" s="187"/>
      <c r="AP92" s="187"/>
      <c r="AQ92" s="187"/>
      <c r="AR92" s="187"/>
      <c r="AS92" s="187"/>
      <c r="AT92" s="187"/>
      <c r="AU92" s="187"/>
      <c r="AV92" s="187"/>
      <c r="AW92" s="187"/>
      <c r="AX92" s="187"/>
      <c r="AY92" s="187"/>
      <c r="AZ92" s="187"/>
    </row>
    <row r="93" spans="1:52">
      <c r="A93" s="192">
        <f>'[1]danfoss,sagi'!$A93</f>
        <v>0</v>
      </c>
      <c r="B93" s="195" t="str">
        <f>'[1]danfoss,sagi'!$B93</f>
        <v>Danfoss 017D002166 RT260A Diff pressure control 0.5~4bar(amonia gas)</v>
      </c>
      <c r="C93" s="137"/>
      <c r="D93" s="45"/>
      <c r="E93" s="190" t="str">
        <f>'[1]danfoss,sagi'!J93</f>
        <v>~</v>
      </c>
      <c r="F93" s="141"/>
      <c r="G93" s="187"/>
      <c r="H93" s="187"/>
      <c r="I93" s="187"/>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c r="AY93" s="187"/>
      <c r="AZ93" s="187"/>
    </row>
    <row r="94" spans="1:52">
      <c r="A94" s="192">
        <f>'[1]danfoss,sagi'!$A94</f>
        <v>0</v>
      </c>
      <c r="B94" s="195" t="str">
        <f>'[1]danfoss,sagi'!$B94</f>
        <v>Danfoss 017-500266 RT1A Pressure switch M/15 (amonia gas)</v>
      </c>
      <c r="C94" s="137"/>
      <c r="D94" s="45"/>
      <c r="E94" s="190" t="str">
        <f>'[1]danfoss,sagi'!J94</f>
        <v>~</v>
      </c>
      <c r="F94" s="141"/>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row>
    <row r="95" spans="1:52">
      <c r="A95" s="192">
        <f>'[1]danfoss,sagi'!$A95</f>
        <v>0</v>
      </c>
      <c r="B95" s="195" t="str">
        <f>'[1]danfoss,sagi'!$B95</f>
        <v>Danfoss 017-503566 RT6AB Pressure control 10~28bar (amonia gas)</v>
      </c>
      <c r="C95" s="137"/>
      <c r="D95" s="45"/>
      <c r="E95" s="190" t="str">
        <f>'[1]danfoss,sagi'!J95</f>
        <v>~</v>
      </c>
      <c r="F95" s="191"/>
      <c r="G95" s="187"/>
      <c r="H95" s="187"/>
      <c r="I95" s="187"/>
      <c r="J95" s="187"/>
      <c r="K95" s="187"/>
      <c r="L95" s="187"/>
      <c r="M95" s="187"/>
      <c r="N95" s="187"/>
      <c r="O95" s="187"/>
      <c r="P95" s="187"/>
      <c r="Q95" s="187"/>
      <c r="R95" s="187"/>
      <c r="S95" s="187"/>
      <c r="T95" s="187"/>
      <c r="U95" s="187"/>
      <c r="V95" s="187"/>
      <c r="W95" s="187"/>
      <c r="X95" s="187"/>
      <c r="Y95" s="187"/>
      <c r="Z95" s="187"/>
      <c r="AA95" s="187"/>
      <c r="AB95" s="187"/>
      <c r="AC95" s="187"/>
      <c r="AD95" s="187"/>
      <c r="AE95" s="187"/>
      <c r="AF95" s="187"/>
      <c r="AG95" s="187"/>
      <c r="AH95" s="187"/>
      <c r="AI95" s="187"/>
      <c r="AJ95" s="187"/>
      <c r="AK95" s="187"/>
      <c r="AL95" s="187"/>
      <c r="AM95" s="187"/>
      <c r="AN95" s="187"/>
      <c r="AO95" s="187"/>
      <c r="AP95" s="187"/>
      <c r="AQ95" s="187"/>
      <c r="AR95" s="187"/>
      <c r="AS95" s="187"/>
      <c r="AT95" s="187"/>
      <c r="AU95" s="187"/>
      <c r="AV95" s="187"/>
      <c r="AW95" s="187"/>
      <c r="AX95" s="187"/>
      <c r="AY95" s="187"/>
      <c r="AZ95" s="187"/>
    </row>
    <row r="96" spans="1:52">
      <c r="A96" s="192">
        <f>'[1]danfoss,sagi'!$A96</f>
        <v>0</v>
      </c>
      <c r="B96" s="193" t="str">
        <f>'[1]danfoss,sagi'!$B96</f>
        <v>Danfoss KP63 060l 1108 Temperature controller  ~10c - ~50c</v>
      </c>
      <c r="C96" s="137"/>
      <c r="D96" s="45"/>
      <c r="E96" s="190" t="str">
        <f>'[1]danfoss,sagi'!J96</f>
        <v>~</v>
      </c>
      <c r="F96" s="71"/>
      <c r="G96" s="187"/>
      <c r="H96" s="187"/>
      <c r="I96" s="187"/>
      <c r="J96" s="187"/>
      <c r="K96" s="187"/>
      <c r="L96" s="187"/>
      <c r="M96" s="187"/>
      <c r="N96" s="187"/>
      <c r="O96" s="187"/>
      <c r="P96" s="187"/>
      <c r="Q96" s="187"/>
      <c r="R96" s="187"/>
      <c r="S96" s="187"/>
      <c r="T96" s="187"/>
      <c r="U96" s="187"/>
      <c r="V96" s="187"/>
      <c r="W96" s="187"/>
      <c r="X96" s="187"/>
      <c r="Y96" s="187"/>
      <c r="Z96" s="187"/>
      <c r="AA96" s="187"/>
      <c r="AB96" s="187"/>
      <c r="AC96" s="187"/>
      <c r="AD96" s="187"/>
      <c r="AE96" s="187"/>
      <c r="AF96" s="187"/>
      <c r="AG96" s="187"/>
      <c r="AH96" s="187"/>
      <c r="AI96" s="187"/>
      <c r="AJ96" s="187"/>
      <c r="AK96" s="187"/>
      <c r="AL96" s="187"/>
      <c r="AM96" s="187"/>
      <c r="AN96" s="187"/>
      <c r="AO96" s="187"/>
      <c r="AP96" s="187"/>
      <c r="AQ96" s="187"/>
      <c r="AR96" s="187"/>
      <c r="AS96" s="187"/>
      <c r="AT96" s="187"/>
      <c r="AU96" s="187"/>
      <c r="AV96" s="187"/>
      <c r="AW96" s="187"/>
      <c r="AX96" s="187"/>
      <c r="AY96" s="187"/>
      <c r="AZ96" s="187"/>
    </row>
    <row r="97" spans="1:52">
      <c r="A97" s="192">
        <f>'[1]danfoss,sagi'!$A97</f>
        <v>0</v>
      </c>
      <c r="B97" s="193" t="str">
        <f>'[1]danfoss,sagi'!$B97</f>
        <v>Danfoss 060L 1112 KP69 Thermostat  (-5C ~ 35C)</v>
      </c>
      <c r="C97" s="137"/>
      <c r="D97" s="45"/>
      <c r="E97" s="190" t="str">
        <f>'[1]danfoss,sagi'!J97</f>
        <v>~</v>
      </c>
      <c r="F97" s="71"/>
      <c r="G97" s="187"/>
      <c r="H97" s="187"/>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87"/>
      <c r="AP97" s="187"/>
      <c r="AQ97" s="187"/>
      <c r="AR97" s="187"/>
      <c r="AS97" s="187"/>
      <c r="AT97" s="187"/>
      <c r="AU97" s="187"/>
      <c r="AV97" s="187"/>
      <c r="AW97" s="187"/>
      <c r="AX97" s="187"/>
      <c r="AY97" s="187"/>
      <c r="AZ97" s="187"/>
    </row>
    <row r="98" spans="1:52">
      <c r="A98" s="192" t="str">
        <f>'[1]danfoss,sagi'!$A98</f>
        <v>DAN055.5</v>
      </c>
      <c r="B98" s="193" t="str">
        <f>'[1]danfoss,sagi'!$B98</f>
        <v>KVL 15 Suction pressure regulator valve 5/8" (flare)</v>
      </c>
      <c r="C98" s="137"/>
      <c r="D98" s="45"/>
      <c r="E98" s="190">
        <f>'[1]danfoss,sagi'!J98</f>
        <v>531.291666666667</v>
      </c>
      <c r="F98" s="71"/>
      <c r="G98" s="187"/>
      <c r="H98" s="187"/>
      <c r="I98" s="187"/>
      <c r="J98" s="187"/>
      <c r="K98" s="187"/>
      <c r="L98" s="187"/>
      <c r="M98" s="187"/>
      <c r="N98" s="187"/>
      <c r="O98" s="187"/>
      <c r="P98" s="187"/>
      <c r="Q98" s="187"/>
      <c r="R98" s="187"/>
      <c r="S98" s="187"/>
      <c r="T98" s="187"/>
      <c r="U98" s="187"/>
      <c r="V98" s="187"/>
      <c r="W98" s="187"/>
      <c r="X98" s="187"/>
      <c r="Y98" s="187"/>
      <c r="Z98" s="187"/>
      <c r="AA98" s="187"/>
      <c r="AB98" s="187"/>
      <c r="AC98" s="187"/>
      <c r="AD98" s="187"/>
      <c r="AE98" s="187"/>
      <c r="AF98" s="187"/>
      <c r="AG98" s="187"/>
      <c r="AH98" s="187"/>
      <c r="AI98" s="187"/>
      <c r="AJ98" s="187"/>
      <c r="AK98" s="187"/>
      <c r="AL98" s="187"/>
      <c r="AM98" s="187"/>
      <c r="AN98" s="187"/>
      <c r="AO98" s="187"/>
      <c r="AP98" s="187"/>
      <c r="AQ98" s="187"/>
      <c r="AR98" s="187"/>
      <c r="AS98" s="187"/>
      <c r="AT98" s="187"/>
      <c r="AU98" s="187"/>
      <c r="AV98" s="187"/>
      <c r="AW98" s="187"/>
      <c r="AX98" s="187"/>
      <c r="AY98" s="187"/>
      <c r="AZ98" s="187"/>
    </row>
    <row r="99" spans="1:52">
      <c r="A99" s="192" t="str">
        <f>'[1]danfoss,sagi'!$A99</f>
        <v>DAN055.6</v>
      </c>
      <c r="B99" s="193" t="str">
        <f>'[1]danfoss,sagi'!$B99</f>
        <v>KVL 35 Suction pressure regulator valve 1 3/8"</v>
      </c>
      <c r="C99" s="137"/>
      <c r="D99" s="45"/>
      <c r="E99" s="190">
        <f>'[1]danfoss,sagi'!J99</f>
        <v>1105.91287878788</v>
      </c>
      <c r="F99" s="71"/>
      <c r="G99" s="187"/>
      <c r="H99" s="187"/>
      <c r="I99" s="187"/>
      <c r="J99" s="187"/>
      <c r="K99" s="187"/>
      <c r="L99" s="187"/>
      <c r="M99" s="187"/>
      <c r="N99" s="187"/>
      <c r="O99" s="187"/>
      <c r="P99" s="187"/>
      <c r="Q99" s="187"/>
      <c r="R99" s="187"/>
      <c r="S99" s="187"/>
      <c r="T99" s="187"/>
      <c r="U99" s="187"/>
      <c r="V99" s="187"/>
      <c r="W99" s="187"/>
      <c r="X99" s="187"/>
      <c r="Y99" s="187"/>
      <c r="Z99" s="187"/>
      <c r="AA99" s="187"/>
      <c r="AB99" s="187"/>
      <c r="AC99" s="187"/>
      <c r="AD99" s="187"/>
      <c r="AE99" s="187"/>
      <c r="AF99" s="187"/>
      <c r="AG99" s="187"/>
      <c r="AH99" s="187"/>
      <c r="AI99" s="187"/>
      <c r="AJ99" s="187"/>
      <c r="AK99" s="187"/>
      <c r="AL99" s="187"/>
      <c r="AM99" s="187"/>
      <c r="AN99" s="187"/>
      <c r="AO99" s="187"/>
      <c r="AP99" s="187"/>
      <c r="AQ99" s="187"/>
      <c r="AR99" s="187"/>
      <c r="AS99" s="187"/>
      <c r="AT99" s="187"/>
      <c r="AU99" s="187"/>
      <c r="AV99" s="187"/>
      <c r="AW99" s="187"/>
      <c r="AX99" s="187"/>
      <c r="AY99" s="187"/>
      <c r="AZ99" s="187"/>
    </row>
    <row r="100" ht="47.25" customHeight="1" spans="1:52">
      <c r="A100" s="192" t="str">
        <f>'[1]danfoss,sagi'!$A100</f>
        <v>DAN056</v>
      </c>
      <c r="B100" s="193" t="str">
        <f>'[1]danfoss,sagi'!$B100</f>
        <v>Danfoss MP54 oil pressure controller</v>
      </c>
      <c r="C100" s="137"/>
      <c r="D100" s="45"/>
      <c r="E100" s="190">
        <f>'[1]danfoss,sagi'!J100</f>
        <v>520.087662337662</v>
      </c>
      <c r="F100" s="83"/>
      <c r="G100" s="187"/>
      <c r="H100" s="187"/>
      <c r="I100" s="187"/>
      <c r="J100" s="187"/>
      <c r="K100" s="187"/>
      <c r="L100" s="187"/>
      <c r="M100" s="187"/>
      <c r="N100" s="187"/>
      <c r="O100" s="187"/>
      <c r="P100" s="187"/>
      <c r="Q100" s="187"/>
      <c r="R100" s="187"/>
      <c r="S100" s="187"/>
      <c r="T100" s="187"/>
      <c r="U100" s="187"/>
      <c r="V100" s="187"/>
      <c r="W100" s="187"/>
      <c r="X100" s="187"/>
      <c r="Y100" s="187"/>
      <c r="Z100" s="187"/>
      <c r="AA100" s="187"/>
      <c r="AB100" s="187"/>
      <c r="AC100" s="187"/>
      <c r="AD100" s="187"/>
      <c r="AE100" s="187"/>
      <c r="AF100" s="187"/>
      <c r="AG100" s="187"/>
      <c r="AH100" s="187"/>
      <c r="AI100" s="187"/>
      <c r="AJ100" s="187"/>
      <c r="AK100" s="187"/>
      <c r="AL100" s="187"/>
      <c r="AM100" s="187"/>
      <c r="AN100" s="187"/>
      <c r="AO100" s="187"/>
      <c r="AP100" s="187"/>
      <c r="AQ100" s="187"/>
      <c r="AR100" s="187"/>
      <c r="AS100" s="187"/>
      <c r="AT100" s="187"/>
      <c r="AU100" s="187"/>
      <c r="AV100" s="187"/>
      <c r="AW100" s="187"/>
      <c r="AX100" s="187"/>
      <c r="AY100" s="187"/>
      <c r="AZ100" s="187"/>
    </row>
    <row r="101" ht="22.9" customHeight="1" spans="1:52">
      <c r="A101" s="192" t="str">
        <f>'[1]danfoss,sagi'!$A101</f>
        <v>DAN057</v>
      </c>
      <c r="B101" s="193" t="str">
        <f>'[1]danfoss,sagi'!$B101</f>
        <v>Danfoss 023U4381 48-DC FILTER CORE (8pcs)</v>
      </c>
      <c r="C101" s="137"/>
      <c r="D101" s="45"/>
      <c r="E101" s="190">
        <f>'[1]danfoss,sagi'!J101</f>
        <v>57.4621212121212</v>
      </c>
      <c r="F101" s="71"/>
      <c r="G101" s="187"/>
      <c r="H101" s="187"/>
      <c r="I101" s="187"/>
      <c r="J101" s="187"/>
      <c r="K101" s="187"/>
      <c r="L101" s="187"/>
      <c r="M101" s="187"/>
      <c r="N101" s="187"/>
      <c r="O101" s="187"/>
      <c r="P101" s="187"/>
      <c r="Q101" s="187"/>
      <c r="R101" s="187"/>
      <c r="S101" s="187"/>
      <c r="T101" s="187"/>
      <c r="U101" s="187"/>
      <c r="V101" s="187"/>
      <c r="W101" s="187"/>
      <c r="X101" s="187"/>
      <c r="Y101" s="187"/>
      <c r="Z101" s="187"/>
      <c r="AA101" s="187"/>
      <c r="AB101" s="187"/>
      <c r="AC101" s="187"/>
      <c r="AD101" s="187"/>
      <c r="AE101" s="187"/>
      <c r="AF101" s="187"/>
      <c r="AG101" s="187"/>
      <c r="AH101" s="187"/>
      <c r="AI101" s="187"/>
      <c r="AJ101" s="187"/>
      <c r="AK101" s="187"/>
      <c r="AL101" s="187"/>
      <c r="AM101" s="187"/>
      <c r="AN101" s="187"/>
      <c r="AO101" s="187"/>
      <c r="AP101" s="187"/>
      <c r="AQ101" s="187"/>
      <c r="AR101" s="187"/>
      <c r="AS101" s="187"/>
      <c r="AT101" s="187"/>
      <c r="AU101" s="187"/>
      <c r="AV101" s="187"/>
      <c r="AW101" s="187"/>
      <c r="AX101" s="187"/>
      <c r="AY101" s="187"/>
      <c r="AZ101" s="187"/>
    </row>
    <row r="102" ht="22.9" customHeight="1" spans="1:52">
      <c r="A102" s="192" t="str">
        <f>'[1]danfoss,sagi'!$A102</f>
        <v>DAN058</v>
      </c>
      <c r="B102" s="193" t="str">
        <f>'[1]danfoss,sagi'!$B102</f>
        <v>48-F SUCTION FILTER CORE</v>
      </c>
      <c r="C102" s="137"/>
      <c r="D102" s="45"/>
      <c r="E102" s="190">
        <f>'[1]danfoss,sagi'!J102</f>
        <v>90.1534090909091</v>
      </c>
      <c r="F102" s="71"/>
      <c r="G102" s="187"/>
      <c r="H102" s="187"/>
      <c r="I102" s="187"/>
      <c r="J102" s="187"/>
      <c r="K102" s="187"/>
      <c r="L102" s="187"/>
      <c r="M102" s="187"/>
      <c r="N102" s="187"/>
      <c r="O102" s="187"/>
      <c r="P102" s="187"/>
      <c r="Q102" s="187"/>
      <c r="R102" s="187"/>
      <c r="S102" s="187"/>
      <c r="T102" s="187"/>
      <c r="U102" s="187"/>
      <c r="V102" s="187"/>
      <c r="W102" s="187"/>
      <c r="X102" s="187"/>
      <c r="Y102" s="187"/>
      <c r="Z102" s="187"/>
      <c r="AA102" s="187"/>
      <c r="AB102" s="187"/>
      <c r="AC102" s="187"/>
      <c r="AD102" s="187"/>
      <c r="AE102" s="187"/>
      <c r="AF102" s="187"/>
      <c r="AG102" s="187"/>
      <c r="AH102" s="187"/>
      <c r="AI102" s="187"/>
      <c r="AJ102" s="187"/>
      <c r="AK102" s="187"/>
      <c r="AL102" s="187"/>
      <c r="AM102" s="187"/>
      <c r="AN102" s="187"/>
      <c r="AO102" s="187"/>
      <c r="AP102" s="187"/>
      <c r="AQ102" s="187"/>
      <c r="AR102" s="187"/>
      <c r="AS102" s="187"/>
      <c r="AT102" s="187"/>
      <c r="AU102" s="187"/>
      <c r="AV102" s="187"/>
      <c r="AW102" s="187"/>
      <c r="AX102" s="187"/>
      <c r="AY102" s="187"/>
      <c r="AZ102" s="187"/>
    </row>
    <row r="103" ht="22.9" customHeight="1" spans="1:52">
      <c r="A103" s="192" t="str">
        <f>'[1]danfoss,sagi'!$A103</f>
        <v>DAN059</v>
      </c>
      <c r="B103" s="193" t="str">
        <f>'[1]danfoss,sagi'!$B103</f>
        <v>48-DA BURN OUT CORE</v>
      </c>
      <c r="C103" s="137"/>
      <c r="D103" s="45"/>
      <c r="E103" s="190">
        <f>'[1]danfoss,sagi'!J103</f>
        <v>114.247121212121</v>
      </c>
      <c r="F103" s="71"/>
      <c r="G103" s="187"/>
      <c r="H103" s="187"/>
      <c r="I103" s="187"/>
      <c r="J103" s="187"/>
      <c r="K103" s="187"/>
      <c r="L103" s="187"/>
      <c r="M103" s="187"/>
      <c r="N103" s="187"/>
      <c r="O103" s="187"/>
      <c r="P103" s="187"/>
      <c r="Q103" s="187"/>
      <c r="R103" s="187"/>
      <c r="S103" s="187"/>
      <c r="T103" s="187"/>
      <c r="U103" s="187"/>
      <c r="V103" s="187"/>
      <c r="W103" s="187"/>
      <c r="X103" s="187"/>
      <c r="Y103" s="187"/>
      <c r="Z103" s="187"/>
      <c r="AA103" s="187"/>
      <c r="AB103" s="187"/>
      <c r="AC103" s="187"/>
      <c r="AD103" s="187"/>
      <c r="AE103" s="187"/>
      <c r="AF103" s="187"/>
      <c r="AG103" s="187"/>
      <c r="AH103" s="187"/>
      <c r="AI103" s="187"/>
      <c r="AJ103" s="187"/>
      <c r="AK103" s="187"/>
      <c r="AL103" s="187"/>
      <c r="AM103" s="187"/>
      <c r="AN103" s="187"/>
      <c r="AO103" s="187"/>
      <c r="AP103" s="187"/>
      <c r="AQ103" s="187"/>
      <c r="AR103" s="187"/>
      <c r="AS103" s="187"/>
      <c r="AT103" s="187"/>
      <c r="AU103" s="187"/>
      <c r="AV103" s="187"/>
      <c r="AW103" s="187"/>
      <c r="AX103" s="187"/>
      <c r="AY103" s="187"/>
      <c r="AZ103" s="187"/>
    </row>
    <row r="104" ht="22.9" customHeight="1" spans="1:52">
      <c r="A104" s="192" t="str">
        <f>'[1]danfoss,sagi'!$A104</f>
        <v>DAN059.1</v>
      </c>
      <c r="B104" s="193" t="str">
        <f>'[1]danfoss,sagi'!$B104</f>
        <v>EKA183B Programming key ERC21X</v>
      </c>
      <c r="C104" s="137"/>
      <c r="D104" s="45"/>
      <c r="E104" s="190">
        <f>'[1]danfoss,sagi'!J104</f>
        <v>205.621212121212</v>
      </c>
      <c r="F104" s="71"/>
      <c r="G104" s="187"/>
      <c r="H104" s="187"/>
      <c r="I104" s="187"/>
      <c r="J104" s="187"/>
      <c r="K104" s="187"/>
      <c r="L104" s="187"/>
      <c r="M104" s="187"/>
      <c r="N104" s="187"/>
      <c r="O104" s="187"/>
      <c r="P104" s="187"/>
      <c r="Q104" s="187"/>
      <c r="R104" s="187"/>
      <c r="S104" s="187"/>
      <c r="T104" s="187"/>
      <c r="U104" s="187"/>
      <c r="V104" s="187"/>
      <c r="W104" s="187"/>
      <c r="X104" s="187"/>
      <c r="Y104" s="187"/>
      <c r="Z104" s="187"/>
      <c r="AA104" s="187"/>
      <c r="AB104" s="187"/>
      <c r="AC104" s="187"/>
      <c r="AD104" s="187"/>
      <c r="AE104" s="187"/>
      <c r="AF104" s="187"/>
      <c r="AG104" s="187"/>
      <c r="AH104" s="187"/>
      <c r="AI104" s="187"/>
      <c r="AJ104" s="187"/>
      <c r="AK104" s="187"/>
      <c r="AL104" s="187"/>
      <c r="AM104" s="187"/>
      <c r="AN104" s="187"/>
      <c r="AO104" s="187"/>
      <c r="AP104" s="187"/>
      <c r="AQ104" s="187"/>
      <c r="AR104" s="187"/>
      <c r="AS104" s="187"/>
      <c r="AT104" s="187"/>
      <c r="AU104" s="187"/>
      <c r="AV104" s="187"/>
      <c r="AW104" s="187"/>
      <c r="AX104" s="187"/>
      <c r="AY104" s="187"/>
      <c r="AZ104" s="187"/>
    </row>
    <row r="105" ht="22.9" customHeight="1" spans="1:52">
      <c r="A105" s="192" t="str">
        <f>'[1]danfoss,sagi'!$A105</f>
        <v>DAN060</v>
      </c>
      <c r="B105" s="193" t="str">
        <f>'[1]danfoss,sagi'!$B105</f>
        <v>Danfoss 08488500 EKC102A Temp Control With Sensor (chiller)</v>
      </c>
      <c r="C105" s="137"/>
      <c r="D105" s="45"/>
      <c r="E105" s="190">
        <f>'[1]danfoss,sagi'!J105</f>
        <v>145.984848484848</v>
      </c>
      <c r="F105" s="71"/>
      <c r="G105" s="187"/>
      <c r="H105" s="187"/>
      <c r="I105" s="187"/>
      <c r="J105" s="187"/>
      <c r="K105" s="187"/>
      <c r="L105" s="187"/>
      <c r="M105" s="187"/>
      <c r="N105" s="187"/>
      <c r="O105" s="187"/>
      <c r="P105" s="187"/>
      <c r="Q105" s="187"/>
      <c r="R105" s="187"/>
      <c r="S105" s="187"/>
      <c r="T105" s="187"/>
      <c r="U105" s="187"/>
      <c r="V105" s="187"/>
      <c r="W105" s="187"/>
      <c r="X105" s="187"/>
      <c r="Y105" s="187"/>
      <c r="Z105" s="187"/>
      <c r="AA105" s="187"/>
      <c r="AB105" s="187"/>
      <c r="AC105" s="187"/>
      <c r="AD105" s="187"/>
      <c r="AE105" s="187"/>
      <c r="AF105" s="187"/>
      <c r="AG105" s="187"/>
      <c r="AH105" s="187"/>
      <c r="AI105" s="187"/>
      <c r="AJ105" s="187"/>
      <c r="AK105" s="187"/>
      <c r="AL105" s="187"/>
      <c r="AM105" s="187"/>
      <c r="AN105" s="187"/>
      <c r="AO105" s="187"/>
      <c r="AP105" s="187"/>
      <c r="AQ105" s="187"/>
      <c r="AR105" s="187"/>
      <c r="AS105" s="187"/>
      <c r="AT105" s="187"/>
      <c r="AU105" s="187"/>
      <c r="AV105" s="187"/>
      <c r="AW105" s="187"/>
      <c r="AX105" s="187"/>
      <c r="AY105" s="187"/>
      <c r="AZ105" s="187"/>
    </row>
    <row r="106" ht="22.9" customHeight="1" spans="1:52">
      <c r="A106" s="192" t="str">
        <f>'[1]danfoss,sagi'!$A106</f>
        <v>DAN061</v>
      </c>
      <c r="B106" s="193" t="str">
        <f>'[1]danfoss,sagi'!$B106</f>
        <v>Danfoss ERC213 Temp Control (chiller/frezzer)</v>
      </c>
      <c r="C106" s="137"/>
      <c r="D106" s="45"/>
      <c r="E106" s="190">
        <f>'[1]danfoss,sagi'!J106</f>
        <v>145.363636363636</v>
      </c>
      <c r="F106" s="71"/>
      <c r="G106" s="187"/>
      <c r="H106" s="187"/>
      <c r="I106" s="187"/>
      <c r="J106" s="187"/>
      <c r="K106" s="187"/>
      <c r="L106" s="187"/>
      <c r="M106" s="187"/>
      <c r="N106" s="187"/>
      <c r="O106" s="187"/>
      <c r="P106" s="187"/>
      <c r="Q106" s="187"/>
      <c r="R106" s="187"/>
      <c r="S106" s="187"/>
      <c r="T106" s="187"/>
      <c r="U106" s="187"/>
      <c r="V106" s="187"/>
      <c r="W106" s="187"/>
      <c r="X106" s="187"/>
      <c r="Y106" s="187"/>
      <c r="Z106" s="187"/>
      <c r="AA106" s="187"/>
      <c r="AB106" s="187"/>
      <c r="AC106" s="187"/>
      <c r="AD106" s="187"/>
      <c r="AE106" s="187"/>
      <c r="AF106" s="187"/>
      <c r="AG106" s="187"/>
      <c r="AH106" s="187"/>
      <c r="AI106" s="187"/>
      <c r="AJ106" s="187"/>
      <c r="AK106" s="187"/>
      <c r="AL106" s="187"/>
      <c r="AM106" s="187"/>
      <c r="AN106" s="187"/>
      <c r="AO106" s="187"/>
      <c r="AP106" s="187"/>
      <c r="AQ106" s="187"/>
      <c r="AR106" s="187"/>
      <c r="AS106" s="187"/>
      <c r="AT106" s="187"/>
      <c r="AU106" s="187"/>
      <c r="AV106" s="187"/>
      <c r="AW106" s="187"/>
      <c r="AX106" s="187"/>
      <c r="AY106" s="187"/>
      <c r="AZ106" s="187"/>
    </row>
    <row r="107" ht="22.9" customHeight="1" spans="1:52">
      <c r="A107" s="192" t="str">
        <f>'[1]danfoss,sagi'!$A107</f>
        <v>DAN062</v>
      </c>
      <c r="B107" s="193" t="str">
        <f>'[1]danfoss,sagi'!$B107</f>
        <v>Danfoss 08484403 EKS211 NTC 5k Sensor 1.5m</v>
      </c>
      <c r="C107" s="138"/>
      <c r="D107" s="45"/>
      <c r="E107" s="190">
        <f>'[1]danfoss,sagi'!J107</f>
        <v>16.6795454545455</v>
      </c>
      <c r="F107" s="71"/>
      <c r="G107" s="187"/>
      <c r="H107" s="187"/>
      <c r="I107" s="187"/>
      <c r="J107" s="187"/>
      <c r="K107" s="187"/>
      <c r="L107" s="187"/>
      <c r="M107" s="187"/>
      <c r="N107" s="187"/>
      <c r="O107" s="187"/>
      <c r="P107" s="187"/>
      <c r="Q107" s="187"/>
      <c r="R107" s="187"/>
      <c r="S107" s="187"/>
      <c r="T107" s="187"/>
      <c r="U107" s="187"/>
      <c r="V107" s="187"/>
      <c r="W107" s="187"/>
      <c r="X107" s="187"/>
      <c r="Y107" s="187"/>
      <c r="Z107" s="187"/>
      <c r="AA107" s="187"/>
      <c r="AB107" s="187"/>
      <c r="AC107" s="187"/>
      <c r="AD107" s="187"/>
      <c r="AE107" s="187"/>
      <c r="AF107" s="187"/>
      <c r="AG107" s="187"/>
      <c r="AH107" s="187"/>
      <c r="AI107" s="187"/>
      <c r="AJ107" s="187"/>
      <c r="AK107" s="187"/>
      <c r="AL107" s="187"/>
      <c r="AM107" s="187"/>
      <c r="AN107" s="187"/>
      <c r="AO107" s="187"/>
      <c r="AP107" s="187"/>
      <c r="AQ107" s="187"/>
      <c r="AR107" s="187"/>
      <c r="AS107" s="187"/>
      <c r="AT107" s="187"/>
      <c r="AU107" s="187"/>
      <c r="AV107" s="187"/>
      <c r="AW107" s="187"/>
      <c r="AX107" s="187"/>
      <c r="AY107" s="187"/>
      <c r="AZ107" s="187"/>
    </row>
    <row r="108" spans="1:52">
      <c r="A108" s="192" t="str">
        <f>'[1]danfoss,sagi'!$A108</f>
        <v>DAN062.1</v>
      </c>
      <c r="B108" s="193" t="str">
        <f>'[1]danfoss,sagi'!$B108</f>
        <v>High Pressure switch 28bar ~ 22bar (1m wire) R404,R507,R22</v>
      </c>
      <c r="C108" s="20" t="s">
        <v>511</v>
      </c>
      <c r="D108" s="45"/>
      <c r="E108" s="190">
        <f>'[1]danfoss,sagi'!J108</f>
        <v>18.9362591431557</v>
      </c>
      <c r="F108" s="140"/>
      <c r="G108" s="187"/>
      <c r="H108" s="187"/>
      <c r="I108" s="187"/>
      <c r="J108" s="187"/>
      <c r="K108" s="187"/>
      <c r="L108" s="187"/>
      <c r="M108" s="187"/>
      <c r="N108" s="187"/>
      <c r="O108" s="187"/>
      <c r="P108" s="187"/>
      <c r="Q108" s="187"/>
      <c r="R108" s="187"/>
      <c r="S108" s="187"/>
      <c r="T108" s="187"/>
      <c r="U108" s="187"/>
      <c r="V108" s="187"/>
      <c r="W108" s="187"/>
      <c r="X108" s="187"/>
      <c r="Y108" s="187"/>
      <c r="Z108" s="187"/>
      <c r="AA108" s="187"/>
      <c r="AB108" s="187"/>
      <c r="AC108" s="187"/>
      <c r="AD108" s="187"/>
      <c r="AE108" s="187"/>
      <c r="AF108" s="187"/>
      <c r="AG108" s="187"/>
      <c r="AH108" s="187"/>
      <c r="AI108" s="187"/>
      <c r="AJ108" s="187"/>
      <c r="AK108" s="187"/>
      <c r="AL108" s="187"/>
      <c r="AM108" s="187"/>
      <c r="AN108" s="187"/>
      <c r="AO108" s="187"/>
      <c r="AP108" s="187"/>
      <c r="AQ108" s="187"/>
      <c r="AR108" s="187"/>
      <c r="AS108" s="187"/>
      <c r="AT108" s="187"/>
      <c r="AU108" s="187"/>
      <c r="AV108" s="187"/>
      <c r="AW108" s="187"/>
      <c r="AX108" s="187"/>
      <c r="AY108" s="187"/>
      <c r="AZ108" s="187"/>
    </row>
    <row r="109" spans="1:52">
      <c r="A109" s="192" t="str">
        <f>'[1]danfoss,sagi'!$A109</f>
        <v>DAN062.2</v>
      </c>
      <c r="B109" s="193" t="str">
        <f>'[1]danfoss,sagi'!$B109</f>
        <v>Low Pressure switch 0.5bar ~ 1.5bar (1m wire) R404,R507,R22</v>
      </c>
      <c r="C109" s="17"/>
      <c r="D109" s="45"/>
      <c r="E109" s="190">
        <f>'[1]danfoss,sagi'!J109</f>
        <v>18.6363636363636</v>
      </c>
      <c r="F109" s="141"/>
      <c r="G109" s="187"/>
      <c r="H109" s="187"/>
      <c r="I109" s="187"/>
      <c r="J109" s="187"/>
      <c r="K109" s="187"/>
      <c r="L109" s="187"/>
      <c r="M109" s="187"/>
      <c r="N109" s="187"/>
      <c r="O109" s="187"/>
      <c r="P109" s="187"/>
      <c r="Q109" s="187"/>
      <c r="R109" s="187"/>
      <c r="S109" s="187"/>
      <c r="T109" s="187"/>
      <c r="U109" s="187"/>
      <c r="V109" s="187"/>
      <c r="W109" s="187"/>
      <c r="X109" s="187"/>
      <c r="Y109" s="187"/>
      <c r="Z109" s="187"/>
      <c r="AA109" s="187"/>
      <c r="AB109" s="187"/>
      <c r="AC109" s="187"/>
      <c r="AD109" s="187"/>
      <c r="AE109" s="187"/>
      <c r="AF109" s="187"/>
      <c r="AG109" s="187"/>
      <c r="AH109" s="187"/>
      <c r="AI109" s="187"/>
      <c r="AJ109" s="187"/>
      <c r="AK109" s="187"/>
      <c r="AL109" s="187"/>
      <c r="AM109" s="187"/>
      <c r="AN109" s="187"/>
      <c r="AO109" s="187"/>
      <c r="AP109" s="187"/>
      <c r="AQ109" s="187"/>
      <c r="AR109" s="187"/>
      <c r="AS109" s="187"/>
      <c r="AT109" s="187"/>
      <c r="AU109" s="187"/>
      <c r="AV109" s="187"/>
      <c r="AW109" s="187"/>
      <c r="AX109" s="187"/>
      <c r="AY109" s="187"/>
      <c r="AZ109" s="187"/>
    </row>
    <row r="110" spans="1:52">
      <c r="A110" s="192" t="str">
        <f>'[1]danfoss,sagi'!$A110</f>
        <v>DAN062.3</v>
      </c>
      <c r="B110" s="193" t="str">
        <f>'[1]danfoss,sagi'!$B110</f>
        <v>HIGH PRESSURE SWITCH 20bar~16bar (1.5M WIRE) R134a</v>
      </c>
      <c r="C110" s="17"/>
      <c r="D110" s="45"/>
      <c r="E110" s="190">
        <f>'[1]danfoss,sagi'!J110</f>
        <v>18.9362591431557</v>
      </c>
      <c r="F110" s="141"/>
      <c r="G110" s="187"/>
      <c r="H110" s="187"/>
      <c r="I110" s="187"/>
      <c r="J110" s="187"/>
      <c r="K110" s="187"/>
      <c r="L110" s="187"/>
      <c r="M110" s="187"/>
      <c r="N110" s="187"/>
      <c r="O110" s="187"/>
      <c r="P110" s="187"/>
      <c r="Q110" s="187"/>
      <c r="R110" s="187"/>
      <c r="S110" s="187"/>
      <c r="T110" s="187"/>
      <c r="U110" s="187"/>
      <c r="V110" s="187"/>
      <c r="W110" s="187"/>
      <c r="X110" s="187"/>
      <c r="Y110" s="187"/>
      <c r="Z110" s="187"/>
      <c r="AA110" s="187"/>
      <c r="AB110" s="187"/>
      <c r="AC110" s="187"/>
      <c r="AD110" s="187"/>
      <c r="AE110" s="187"/>
      <c r="AF110" s="187"/>
      <c r="AG110" s="187"/>
      <c r="AH110" s="187"/>
      <c r="AI110" s="187"/>
      <c r="AJ110" s="187"/>
      <c r="AK110" s="187"/>
      <c r="AL110" s="187"/>
      <c r="AM110" s="187"/>
      <c r="AN110" s="187"/>
      <c r="AO110" s="187"/>
      <c r="AP110" s="187"/>
      <c r="AQ110" s="187"/>
      <c r="AR110" s="187"/>
      <c r="AS110" s="187"/>
      <c r="AT110" s="187"/>
      <c r="AU110" s="187"/>
      <c r="AV110" s="187"/>
      <c r="AW110" s="187"/>
      <c r="AX110" s="187"/>
      <c r="AY110" s="187"/>
      <c r="AZ110" s="187"/>
    </row>
    <row r="111" spans="1:52">
      <c r="A111" s="192" t="str">
        <f>'[1]danfoss,sagi'!$A111</f>
        <v>DAN062.4</v>
      </c>
      <c r="B111" s="193" t="str">
        <f>'[1]danfoss,sagi'!$B111</f>
        <v>LOW PRESSURE SWITCH 0.2bar~1.5bar (1.5M WIRE) R134a</v>
      </c>
      <c r="C111" s="17"/>
      <c r="D111" s="45"/>
      <c r="E111" s="190">
        <f>'[1]danfoss,sagi'!J111</f>
        <v>18.9362591431557</v>
      </c>
      <c r="F111" s="141"/>
      <c r="G111" s="187"/>
      <c r="H111" s="187"/>
      <c r="I111" s="187"/>
      <c r="J111" s="187"/>
      <c r="K111" s="187"/>
      <c r="L111" s="187"/>
      <c r="M111" s="187"/>
      <c r="N111" s="187"/>
      <c r="O111" s="187"/>
      <c r="P111" s="187"/>
      <c r="Q111" s="187"/>
      <c r="R111" s="187"/>
      <c r="S111" s="187"/>
      <c r="T111" s="187"/>
      <c r="U111" s="187"/>
      <c r="V111" s="187"/>
      <c r="W111" s="187"/>
      <c r="X111" s="187"/>
      <c r="Y111" s="187"/>
      <c r="Z111" s="187"/>
      <c r="AA111" s="187"/>
      <c r="AB111" s="187"/>
      <c r="AC111" s="187"/>
      <c r="AD111" s="187"/>
      <c r="AE111" s="187"/>
      <c r="AF111" s="187"/>
      <c r="AG111" s="187"/>
      <c r="AH111" s="187"/>
      <c r="AI111" s="187"/>
      <c r="AJ111" s="187"/>
      <c r="AK111" s="187"/>
      <c r="AL111" s="187"/>
      <c r="AM111" s="187"/>
      <c r="AN111" s="187"/>
      <c r="AO111" s="187"/>
      <c r="AP111" s="187"/>
      <c r="AQ111" s="187"/>
      <c r="AR111" s="187"/>
      <c r="AS111" s="187"/>
      <c r="AT111" s="187"/>
      <c r="AU111" s="187"/>
      <c r="AV111" s="187"/>
      <c r="AW111" s="187"/>
      <c r="AX111" s="187"/>
      <c r="AY111" s="187"/>
      <c r="AZ111" s="187"/>
    </row>
    <row r="112" spans="1:52">
      <c r="A112" s="192" t="str">
        <f>'[1]danfoss,sagi'!$A112</f>
        <v>DAN062.5</v>
      </c>
      <c r="B112" s="193" t="str">
        <f>'[1]danfoss,sagi'!$B112</f>
        <v>HIGH PRESSURE SWITCH 41.4bar~33bar (1.5M WIRE) R410a</v>
      </c>
      <c r="C112" s="17"/>
      <c r="D112" s="45"/>
      <c r="E112" s="190">
        <f>'[1]danfoss,sagi'!J112</f>
        <v>25.705329153605</v>
      </c>
      <c r="F112" s="141"/>
      <c r="G112" s="187"/>
      <c r="H112" s="187"/>
      <c r="I112" s="187"/>
      <c r="J112" s="187"/>
      <c r="K112" s="187"/>
      <c r="L112" s="187"/>
      <c r="M112" s="187"/>
      <c r="N112" s="187"/>
      <c r="O112" s="187"/>
      <c r="P112" s="187"/>
      <c r="Q112" s="187"/>
      <c r="R112" s="187"/>
      <c r="S112" s="187"/>
      <c r="T112" s="187"/>
      <c r="U112" s="187"/>
      <c r="V112" s="187"/>
      <c r="W112" s="187"/>
      <c r="X112" s="187"/>
      <c r="Y112" s="187"/>
      <c r="Z112" s="187"/>
      <c r="AA112" s="187"/>
      <c r="AB112" s="187"/>
      <c r="AC112" s="187"/>
      <c r="AD112" s="187"/>
      <c r="AE112" s="187"/>
      <c r="AF112" s="187"/>
      <c r="AG112" s="187"/>
      <c r="AH112" s="187"/>
      <c r="AI112" s="187"/>
      <c r="AJ112" s="187"/>
      <c r="AK112" s="187"/>
      <c r="AL112" s="187"/>
      <c r="AM112" s="187"/>
      <c r="AN112" s="187"/>
      <c r="AO112" s="187"/>
      <c r="AP112" s="187"/>
      <c r="AQ112" s="187"/>
      <c r="AR112" s="187"/>
      <c r="AS112" s="187"/>
      <c r="AT112" s="187"/>
      <c r="AU112" s="187"/>
      <c r="AV112" s="187"/>
      <c r="AW112" s="187"/>
      <c r="AX112" s="187"/>
      <c r="AY112" s="187"/>
      <c r="AZ112" s="187"/>
    </row>
    <row r="113" spans="1:52">
      <c r="A113" s="192" t="str">
        <f>'[1]danfoss,sagi'!$A113</f>
        <v>DAN062.6</v>
      </c>
      <c r="B113" s="193" t="str">
        <f>'[1]danfoss,sagi'!$B113</f>
        <v>LOW PRESSURE SWITCH 2bar~3bar (1.5M WIRE) R410a</v>
      </c>
      <c r="C113" s="17"/>
      <c r="D113" s="45"/>
      <c r="E113" s="190">
        <f>'[1]danfoss,sagi'!J113</f>
        <v>25.705329153605</v>
      </c>
      <c r="F113" s="141"/>
      <c r="G113" s="187"/>
      <c r="H113" s="187"/>
      <c r="I113" s="187"/>
      <c r="J113" s="187"/>
      <c r="K113" s="187"/>
      <c r="L113" s="187"/>
      <c r="M113" s="187"/>
      <c r="N113" s="187"/>
      <c r="O113" s="187"/>
      <c r="P113" s="187"/>
      <c r="Q113" s="187"/>
      <c r="R113" s="187"/>
      <c r="S113" s="187"/>
      <c r="T113" s="187"/>
      <c r="U113" s="187"/>
      <c r="V113" s="187"/>
      <c r="W113" s="187"/>
      <c r="X113" s="187"/>
      <c r="Y113" s="187"/>
      <c r="Z113" s="187"/>
      <c r="AA113" s="187"/>
      <c r="AB113" s="187"/>
      <c r="AC113" s="187"/>
      <c r="AD113" s="187"/>
      <c r="AE113" s="187"/>
      <c r="AF113" s="187"/>
      <c r="AG113" s="187"/>
      <c r="AH113" s="187"/>
      <c r="AI113" s="187"/>
      <c r="AJ113" s="187"/>
      <c r="AK113" s="187"/>
      <c r="AL113" s="187"/>
      <c r="AM113" s="187"/>
      <c r="AN113" s="187"/>
      <c r="AO113" s="187"/>
      <c r="AP113" s="187"/>
      <c r="AQ113" s="187"/>
      <c r="AR113" s="187"/>
      <c r="AS113" s="187"/>
      <c r="AT113" s="187"/>
      <c r="AU113" s="187"/>
      <c r="AV113" s="187"/>
      <c r="AW113" s="187"/>
      <c r="AX113" s="187"/>
      <c r="AY113" s="187"/>
      <c r="AZ113" s="187"/>
    </row>
    <row r="114" spans="1:52">
      <c r="A114" s="192" t="str">
        <f>'[1]danfoss,sagi'!$A114</f>
        <v>DAN062.7</v>
      </c>
      <c r="B114" s="193" t="str">
        <f>'[1]danfoss,sagi'!$B114</f>
        <v>LOW PRESSURE SWITCH 0.1bar~1.5bar (1.5M WIRE) R134a</v>
      </c>
      <c r="C114" s="17"/>
      <c r="D114" s="45"/>
      <c r="E114" s="190">
        <f>'[1]danfoss,sagi'!J114</f>
        <v>19.4805194805195</v>
      </c>
      <c r="F114" s="191"/>
      <c r="G114" s="187"/>
      <c r="H114" s="187"/>
      <c r="I114" s="187"/>
      <c r="J114" s="187"/>
      <c r="K114" s="187"/>
      <c r="L114" s="187"/>
      <c r="M114" s="187"/>
      <c r="N114" s="187"/>
      <c r="O114" s="187"/>
      <c r="P114" s="187"/>
      <c r="Q114" s="187"/>
      <c r="R114" s="187"/>
      <c r="S114" s="187"/>
      <c r="T114" s="187"/>
      <c r="U114" s="187"/>
      <c r="V114" s="187"/>
      <c r="W114" s="187"/>
      <c r="X114" s="187"/>
      <c r="Y114" s="187"/>
      <c r="Z114" s="187"/>
      <c r="AA114" s="187"/>
      <c r="AB114" s="187"/>
      <c r="AC114" s="187"/>
      <c r="AD114" s="187"/>
      <c r="AE114" s="187"/>
      <c r="AF114" s="187"/>
      <c r="AG114" s="187"/>
      <c r="AH114" s="187"/>
      <c r="AI114" s="187"/>
      <c r="AJ114" s="187"/>
      <c r="AK114" s="187"/>
      <c r="AL114" s="187"/>
      <c r="AM114" s="187"/>
      <c r="AN114" s="187"/>
      <c r="AO114" s="187"/>
      <c r="AP114" s="187"/>
      <c r="AQ114" s="187"/>
      <c r="AR114" s="187"/>
      <c r="AS114" s="187"/>
      <c r="AT114" s="187"/>
      <c r="AU114" s="187"/>
      <c r="AV114" s="187"/>
      <c r="AW114" s="187"/>
      <c r="AX114" s="187"/>
      <c r="AY114" s="187"/>
      <c r="AZ114" s="187"/>
    </row>
    <row r="115" spans="1:52">
      <c r="A115" s="192" t="str">
        <f>'[1]danfoss,sagi'!$A115</f>
        <v>DAN063</v>
      </c>
      <c r="B115" s="193" t="str">
        <f>'[1]danfoss,sagi'!$B115</f>
        <v>DNS-D306X auto/auto pressure control</v>
      </c>
      <c r="C115" s="136" t="s">
        <v>512</v>
      </c>
      <c r="D115" s="45"/>
      <c r="E115" s="190">
        <f>'[1]danfoss,sagi'!J115</f>
        <v>192.851851851852</v>
      </c>
      <c r="F115" s="71"/>
      <c r="G115" s="187"/>
      <c r="H115" s="187"/>
      <c r="I115" s="187"/>
      <c r="J115" s="187"/>
      <c r="K115" s="187"/>
      <c r="L115" s="187"/>
      <c r="M115" s="187"/>
      <c r="N115" s="187"/>
      <c r="O115" s="187"/>
      <c r="P115" s="187"/>
      <c r="Q115" s="187"/>
      <c r="R115" s="187"/>
      <c r="S115" s="187"/>
      <c r="T115" s="187"/>
      <c r="U115" s="187"/>
      <c r="V115" s="187"/>
      <c r="W115" s="187"/>
      <c r="X115" s="187"/>
      <c r="Y115" s="187"/>
      <c r="Z115" s="187"/>
      <c r="AA115" s="187"/>
      <c r="AB115" s="187"/>
      <c r="AC115" s="187"/>
      <c r="AD115" s="187"/>
      <c r="AE115" s="187"/>
      <c r="AF115" s="187"/>
      <c r="AG115" s="187"/>
      <c r="AH115" s="187"/>
      <c r="AI115" s="187"/>
      <c r="AJ115" s="187"/>
      <c r="AK115" s="187"/>
      <c r="AL115" s="187"/>
      <c r="AM115" s="187"/>
      <c r="AN115" s="187"/>
      <c r="AO115" s="187"/>
      <c r="AP115" s="187"/>
      <c r="AQ115" s="187"/>
      <c r="AR115" s="187"/>
      <c r="AS115" s="187"/>
      <c r="AT115" s="187"/>
      <c r="AU115" s="187"/>
      <c r="AV115" s="187"/>
      <c r="AW115" s="187"/>
      <c r="AX115" s="187"/>
      <c r="AY115" s="187"/>
      <c r="AZ115" s="187"/>
    </row>
    <row r="116" spans="1:52">
      <c r="A116" s="192" t="str">
        <f>'[1]danfoss,sagi'!$A116</f>
        <v>DAN064</v>
      </c>
      <c r="B116" s="193" t="str">
        <f>'[1]danfoss,sagi'!$B116</f>
        <v>DNS-D306XM auto/manual pressure control</v>
      </c>
      <c r="C116" s="137"/>
      <c r="D116" s="45"/>
      <c r="E116" s="190">
        <f>'[1]danfoss,sagi'!J116</f>
        <v>192.851851851852</v>
      </c>
      <c r="F116" s="71"/>
      <c r="G116" s="187"/>
      <c r="H116" s="187"/>
      <c r="I116" s="187"/>
      <c r="J116" s="187"/>
      <c r="K116" s="187"/>
      <c r="L116" s="187"/>
      <c r="M116" s="187"/>
      <c r="N116" s="187"/>
      <c r="O116" s="187"/>
      <c r="P116" s="187"/>
      <c r="Q116" s="187"/>
      <c r="R116" s="187"/>
      <c r="S116" s="187"/>
      <c r="T116" s="187"/>
      <c r="U116" s="187"/>
      <c r="V116" s="187"/>
      <c r="W116" s="187"/>
      <c r="X116" s="187"/>
      <c r="Y116" s="187"/>
      <c r="Z116" s="187"/>
      <c r="AA116" s="187"/>
      <c r="AB116" s="187"/>
      <c r="AC116" s="187"/>
      <c r="AD116" s="187"/>
      <c r="AE116" s="187"/>
      <c r="AF116" s="187"/>
      <c r="AG116" s="187"/>
      <c r="AH116" s="187"/>
      <c r="AI116" s="187"/>
      <c r="AJ116" s="187"/>
      <c r="AK116" s="187"/>
      <c r="AL116" s="187"/>
      <c r="AM116" s="187"/>
      <c r="AN116" s="187"/>
      <c r="AO116" s="187"/>
      <c r="AP116" s="187"/>
      <c r="AQ116" s="187"/>
      <c r="AR116" s="187"/>
      <c r="AS116" s="187"/>
      <c r="AT116" s="187"/>
      <c r="AU116" s="187"/>
      <c r="AV116" s="187"/>
      <c r="AW116" s="187"/>
      <c r="AX116" s="187"/>
      <c r="AY116" s="187"/>
      <c r="AZ116" s="187"/>
    </row>
    <row r="117" spans="1:52">
      <c r="A117" s="192" t="str">
        <f>'[1]danfoss,sagi'!$A117</f>
        <v>DAN064.1</v>
      </c>
      <c r="B117" s="193" t="str">
        <f>'[1]danfoss,sagi'!$B117</f>
        <v>DNS-D606X auto/auto pressure control</v>
      </c>
      <c r="C117" s="137"/>
      <c r="D117" s="45"/>
      <c r="E117" s="190">
        <f>'[1]danfoss,sagi'!J117</f>
        <v>192.851851851852</v>
      </c>
      <c r="F117" s="71"/>
      <c r="G117" s="187"/>
      <c r="H117" s="187"/>
      <c r="I117" s="187"/>
      <c r="J117" s="187"/>
      <c r="K117" s="187"/>
      <c r="L117" s="187"/>
      <c r="M117" s="187"/>
      <c r="N117" s="187"/>
      <c r="O117" s="187"/>
      <c r="P117" s="187"/>
      <c r="Q117" s="187"/>
      <c r="R117" s="187"/>
      <c r="S117" s="187"/>
      <c r="T117" s="187"/>
      <c r="U117" s="187"/>
      <c r="V117" s="187"/>
      <c r="W117" s="187"/>
      <c r="X117" s="187"/>
      <c r="Y117" s="187"/>
      <c r="Z117" s="187"/>
      <c r="AA117" s="187"/>
      <c r="AB117" s="187"/>
      <c r="AC117" s="187"/>
      <c r="AD117" s="187"/>
      <c r="AE117" s="187"/>
      <c r="AF117" s="187"/>
      <c r="AG117" s="187"/>
      <c r="AH117" s="187"/>
      <c r="AI117" s="187"/>
      <c r="AJ117" s="187"/>
      <c r="AK117" s="187"/>
      <c r="AL117" s="187"/>
      <c r="AM117" s="187"/>
      <c r="AN117" s="187"/>
      <c r="AO117" s="187"/>
      <c r="AP117" s="187"/>
      <c r="AQ117" s="187"/>
      <c r="AR117" s="187"/>
      <c r="AS117" s="187"/>
      <c r="AT117" s="187"/>
      <c r="AU117" s="187"/>
      <c r="AV117" s="187"/>
      <c r="AW117" s="187"/>
      <c r="AX117" s="187"/>
      <c r="AY117" s="187"/>
      <c r="AZ117" s="187"/>
    </row>
    <row r="118" spans="1:52">
      <c r="A118" s="192" t="str">
        <f>'[1]danfoss,sagi'!$A118</f>
        <v>DAN065</v>
      </c>
      <c r="B118" s="193" t="str">
        <f>'[1]danfoss,sagi'!$B118</f>
        <v>DNS-D606XM auto/manual pressure control</v>
      </c>
      <c r="C118" s="137"/>
      <c r="D118" s="45"/>
      <c r="E118" s="190">
        <f>'[1]danfoss,sagi'!J118</f>
        <v>192.851851851852</v>
      </c>
      <c r="F118" s="71"/>
      <c r="G118" s="187"/>
      <c r="H118" s="187"/>
      <c r="I118" s="187"/>
      <c r="J118" s="187"/>
      <c r="K118" s="187"/>
      <c r="L118" s="187"/>
      <c r="M118" s="187"/>
      <c r="N118" s="187"/>
      <c r="O118" s="187"/>
      <c r="P118" s="187"/>
      <c r="Q118" s="187"/>
      <c r="R118" s="187"/>
      <c r="S118" s="187"/>
      <c r="T118" s="187"/>
      <c r="U118" s="187"/>
      <c r="V118" s="187"/>
      <c r="W118" s="187"/>
      <c r="X118" s="187"/>
      <c r="Y118" s="187"/>
      <c r="Z118" s="187"/>
      <c r="AA118" s="187"/>
      <c r="AB118" s="187"/>
      <c r="AC118" s="187"/>
      <c r="AD118" s="187"/>
      <c r="AE118" s="187"/>
      <c r="AF118" s="187"/>
      <c r="AG118" s="187"/>
      <c r="AH118" s="187"/>
      <c r="AI118" s="187"/>
      <c r="AJ118" s="187"/>
      <c r="AK118" s="187"/>
      <c r="AL118" s="187"/>
      <c r="AM118" s="187"/>
      <c r="AN118" s="187"/>
      <c r="AO118" s="187"/>
      <c r="AP118" s="187"/>
      <c r="AQ118" s="187"/>
      <c r="AR118" s="187"/>
      <c r="AS118" s="187"/>
      <c r="AT118" s="187"/>
      <c r="AU118" s="187"/>
      <c r="AV118" s="187"/>
      <c r="AW118" s="187"/>
      <c r="AX118" s="187"/>
      <c r="AY118" s="187"/>
      <c r="AZ118" s="187"/>
    </row>
    <row r="119" spans="1:52">
      <c r="A119" s="192" t="str">
        <f>'[1]danfoss,sagi'!$A119</f>
        <v>DAN066</v>
      </c>
      <c r="B119" s="193" t="str">
        <f>'[1]danfoss,sagi'!$B119</f>
        <v>DNS-D606XMM manual/manual pressure control</v>
      </c>
      <c r="C119" s="138"/>
      <c r="D119" s="45"/>
      <c r="E119" s="190">
        <f>'[1]danfoss,sagi'!J119</f>
        <v>192.851851851852</v>
      </c>
      <c r="F119" s="71"/>
      <c r="G119" s="187"/>
      <c r="H119" s="187"/>
      <c r="I119" s="187"/>
      <c r="J119" s="187"/>
      <c r="K119" s="187"/>
      <c r="L119" s="187"/>
      <c r="M119" s="187"/>
      <c r="N119" s="187"/>
      <c r="O119" s="187"/>
      <c r="P119" s="187"/>
      <c r="Q119" s="187"/>
      <c r="R119" s="187"/>
      <c r="S119" s="187"/>
      <c r="T119" s="187"/>
      <c r="U119" s="187"/>
      <c r="V119" s="187"/>
      <c r="W119" s="187"/>
      <c r="X119" s="187"/>
      <c r="Y119" s="187"/>
      <c r="Z119" s="187"/>
      <c r="AA119" s="187"/>
      <c r="AB119" s="187"/>
      <c r="AC119" s="187"/>
      <c r="AD119" s="187"/>
      <c r="AE119" s="187"/>
      <c r="AF119" s="187"/>
      <c r="AG119" s="187"/>
      <c r="AH119" s="187"/>
      <c r="AI119" s="187"/>
      <c r="AJ119" s="187"/>
      <c r="AK119" s="187"/>
      <c r="AL119" s="187"/>
      <c r="AM119" s="187"/>
      <c r="AN119" s="187"/>
      <c r="AO119" s="187"/>
      <c r="AP119" s="187"/>
      <c r="AQ119" s="187"/>
      <c r="AR119" s="187"/>
      <c r="AS119" s="187"/>
      <c r="AT119" s="187"/>
      <c r="AU119" s="187"/>
      <c r="AV119" s="187"/>
      <c r="AW119" s="187"/>
      <c r="AX119" s="187"/>
      <c r="AY119" s="187"/>
      <c r="AZ119" s="187"/>
    </row>
    <row r="120" ht="22.5" spans="1:52">
      <c r="A120" s="192" t="str">
        <f>'[1]danfoss,sagi'!$A120</f>
        <v>DAN079</v>
      </c>
      <c r="B120" s="193" t="str">
        <f>'[1]danfoss,sagi'!$B120</f>
        <v>Saginomiya RPV-PV-02091 Coil 220/230V 6W w/ DIN(插頭)</v>
      </c>
      <c r="C120" s="196" t="s">
        <v>513</v>
      </c>
      <c r="D120" s="196"/>
      <c r="E120" s="190">
        <f>'[1]danfoss,sagi'!J120</f>
        <v>48.6511156186613</v>
      </c>
      <c r="F120" s="71"/>
      <c r="G120" s="187"/>
      <c r="H120" s="187"/>
      <c r="I120" s="187"/>
      <c r="J120" s="187"/>
      <c r="K120" s="187"/>
      <c r="L120" s="187"/>
      <c r="M120" s="187"/>
      <c r="N120" s="187"/>
      <c r="O120" s="187"/>
      <c r="P120" s="187"/>
      <c r="Q120" s="187"/>
      <c r="R120" s="187"/>
      <c r="S120" s="187"/>
      <c r="T120" s="187"/>
      <c r="U120" s="187"/>
      <c r="V120" s="187"/>
      <c r="W120" s="187"/>
      <c r="X120" s="187"/>
      <c r="Y120" s="187"/>
      <c r="Z120" s="187"/>
      <c r="AA120" s="187"/>
      <c r="AB120" s="187"/>
      <c r="AC120" s="187"/>
      <c r="AD120" s="187"/>
      <c r="AE120" s="187"/>
      <c r="AF120" s="187"/>
      <c r="AG120" s="187"/>
      <c r="AH120" s="187"/>
      <c r="AI120" s="187"/>
      <c r="AJ120" s="187"/>
      <c r="AK120" s="187"/>
      <c r="AL120" s="187"/>
      <c r="AM120" s="187"/>
      <c r="AN120" s="187"/>
      <c r="AO120" s="187"/>
      <c r="AP120" s="187"/>
      <c r="AQ120" s="187"/>
      <c r="AR120" s="187"/>
      <c r="AS120" s="187"/>
      <c r="AT120" s="187"/>
      <c r="AU120" s="187"/>
      <c r="AV120" s="187"/>
      <c r="AW120" s="187"/>
      <c r="AX120" s="187"/>
      <c r="AY120" s="187"/>
      <c r="AZ120" s="187"/>
    </row>
    <row r="121" ht="33.75" spans="1:52">
      <c r="A121" s="192" t="str">
        <f>'[1]danfoss,sagi'!$A121</f>
        <v>DAN080</v>
      </c>
      <c r="B121" s="193" t="str">
        <f>'[1]danfoss,sagi'!$B121</f>
        <v>Saginomiya RPV-PV-02326 Coil 100V 6W w/ DIN(插頭)</v>
      </c>
      <c r="C121" s="196" t="s">
        <v>514</v>
      </c>
      <c r="D121" s="196"/>
      <c r="E121" s="190">
        <f>'[1]danfoss,sagi'!J121</f>
        <v>48.6511156186613</v>
      </c>
      <c r="F121" s="71"/>
      <c r="G121" s="187"/>
      <c r="H121" s="187"/>
      <c r="I121" s="187"/>
      <c r="J121" s="187"/>
      <c r="K121" s="187"/>
      <c r="L121" s="187"/>
      <c r="M121" s="187"/>
      <c r="N121" s="187"/>
      <c r="O121" s="187"/>
      <c r="P121" s="187"/>
      <c r="Q121" s="187"/>
      <c r="R121" s="187"/>
      <c r="S121" s="187"/>
      <c r="T121" s="187"/>
      <c r="U121" s="187"/>
      <c r="V121" s="187"/>
      <c r="W121" s="187"/>
      <c r="X121" s="187"/>
      <c r="Y121" s="187"/>
      <c r="Z121" s="187"/>
      <c r="AA121" s="187"/>
      <c r="AB121" s="187"/>
      <c r="AC121" s="187"/>
      <c r="AD121" s="187"/>
      <c r="AE121" s="187"/>
      <c r="AF121" s="187"/>
      <c r="AG121" s="187"/>
      <c r="AH121" s="187"/>
      <c r="AI121" s="187"/>
      <c r="AJ121" s="187"/>
      <c r="AK121" s="187"/>
      <c r="AL121" s="187"/>
      <c r="AM121" s="187"/>
      <c r="AN121" s="187"/>
      <c r="AO121" s="187"/>
      <c r="AP121" s="187"/>
      <c r="AQ121" s="187"/>
      <c r="AR121" s="187"/>
      <c r="AS121" s="187"/>
      <c r="AT121" s="187"/>
      <c r="AU121" s="187"/>
      <c r="AV121" s="187"/>
      <c r="AW121" s="187"/>
      <c r="AX121" s="187"/>
      <c r="AY121" s="187"/>
      <c r="AZ121" s="187"/>
    </row>
    <row r="122" spans="1:52">
      <c r="A122" s="192">
        <f>'[1]danfoss,sagi'!$A122</f>
        <v>0</v>
      </c>
      <c r="B122" s="193" t="str">
        <f>'[1]danfoss,sagi'!$B122</f>
        <v>SNS-C110X Low Pressure Control Auto</v>
      </c>
      <c r="C122" s="136" t="s">
        <v>512</v>
      </c>
      <c r="D122" s="45"/>
      <c r="E122" s="190">
        <f>'[1]danfoss,sagi'!J122</f>
        <v>83.2567049808429</v>
      </c>
      <c r="F122" s="197"/>
      <c r="G122" s="187"/>
      <c r="H122" s="187"/>
      <c r="I122" s="187"/>
      <c r="J122" s="187"/>
      <c r="K122" s="187"/>
      <c r="L122" s="187"/>
      <c r="M122" s="187"/>
      <c r="N122" s="187"/>
      <c r="O122" s="187"/>
      <c r="P122" s="187"/>
      <c r="Q122" s="187"/>
      <c r="R122" s="187"/>
      <c r="S122" s="187"/>
      <c r="T122" s="187"/>
      <c r="U122" s="187"/>
      <c r="V122" s="187"/>
      <c r="W122" s="187"/>
      <c r="X122" s="187"/>
      <c r="Y122" s="187"/>
      <c r="Z122" s="187"/>
      <c r="AA122" s="187"/>
      <c r="AB122" s="187"/>
      <c r="AC122" s="187"/>
      <c r="AD122" s="187"/>
      <c r="AE122" s="187"/>
      <c r="AF122" s="187"/>
      <c r="AG122" s="187"/>
      <c r="AH122" s="187"/>
      <c r="AI122" s="187"/>
      <c r="AJ122" s="187"/>
      <c r="AK122" s="187"/>
      <c r="AL122" s="187"/>
      <c r="AM122" s="187"/>
      <c r="AN122" s="187"/>
      <c r="AO122" s="187"/>
      <c r="AP122" s="187"/>
      <c r="AQ122" s="187"/>
      <c r="AR122" s="187"/>
      <c r="AS122" s="187"/>
      <c r="AT122" s="187"/>
      <c r="AU122" s="187"/>
      <c r="AV122" s="187"/>
      <c r="AW122" s="187"/>
      <c r="AX122" s="187"/>
      <c r="AY122" s="187"/>
      <c r="AZ122" s="187"/>
    </row>
    <row r="123" spans="1:52">
      <c r="A123" s="192">
        <f>'[1]danfoss,sagi'!$A123</f>
        <v>0</v>
      </c>
      <c r="B123" s="193" t="str">
        <f>'[1]danfoss,sagi'!$B123</f>
        <v>SYS-C130X2 High Pressure Control Auto</v>
      </c>
      <c r="C123" s="137"/>
      <c r="D123" s="45"/>
      <c r="E123" s="190">
        <f>'[1]danfoss,sagi'!J123</f>
        <v>83.2567049808429</v>
      </c>
      <c r="F123" s="197"/>
      <c r="G123" s="187"/>
      <c r="H123" s="187"/>
      <c r="I123" s="187"/>
      <c r="J123" s="187"/>
      <c r="K123" s="187"/>
      <c r="L123" s="187"/>
      <c r="M123" s="187"/>
      <c r="N123" s="187"/>
      <c r="O123" s="187"/>
      <c r="P123" s="187"/>
      <c r="Q123" s="187"/>
      <c r="R123" s="187"/>
      <c r="S123" s="187"/>
      <c r="T123" s="187"/>
      <c r="U123" s="187"/>
      <c r="V123" s="187"/>
      <c r="W123" s="187"/>
      <c r="X123" s="187"/>
      <c r="Y123" s="187"/>
      <c r="Z123" s="187"/>
      <c r="AA123" s="187"/>
      <c r="AB123" s="187"/>
      <c r="AC123" s="187"/>
      <c r="AD123" s="187"/>
      <c r="AE123" s="187"/>
      <c r="AF123" s="187"/>
      <c r="AG123" s="187"/>
      <c r="AH123" s="187"/>
      <c r="AI123" s="187"/>
      <c r="AJ123" s="187"/>
      <c r="AK123" s="187"/>
      <c r="AL123" s="187"/>
      <c r="AM123" s="187"/>
      <c r="AN123" s="187"/>
      <c r="AO123" s="187"/>
      <c r="AP123" s="187"/>
      <c r="AQ123" s="187"/>
      <c r="AR123" s="187"/>
      <c r="AS123" s="187"/>
      <c r="AT123" s="187"/>
      <c r="AU123" s="187"/>
      <c r="AV123" s="187"/>
      <c r="AW123" s="187"/>
      <c r="AX123" s="187"/>
      <c r="AY123" s="187"/>
      <c r="AZ123" s="187"/>
    </row>
    <row r="124" spans="1:52">
      <c r="A124" s="192" t="str">
        <f>'[1]danfoss,sagi'!$A124</f>
        <v>DAN081</v>
      </c>
      <c r="B124" s="193" t="str">
        <f>'[1]danfoss,sagi'!$B124</f>
        <v>SNS-C106X Low pressure control Auto</v>
      </c>
      <c r="C124" s="137"/>
      <c r="D124" s="45"/>
      <c r="E124" s="190">
        <f>'[1]danfoss,sagi'!J124</f>
        <v>123</v>
      </c>
      <c r="F124" s="197"/>
      <c r="G124" s="187"/>
      <c r="H124" s="187"/>
      <c r="I124" s="187"/>
      <c r="J124" s="187"/>
      <c r="K124" s="187"/>
      <c r="L124" s="187"/>
      <c r="M124" s="187"/>
      <c r="N124" s="187"/>
      <c r="O124" s="187"/>
      <c r="P124" s="187"/>
      <c r="Q124" s="187"/>
      <c r="R124" s="187"/>
      <c r="S124" s="187"/>
      <c r="T124" s="187"/>
      <c r="U124" s="187"/>
      <c r="V124" s="187"/>
      <c r="W124" s="187"/>
      <c r="X124" s="187"/>
      <c r="Y124" s="187"/>
      <c r="Z124" s="187"/>
      <c r="AA124" s="187"/>
      <c r="AB124" s="187"/>
      <c r="AC124" s="187"/>
      <c r="AD124" s="187"/>
      <c r="AE124" s="187"/>
      <c r="AF124" s="187"/>
      <c r="AG124" s="187"/>
      <c r="AH124" s="187"/>
      <c r="AI124" s="187"/>
      <c r="AJ124" s="187"/>
      <c r="AK124" s="187"/>
      <c r="AL124" s="187"/>
      <c r="AM124" s="187"/>
      <c r="AN124" s="187"/>
      <c r="AO124" s="187"/>
      <c r="AP124" s="187"/>
      <c r="AQ124" s="187"/>
      <c r="AR124" s="187"/>
      <c r="AS124" s="187"/>
      <c r="AT124" s="187"/>
      <c r="AU124" s="187"/>
      <c r="AV124" s="187"/>
      <c r="AW124" s="187"/>
      <c r="AX124" s="187"/>
      <c r="AY124" s="187"/>
      <c r="AZ124" s="187"/>
    </row>
    <row r="125" spans="1:52">
      <c r="A125" s="192" t="str">
        <f>'[1]danfoss,sagi'!$A125</f>
        <v>DAN082</v>
      </c>
      <c r="B125" s="193" t="str">
        <f>'[1]danfoss,sagi'!$B125</f>
        <v>HNS-C130XMI High Pressure Control Manual</v>
      </c>
      <c r="C125" s="137"/>
      <c r="D125" s="45"/>
      <c r="E125" s="190">
        <f>'[1]danfoss,sagi'!J125</f>
        <v>144.259259259259</v>
      </c>
      <c r="F125" s="197"/>
      <c r="G125" s="187"/>
      <c r="H125" s="187"/>
      <c r="I125" s="187"/>
      <c r="J125" s="187"/>
      <c r="K125" s="187"/>
      <c r="L125" s="187"/>
      <c r="M125" s="187"/>
      <c r="N125" s="187"/>
      <c r="O125" s="187"/>
      <c r="P125" s="187"/>
      <c r="Q125" s="187"/>
      <c r="R125" s="187"/>
      <c r="S125" s="187"/>
      <c r="T125" s="187"/>
      <c r="U125" s="187"/>
      <c r="V125" s="187"/>
      <c r="W125" s="187"/>
      <c r="X125" s="187"/>
      <c r="Y125" s="187"/>
      <c r="Z125" s="187"/>
      <c r="AA125" s="187"/>
      <c r="AB125" s="187"/>
      <c r="AC125" s="187"/>
      <c r="AD125" s="187"/>
      <c r="AE125" s="187"/>
      <c r="AF125" s="187"/>
      <c r="AG125" s="187"/>
      <c r="AH125" s="187"/>
      <c r="AI125" s="187"/>
      <c r="AJ125" s="187"/>
      <c r="AK125" s="187"/>
      <c r="AL125" s="187"/>
      <c r="AM125" s="187"/>
      <c r="AN125" s="187"/>
      <c r="AO125" s="187"/>
      <c r="AP125" s="187"/>
      <c r="AQ125" s="187"/>
      <c r="AR125" s="187"/>
      <c r="AS125" s="187"/>
      <c r="AT125" s="187"/>
      <c r="AU125" s="187"/>
      <c r="AV125" s="187"/>
      <c r="AW125" s="187"/>
      <c r="AX125" s="187"/>
      <c r="AY125" s="187"/>
      <c r="AZ125" s="187"/>
    </row>
    <row r="126" ht="75" customHeight="1" spans="1:52">
      <c r="A126" s="192" t="str">
        <f>'[1]danfoss,sagi'!$A126</f>
        <v>DAN087</v>
      </c>
      <c r="B126" s="193" t="str">
        <f>'[1]danfoss,sagi'!$B126</f>
        <v>SAGINOMIYA RGE-X3R4-7 CONDENSER FAN SPEED CONTROLS</v>
      </c>
      <c r="C126" s="136" t="s">
        <v>515</v>
      </c>
      <c r="D126" s="45"/>
      <c r="E126" s="190">
        <f>'[1]danfoss,sagi'!J126</f>
        <v>1251.7264957265</v>
      </c>
      <c r="F126" s="198"/>
      <c r="G126" s="187"/>
      <c r="H126" s="187"/>
      <c r="I126" s="187"/>
      <c r="J126" s="187"/>
      <c r="K126" s="187"/>
      <c r="L126" s="187"/>
      <c r="M126" s="187"/>
      <c r="N126" s="187"/>
      <c r="O126" s="187"/>
      <c r="P126" s="187"/>
      <c r="Q126" s="187"/>
      <c r="R126" s="187"/>
      <c r="S126" s="187"/>
      <c r="T126" s="187"/>
      <c r="U126" s="187"/>
      <c r="V126" s="187"/>
      <c r="W126" s="187"/>
      <c r="X126" s="187"/>
      <c r="Y126" s="187"/>
      <c r="Z126" s="187"/>
      <c r="AA126" s="187"/>
      <c r="AB126" s="187"/>
      <c r="AC126" s="187"/>
      <c r="AD126" s="187"/>
      <c r="AE126" s="187"/>
      <c r="AF126" s="187"/>
      <c r="AG126" s="187"/>
      <c r="AH126" s="187"/>
      <c r="AI126" s="187"/>
      <c r="AJ126" s="187"/>
      <c r="AK126" s="187"/>
      <c r="AL126" s="187"/>
      <c r="AM126" s="187"/>
      <c r="AN126" s="187"/>
      <c r="AO126" s="187"/>
      <c r="AP126" s="187"/>
      <c r="AQ126" s="187"/>
      <c r="AR126" s="187"/>
      <c r="AS126" s="187"/>
      <c r="AT126" s="187"/>
      <c r="AU126" s="187"/>
      <c r="AV126" s="187"/>
      <c r="AW126" s="187"/>
      <c r="AX126" s="187"/>
      <c r="AY126" s="187"/>
      <c r="AZ126" s="187"/>
    </row>
    <row r="127" spans="1:52">
      <c r="A127" s="192" t="str">
        <f>'[1]danfoss,sagi'!$A127</f>
        <v>DAN089</v>
      </c>
      <c r="B127" s="193" t="str">
        <f>'[1]danfoss,sagi'!$B127</f>
        <v>QCX-1634BHSA Exp.Valve 1.57TON (R22)</v>
      </c>
      <c r="C127" s="199" t="s">
        <v>516</v>
      </c>
      <c r="D127" s="200"/>
      <c r="E127" s="190">
        <f>'[1]danfoss,sagi'!J127</f>
        <v>174.547101449275</v>
      </c>
      <c r="F127" s="197"/>
      <c r="G127" s="187"/>
      <c r="H127" s="187"/>
      <c r="I127" s="187"/>
      <c r="J127" s="187"/>
      <c r="K127" s="187"/>
      <c r="L127" s="187"/>
      <c r="M127" s="187"/>
      <c r="N127" s="187"/>
      <c r="O127" s="187"/>
      <c r="P127" s="187"/>
      <c r="Q127" s="187"/>
      <c r="R127" s="187"/>
      <c r="S127" s="187"/>
      <c r="T127" s="187"/>
      <c r="U127" s="187"/>
      <c r="V127" s="187"/>
      <c r="W127" s="187"/>
      <c r="X127" s="187"/>
      <c r="Y127" s="187"/>
      <c r="Z127" s="187"/>
      <c r="AA127" s="187"/>
      <c r="AB127" s="187"/>
      <c r="AC127" s="187"/>
      <c r="AD127" s="187"/>
      <c r="AE127" s="187"/>
      <c r="AF127" s="187"/>
      <c r="AG127" s="187"/>
      <c r="AH127" s="187"/>
      <c r="AI127" s="187"/>
      <c r="AJ127" s="187"/>
      <c r="AK127" s="187"/>
      <c r="AL127" s="187"/>
      <c r="AM127" s="187"/>
      <c r="AN127" s="187"/>
      <c r="AO127" s="187"/>
      <c r="AP127" s="187"/>
      <c r="AQ127" s="187"/>
      <c r="AR127" s="187"/>
      <c r="AS127" s="187"/>
      <c r="AT127" s="187"/>
      <c r="AU127" s="187"/>
      <c r="AV127" s="187"/>
      <c r="AW127" s="187"/>
      <c r="AX127" s="187"/>
      <c r="AY127" s="187"/>
      <c r="AZ127" s="187"/>
    </row>
    <row r="128" spans="1:52">
      <c r="A128" s="192" t="str">
        <f>'[1]danfoss,sagi'!$A128</f>
        <v>DAN092</v>
      </c>
      <c r="B128" s="193" t="str">
        <f>'[1]danfoss,sagi'!$B128</f>
        <v>QCX-4734BHSA Exp.Valve 4.69TON (R22)</v>
      </c>
      <c r="C128" s="201"/>
      <c r="D128" s="200"/>
      <c r="E128" s="190">
        <f>'[1]danfoss,sagi'!J128</f>
        <v>174.547101449275</v>
      </c>
      <c r="F128" s="197"/>
      <c r="G128" s="187"/>
      <c r="H128" s="187"/>
      <c r="I128" s="187"/>
      <c r="J128" s="187"/>
      <c r="K128" s="187"/>
      <c r="L128" s="187"/>
      <c r="M128" s="187"/>
      <c r="N128" s="187"/>
      <c r="O128" s="187"/>
      <c r="P128" s="187"/>
      <c r="Q128" s="187"/>
      <c r="R128" s="187"/>
      <c r="S128" s="187"/>
      <c r="T128" s="187"/>
      <c r="U128" s="187"/>
      <c r="V128" s="187"/>
      <c r="W128" s="187"/>
      <c r="X128" s="187"/>
      <c r="Y128" s="187"/>
      <c r="Z128" s="187"/>
      <c r="AA128" s="187"/>
      <c r="AB128" s="187"/>
      <c r="AC128" s="187"/>
      <c r="AD128" s="187"/>
      <c r="AE128" s="187"/>
      <c r="AF128" s="187"/>
      <c r="AG128" s="187"/>
      <c r="AH128" s="187"/>
      <c r="AI128" s="187"/>
      <c r="AJ128" s="187"/>
      <c r="AK128" s="187"/>
      <c r="AL128" s="187"/>
      <c r="AM128" s="187"/>
      <c r="AN128" s="187"/>
      <c r="AO128" s="187"/>
      <c r="AP128" s="187"/>
      <c r="AQ128" s="187"/>
      <c r="AR128" s="187"/>
      <c r="AS128" s="187"/>
      <c r="AT128" s="187"/>
      <c r="AU128" s="187"/>
      <c r="AV128" s="187"/>
      <c r="AW128" s="187"/>
      <c r="AX128" s="187"/>
      <c r="AY128" s="187"/>
      <c r="AZ128" s="187"/>
    </row>
    <row r="129" ht="67.5" spans="1:52">
      <c r="A129" s="192" t="str">
        <f>'[1]danfoss,sagi'!$A129</f>
        <v>DAN093</v>
      </c>
      <c r="B129" s="193" t="str">
        <f>'[1]danfoss,sagi'!$B129</f>
        <v>QCX-1034BUSA Exp.Valve 0.99TON (R404A/R507)</v>
      </c>
      <c r="C129" s="202" t="s">
        <v>517</v>
      </c>
      <c r="D129" s="203"/>
      <c r="E129" s="190">
        <f>'[1]danfoss,sagi'!J129</f>
        <v>174.547101449275</v>
      </c>
      <c r="F129" s="197"/>
      <c r="G129" s="187"/>
      <c r="H129" s="187"/>
      <c r="I129" s="187"/>
      <c r="J129" s="187"/>
      <c r="K129" s="187"/>
      <c r="L129" s="187"/>
      <c r="M129" s="187"/>
      <c r="N129" s="187"/>
      <c r="O129" s="187"/>
      <c r="P129" s="187"/>
      <c r="Q129" s="187"/>
      <c r="R129" s="187"/>
      <c r="S129" s="187"/>
      <c r="T129" s="187"/>
      <c r="U129" s="187"/>
      <c r="V129" s="187"/>
      <c r="W129" s="187"/>
      <c r="X129" s="187"/>
      <c r="Y129" s="187"/>
      <c r="Z129" s="187"/>
      <c r="AA129" s="187"/>
      <c r="AB129" s="187"/>
      <c r="AC129" s="187"/>
      <c r="AD129" s="187"/>
      <c r="AE129" s="187"/>
      <c r="AF129" s="187"/>
      <c r="AG129" s="187"/>
      <c r="AH129" s="187"/>
      <c r="AI129" s="187"/>
      <c r="AJ129" s="187"/>
      <c r="AK129" s="187"/>
      <c r="AL129" s="187"/>
      <c r="AM129" s="187"/>
      <c r="AN129" s="187"/>
      <c r="AO129" s="187"/>
      <c r="AP129" s="187"/>
      <c r="AQ129" s="187"/>
      <c r="AR129" s="187"/>
      <c r="AS129" s="187"/>
      <c r="AT129" s="187"/>
      <c r="AU129" s="187"/>
      <c r="AV129" s="187"/>
      <c r="AW129" s="187"/>
      <c r="AX129" s="187"/>
      <c r="AY129" s="187"/>
      <c r="AZ129" s="187"/>
    </row>
    <row r="130" spans="1:52">
      <c r="A130" s="192" t="str">
        <f>'[1]danfoss,sagi'!$A130</f>
        <v>DAN095</v>
      </c>
      <c r="B130" s="193" t="str">
        <f>'[1]danfoss,sagi'!$B130</f>
        <v>QCX-1534BDUSL Exp.Valve 0.98TON (R404A/R507)</v>
      </c>
      <c r="C130" s="204"/>
      <c r="D130" s="203"/>
      <c r="E130" s="190">
        <f>'[1]danfoss,sagi'!J130</f>
        <v>174.547101449275</v>
      </c>
      <c r="F130" s="197"/>
      <c r="G130" s="187"/>
      <c r="H130" s="187"/>
      <c r="I130" s="187"/>
      <c r="J130" s="187"/>
      <c r="K130" s="187"/>
      <c r="L130" s="187"/>
      <c r="M130" s="187"/>
      <c r="N130" s="187"/>
      <c r="O130" s="187"/>
      <c r="P130" s="187"/>
      <c r="Q130" s="187"/>
      <c r="R130" s="187"/>
      <c r="S130" s="187"/>
      <c r="T130" s="187"/>
      <c r="U130" s="187"/>
      <c r="V130" s="187"/>
      <c r="W130" s="187"/>
      <c r="X130" s="187"/>
      <c r="Y130" s="187"/>
      <c r="Z130" s="187"/>
      <c r="AA130" s="187"/>
      <c r="AB130" s="187"/>
      <c r="AC130" s="187"/>
      <c r="AD130" s="187"/>
      <c r="AE130" s="187"/>
      <c r="AF130" s="187"/>
      <c r="AG130" s="187"/>
      <c r="AH130" s="187"/>
      <c r="AI130" s="187"/>
      <c r="AJ130" s="187"/>
      <c r="AK130" s="187"/>
      <c r="AL130" s="187"/>
      <c r="AM130" s="187"/>
      <c r="AN130" s="187"/>
      <c r="AO130" s="187"/>
      <c r="AP130" s="187"/>
      <c r="AQ130" s="187"/>
      <c r="AR130" s="187"/>
      <c r="AS130" s="187"/>
      <c r="AT130" s="187"/>
      <c r="AU130" s="187"/>
      <c r="AV130" s="187"/>
      <c r="AW130" s="187"/>
      <c r="AX130" s="187"/>
      <c r="AY130" s="187"/>
      <c r="AZ130" s="187"/>
    </row>
    <row r="131" spans="1:52">
      <c r="A131" s="192" t="str">
        <f>'[1]danfoss,sagi'!$A131</f>
        <v>DAN098</v>
      </c>
      <c r="B131" s="193" t="str">
        <f>'[1]danfoss,sagi'!$B131</f>
        <v>RCX-1234BHSA Exp.Valve 1.25TON (R22)</v>
      </c>
      <c r="C131" s="205"/>
      <c r="D131" s="200"/>
      <c r="E131" s="190">
        <f>'[1]danfoss,sagi'!J131</f>
        <v>174.547101449275</v>
      </c>
      <c r="F131" s="197"/>
      <c r="G131" s="187"/>
      <c r="H131" s="187"/>
      <c r="I131" s="187"/>
      <c r="J131" s="187"/>
      <c r="K131" s="187"/>
      <c r="L131" s="187"/>
      <c r="M131" s="187"/>
      <c r="N131" s="187"/>
      <c r="O131" s="187"/>
      <c r="P131" s="187"/>
      <c r="Q131" s="187"/>
      <c r="R131" s="187"/>
      <c r="S131" s="187"/>
      <c r="T131" s="187"/>
      <c r="U131" s="187"/>
      <c r="V131" s="187"/>
      <c r="W131" s="187"/>
      <c r="X131" s="187"/>
      <c r="Y131" s="187"/>
      <c r="Z131" s="187"/>
      <c r="AA131" s="187"/>
      <c r="AB131" s="187"/>
      <c r="AC131" s="187"/>
      <c r="AD131" s="187"/>
      <c r="AE131" s="187"/>
      <c r="AF131" s="187"/>
      <c r="AG131" s="187"/>
      <c r="AH131" s="187"/>
      <c r="AI131" s="187"/>
      <c r="AJ131" s="187"/>
      <c r="AK131" s="187"/>
      <c r="AL131" s="187"/>
      <c r="AM131" s="187"/>
      <c r="AN131" s="187"/>
      <c r="AO131" s="187"/>
      <c r="AP131" s="187"/>
      <c r="AQ131" s="187"/>
      <c r="AR131" s="187"/>
      <c r="AS131" s="187"/>
      <c r="AT131" s="187"/>
      <c r="AU131" s="187"/>
      <c r="AV131" s="187"/>
      <c r="AW131" s="187"/>
      <c r="AX131" s="187"/>
      <c r="AY131" s="187"/>
      <c r="AZ131" s="187"/>
    </row>
    <row r="132" spans="1:52">
      <c r="A132" s="192" t="str">
        <f>'[1]danfoss,sagi'!$A132</f>
        <v>DAN099</v>
      </c>
      <c r="B132" s="193" t="str">
        <f>'[1]danfoss,sagi'!$B132</f>
        <v>RCX-1634BHSA Exp.Valve 1.57TON (R22)</v>
      </c>
      <c r="C132" s="205"/>
      <c r="D132" s="200"/>
      <c r="E132" s="190">
        <f>'[1]danfoss,sagi'!J132</f>
        <v>174.547101449275</v>
      </c>
      <c r="F132" s="197"/>
      <c r="G132" s="187"/>
      <c r="H132" s="187"/>
      <c r="I132" s="187"/>
      <c r="J132" s="187"/>
      <c r="K132" s="187"/>
      <c r="L132" s="187"/>
      <c r="M132" s="187"/>
      <c r="N132" s="187"/>
      <c r="O132" s="187"/>
      <c r="P132" s="187"/>
      <c r="Q132" s="187"/>
      <c r="R132" s="187"/>
      <c r="S132" s="187"/>
      <c r="T132" s="187"/>
      <c r="U132" s="187"/>
      <c r="V132" s="187"/>
      <c r="W132" s="187"/>
      <c r="X132" s="187"/>
      <c r="Y132" s="187"/>
      <c r="Z132" s="187"/>
      <c r="AA132" s="187"/>
      <c r="AB132" s="187"/>
      <c r="AC132" s="187"/>
      <c r="AD132" s="187"/>
      <c r="AE132" s="187"/>
      <c r="AF132" s="187"/>
      <c r="AG132" s="187"/>
      <c r="AH132" s="187"/>
      <c r="AI132" s="187"/>
      <c r="AJ132" s="187"/>
      <c r="AK132" s="187"/>
      <c r="AL132" s="187"/>
      <c r="AM132" s="187"/>
      <c r="AN132" s="187"/>
      <c r="AO132" s="187"/>
      <c r="AP132" s="187"/>
      <c r="AQ132" s="187"/>
      <c r="AR132" s="187"/>
      <c r="AS132" s="187"/>
      <c r="AT132" s="187"/>
      <c r="AU132" s="187"/>
      <c r="AV132" s="187"/>
      <c r="AW132" s="187"/>
      <c r="AX132" s="187"/>
      <c r="AY132" s="187"/>
      <c r="AZ132" s="187"/>
    </row>
    <row r="133" spans="1:52">
      <c r="A133" s="192" t="str">
        <f>'[1]danfoss,sagi'!$A133</f>
        <v>DAN100</v>
      </c>
      <c r="B133" s="193" t="str">
        <f>'[1]danfoss,sagi'!$B133</f>
        <v>RCX-2434BHSA Exp.Valve 2.35TON (R22)</v>
      </c>
      <c r="C133" s="205"/>
      <c r="D133" s="200"/>
      <c r="E133" s="190">
        <f>'[1]danfoss,sagi'!J133</f>
        <v>174.547101449275</v>
      </c>
      <c r="F133" s="197"/>
      <c r="G133" s="187"/>
      <c r="H133" s="187"/>
      <c r="I133" s="187"/>
      <c r="J133" s="187"/>
      <c r="K133" s="187"/>
      <c r="L133" s="187"/>
      <c r="M133" s="187"/>
      <c r="N133" s="187"/>
      <c r="O133" s="187"/>
      <c r="P133" s="187"/>
      <c r="Q133" s="187"/>
      <c r="R133" s="187"/>
      <c r="S133" s="187"/>
      <c r="T133" s="187"/>
      <c r="U133" s="187"/>
      <c r="V133" s="187"/>
      <c r="W133" s="187"/>
      <c r="X133" s="187"/>
      <c r="Y133" s="187"/>
      <c r="Z133" s="187"/>
      <c r="AA133" s="187"/>
      <c r="AB133" s="187"/>
      <c r="AC133" s="187"/>
      <c r="AD133" s="187"/>
      <c r="AE133" s="187"/>
      <c r="AF133" s="187"/>
      <c r="AG133" s="187"/>
      <c r="AH133" s="187"/>
      <c r="AI133" s="187"/>
      <c r="AJ133" s="187"/>
      <c r="AK133" s="187"/>
      <c r="AL133" s="187"/>
      <c r="AM133" s="187"/>
      <c r="AN133" s="187"/>
      <c r="AO133" s="187"/>
      <c r="AP133" s="187"/>
      <c r="AQ133" s="187"/>
      <c r="AR133" s="187"/>
      <c r="AS133" s="187"/>
      <c r="AT133" s="187"/>
      <c r="AU133" s="187"/>
      <c r="AV133" s="187"/>
      <c r="AW133" s="187"/>
      <c r="AX133" s="187"/>
      <c r="AY133" s="187"/>
      <c r="AZ133" s="187"/>
    </row>
    <row r="134" spans="1:52">
      <c r="A134" s="192" t="str">
        <f>'[1]danfoss,sagi'!$A134</f>
        <v>DAN101</v>
      </c>
      <c r="B134" s="193" t="str">
        <f>'[1]danfoss,sagi'!$B134</f>
        <v>RCX-3134BHSA Exp.Valve 3.13TON (R22)</v>
      </c>
      <c r="C134" s="205"/>
      <c r="D134" s="200"/>
      <c r="E134" s="190">
        <f>'[1]danfoss,sagi'!J134</f>
        <v>174.547101449275</v>
      </c>
      <c r="F134" s="197"/>
      <c r="G134" s="187"/>
      <c r="H134" s="187"/>
      <c r="I134" s="187"/>
      <c r="J134" s="187"/>
      <c r="K134" s="187"/>
      <c r="L134" s="187"/>
      <c r="M134" s="187"/>
      <c r="N134" s="187"/>
      <c r="O134" s="187"/>
      <c r="P134" s="187"/>
      <c r="Q134" s="187"/>
      <c r="R134" s="187"/>
      <c r="S134" s="187"/>
      <c r="T134" s="187"/>
      <c r="U134" s="187"/>
      <c r="V134" s="187"/>
      <c r="W134" s="187"/>
      <c r="X134" s="187"/>
      <c r="Y134" s="187"/>
      <c r="Z134" s="187"/>
      <c r="AA134" s="187"/>
      <c r="AB134" s="187"/>
      <c r="AC134" s="187"/>
      <c r="AD134" s="187"/>
      <c r="AE134" s="187"/>
      <c r="AF134" s="187"/>
      <c r="AG134" s="187"/>
      <c r="AH134" s="187"/>
      <c r="AI134" s="187"/>
      <c r="AJ134" s="187"/>
      <c r="AK134" s="187"/>
      <c r="AL134" s="187"/>
      <c r="AM134" s="187"/>
      <c r="AN134" s="187"/>
      <c r="AO134" s="187"/>
      <c r="AP134" s="187"/>
      <c r="AQ134" s="187"/>
      <c r="AR134" s="187"/>
      <c r="AS134" s="187"/>
      <c r="AT134" s="187"/>
      <c r="AU134" s="187"/>
      <c r="AV134" s="187"/>
      <c r="AW134" s="187"/>
      <c r="AX134" s="187"/>
      <c r="AY134" s="187"/>
      <c r="AZ134" s="187"/>
    </row>
    <row r="135" spans="1:6">
      <c r="A135" s="192" t="str">
        <f>'[1]danfoss,sagi'!$A135</f>
        <v>DAN102</v>
      </c>
      <c r="B135" s="193" t="str">
        <f>'[1]danfoss,sagi'!$B135</f>
        <v>RCX-4734BHSA Exp.Valve 4.69TON (R22)</v>
      </c>
      <c r="C135" s="201"/>
      <c r="D135" s="200"/>
      <c r="E135" s="190">
        <f>'[1]danfoss,sagi'!J135</f>
        <v>174.547101449275</v>
      </c>
      <c r="F135" s="197"/>
    </row>
    <row r="136" spans="1:6">
      <c r="A136" s="192" t="str">
        <f>'[1]danfoss,sagi'!$A136</f>
        <v>DAN103</v>
      </c>
      <c r="B136" s="193" t="str">
        <f>'[1]danfoss,sagi'!$B136</f>
        <v>RCX-0834BUSA Exp.Valve 0.78TON (R404A/R507)</v>
      </c>
      <c r="C136" s="202" t="s">
        <v>518</v>
      </c>
      <c r="D136" s="203"/>
      <c r="E136" s="190">
        <f>'[1]danfoss,sagi'!J136</f>
        <v>174.547101449275</v>
      </c>
      <c r="F136" s="197"/>
    </row>
    <row r="137" spans="1:52">
      <c r="A137" s="192" t="str">
        <f>'[1]danfoss,sagi'!$A137</f>
        <v>DAN104</v>
      </c>
      <c r="B137" s="193" t="str">
        <f>'[1]danfoss,sagi'!$B137</f>
        <v>RCX-1034BUSA Exp.Valve 0.99TON (R404A/R507)</v>
      </c>
      <c r="C137" s="204"/>
      <c r="D137" s="203"/>
      <c r="E137" s="190">
        <f>'[1]danfoss,sagi'!J137</f>
        <v>174.547101449275</v>
      </c>
      <c r="F137" s="197"/>
      <c r="G137" s="187"/>
      <c r="H137" s="187"/>
      <c r="I137" s="187"/>
      <c r="J137" s="187"/>
      <c r="K137" s="187"/>
      <c r="L137" s="187"/>
      <c r="M137" s="187"/>
      <c r="N137" s="187"/>
      <c r="O137" s="187"/>
      <c r="P137" s="187"/>
      <c r="Q137" s="187"/>
      <c r="R137" s="187"/>
      <c r="S137" s="187"/>
      <c r="T137" s="187"/>
      <c r="U137" s="187"/>
      <c r="V137" s="187"/>
      <c r="W137" s="187"/>
      <c r="X137" s="187"/>
      <c r="Y137" s="187"/>
      <c r="Z137" s="187"/>
      <c r="AA137" s="187"/>
      <c r="AB137" s="187"/>
      <c r="AC137" s="187"/>
      <c r="AD137" s="187"/>
      <c r="AE137" s="187"/>
      <c r="AF137" s="187"/>
      <c r="AG137" s="187"/>
      <c r="AH137" s="187"/>
      <c r="AI137" s="187"/>
      <c r="AJ137" s="187"/>
      <c r="AK137" s="187"/>
      <c r="AL137" s="187"/>
      <c r="AM137" s="187"/>
      <c r="AN137" s="187"/>
      <c r="AO137" s="187"/>
      <c r="AP137" s="187"/>
      <c r="AQ137" s="187"/>
      <c r="AR137" s="187"/>
      <c r="AS137" s="187"/>
      <c r="AT137" s="187"/>
      <c r="AU137" s="187"/>
      <c r="AV137" s="187"/>
      <c r="AW137" s="187"/>
      <c r="AX137" s="187"/>
      <c r="AY137" s="187"/>
      <c r="AZ137" s="187"/>
    </row>
    <row r="138" spans="1:52">
      <c r="A138" s="192" t="str">
        <f>'[1]danfoss,sagi'!$A138</f>
        <v>DAN105</v>
      </c>
      <c r="B138" s="193" t="str">
        <f>'[1]danfoss,sagi'!$B138</f>
        <v>RCX-1534BUSA Exp.Valve 1.48TON (R404A/R507)</v>
      </c>
      <c r="C138" s="204"/>
      <c r="D138" s="203"/>
      <c r="E138" s="190">
        <f>'[1]danfoss,sagi'!J138</f>
        <v>174.547101449275</v>
      </c>
      <c r="F138" s="197"/>
      <c r="G138" s="187"/>
      <c r="H138" s="187"/>
      <c r="I138" s="187"/>
      <c r="J138" s="187"/>
      <c r="K138" s="187"/>
      <c r="L138" s="187"/>
      <c r="M138" s="187"/>
      <c r="N138" s="187"/>
      <c r="O138" s="187"/>
      <c r="P138" s="187"/>
      <c r="Q138" s="187"/>
      <c r="R138" s="187"/>
      <c r="S138" s="187"/>
      <c r="T138" s="187"/>
      <c r="U138" s="187"/>
      <c r="V138" s="187"/>
      <c r="W138" s="187"/>
      <c r="X138" s="187"/>
      <c r="Y138" s="187"/>
      <c r="Z138" s="187"/>
      <c r="AA138" s="187"/>
      <c r="AB138" s="187"/>
      <c r="AC138" s="187"/>
      <c r="AD138" s="187"/>
      <c r="AE138" s="187"/>
      <c r="AF138" s="187"/>
      <c r="AG138" s="187"/>
      <c r="AH138" s="187"/>
      <c r="AI138" s="187"/>
      <c r="AJ138" s="187"/>
      <c r="AK138" s="187"/>
      <c r="AL138" s="187"/>
      <c r="AM138" s="187"/>
      <c r="AN138" s="187"/>
      <c r="AO138" s="187"/>
      <c r="AP138" s="187"/>
      <c r="AQ138" s="187"/>
      <c r="AR138" s="187"/>
      <c r="AS138" s="187"/>
      <c r="AT138" s="187"/>
      <c r="AU138" s="187"/>
      <c r="AV138" s="187"/>
      <c r="AW138" s="187"/>
      <c r="AX138" s="187"/>
      <c r="AY138" s="187"/>
      <c r="AZ138" s="187"/>
    </row>
    <row r="139" spans="1:52">
      <c r="A139" s="192" t="str">
        <f>'[1]danfoss,sagi'!$A139</f>
        <v>DAN106</v>
      </c>
      <c r="B139" s="193" t="str">
        <f>'[1]danfoss,sagi'!$B139</f>
        <v>RCX-2034BUSA Exp.Valve 1.98TON (R404A/R507)</v>
      </c>
      <c r="C139" s="204"/>
      <c r="D139" s="203"/>
      <c r="E139" s="190">
        <f>'[1]danfoss,sagi'!J139</f>
        <v>174.547101449275</v>
      </c>
      <c r="F139" s="197"/>
      <c r="G139" s="187"/>
      <c r="H139" s="187"/>
      <c r="I139" s="187"/>
      <c r="J139" s="187"/>
      <c r="K139" s="187"/>
      <c r="L139" s="187"/>
      <c r="M139" s="187"/>
      <c r="N139" s="187"/>
      <c r="O139" s="187"/>
      <c r="P139" s="187"/>
      <c r="Q139" s="187"/>
      <c r="R139" s="187"/>
      <c r="S139" s="187"/>
      <c r="T139" s="187"/>
      <c r="U139" s="187"/>
      <c r="V139" s="187"/>
      <c r="W139" s="187"/>
      <c r="X139" s="187"/>
      <c r="Y139" s="187"/>
      <c r="Z139" s="187"/>
      <c r="AA139" s="187"/>
      <c r="AB139" s="187"/>
      <c r="AC139" s="187"/>
      <c r="AD139" s="187"/>
      <c r="AE139" s="187"/>
      <c r="AF139" s="187"/>
      <c r="AG139" s="187"/>
      <c r="AH139" s="187"/>
      <c r="AI139" s="187"/>
      <c r="AJ139" s="187"/>
      <c r="AK139" s="187"/>
      <c r="AL139" s="187"/>
      <c r="AM139" s="187"/>
      <c r="AN139" s="187"/>
      <c r="AO139" s="187"/>
      <c r="AP139" s="187"/>
      <c r="AQ139" s="187"/>
      <c r="AR139" s="187"/>
      <c r="AS139" s="187"/>
      <c r="AT139" s="187"/>
      <c r="AU139" s="187"/>
      <c r="AV139" s="187"/>
      <c r="AW139" s="187"/>
      <c r="AX139" s="187"/>
      <c r="AY139" s="187"/>
      <c r="AZ139" s="187"/>
    </row>
    <row r="140" spans="1:52">
      <c r="A140" s="192" t="str">
        <f>'[1]danfoss,sagi'!$A140</f>
        <v>DAN108</v>
      </c>
      <c r="B140" s="193" t="str">
        <f>'[1]danfoss,sagi'!$B140</f>
        <v>SCX-0645DBHSA Exp.Valve 5.78TON (R22) 1/2"Fx5/8"F</v>
      </c>
      <c r="C140" s="199" t="s">
        <v>519</v>
      </c>
      <c r="D140" s="200"/>
      <c r="E140" s="190">
        <f>'[1]danfoss,sagi'!J140</f>
        <v>227.620689655172</v>
      </c>
      <c r="F140" s="197"/>
      <c r="G140" s="187"/>
      <c r="H140" s="187"/>
      <c r="I140" s="187"/>
      <c r="J140" s="187"/>
      <c r="K140" s="187"/>
      <c r="L140" s="187"/>
      <c r="M140" s="187"/>
      <c r="N140" s="187"/>
      <c r="O140" s="187"/>
      <c r="P140" s="187"/>
      <c r="Q140" s="187"/>
      <c r="R140" s="187"/>
      <c r="S140" s="187"/>
      <c r="T140" s="187"/>
      <c r="U140" s="187"/>
      <c r="V140" s="187"/>
      <c r="W140" s="187"/>
      <c r="X140" s="187"/>
      <c r="Y140" s="187"/>
      <c r="Z140" s="187"/>
      <c r="AA140" s="187"/>
      <c r="AB140" s="187"/>
      <c r="AC140" s="187"/>
      <c r="AD140" s="187"/>
      <c r="AE140" s="187"/>
      <c r="AF140" s="187"/>
      <c r="AG140" s="187"/>
      <c r="AH140" s="187"/>
      <c r="AI140" s="187"/>
      <c r="AJ140" s="187"/>
      <c r="AK140" s="187"/>
      <c r="AL140" s="187"/>
      <c r="AM140" s="187"/>
      <c r="AN140" s="187"/>
      <c r="AO140" s="187"/>
      <c r="AP140" s="187"/>
      <c r="AQ140" s="187"/>
      <c r="AR140" s="187"/>
      <c r="AS140" s="187"/>
      <c r="AT140" s="187"/>
      <c r="AU140" s="187"/>
      <c r="AV140" s="187"/>
      <c r="AW140" s="187"/>
      <c r="AX140" s="187"/>
      <c r="AY140" s="187"/>
      <c r="AZ140" s="187"/>
    </row>
    <row r="141" spans="1:52">
      <c r="A141" s="192" t="str">
        <f>'[1]danfoss,sagi'!$A141</f>
        <v>DAN109</v>
      </c>
      <c r="B141" s="193" t="str">
        <f>'[1]danfoss,sagi'!$B141</f>
        <v>SCX-0845DBHSA Exp.Valve 8.05TON (R22) 1/2"Fx5/8"F</v>
      </c>
      <c r="C141" s="205"/>
      <c r="D141" s="200"/>
      <c r="E141" s="190">
        <f>'[1]danfoss,sagi'!J141</f>
        <v>227.620689655172</v>
      </c>
      <c r="F141" s="197"/>
      <c r="G141" s="187"/>
      <c r="H141" s="187"/>
      <c r="I141" s="187"/>
      <c r="J141" s="187"/>
      <c r="K141" s="187"/>
      <c r="L141" s="187"/>
      <c r="M141" s="187"/>
      <c r="N141" s="187"/>
      <c r="O141" s="187"/>
      <c r="P141" s="187"/>
      <c r="Q141" s="187"/>
      <c r="R141" s="187"/>
      <c r="S141" s="187"/>
      <c r="T141" s="187"/>
      <c r="U141" s="187"/>
      <c r="V141" s="187"/>
      <c r="W141" s="187"/>
      <c r="X141" s="187"/>
      <c r="Y141" s="187"/>
      <c r="Z141" s="187"/>
      <c r="AA141" s="187"/>
      <c r="AB141" s="187"/>
      <c r="AC141" s="187"/>
      <c r="AD141" s="187"/>
      <c r="AE141" s="187"/>
      <c r="AF141" s="187"/>
      <c r="AG141" s="187"/>
      <c r="AH141" s="187"/>
      <c r="AI141" s="187"/>
      <c r="AJ141" s="187"/>
      <c r="AK141" s="187"/>
      <c r="AL141" s="187"/>
      <c r="AM141" s="187"/>
      <c r="AN141" s="187"/>
      <c r="AO141" s="187"/>
      <c r="AP141" s="187"/>
      <c r="AQ141" s="187"/>
      <c r="AR141" s="187"/>
      <c r="AS141" s="187"/>
      <c r="AT141" s="187"/>
      <c r="AU141" s="187"/>
      <c r="AV141" s="187"/>
      <c r="AW141" s="187"/>
      <c r="AX141" s="187"/>
      <c r="AY141" s="187"/>
      <c r="AZ141" s="187"/>
    </row>
    <row r="142" spans="1:52">
      <c r="A142" s="192" t="str">
        <f>'[1]danfoss,sagi'!$A142</f>
        <v>DAN110</v>
      </c>
      <c r="B142" s="193" t="str">
        <f>'[1]danfoss,sagi'!$B142</f>
        <v>SCX-1057DBHSA Exp.Valve 10.1TON (R22) 5/8"S x 7/8"S</v>
      </c>
      <c r="C142" s="205"/>
      <c r="D142" s="200"/>
      <c r="E142" s="190">
        <f>'[1]danfoss,sagi'!J142</f>
        <v>227.620689655172</v>
      </c>
      <c r="F142" s="197"/>
      <c r="G142" s="187"/>
      <c r="H142" s="187"/>
      <c r="I142" s="187"/>
      <c r="J142" s="187"/>
      <c r="K142" s="187"/>
      <c r="L142" s="187"/>
      <c r="M142" s="187"/>
      <c r="N142" s="187"/>
      <c r="O142" s="187"/>
      <c r="P142" s="187"/>
      <c r="Q142" s="187"/>
      <c r="R142" s="187"/>
      <c r="S142" s="187"/>
      <c r="T142" s="187"/>
      <c r="U142" s="187"/>
      <c r="V142" s="187"/>
      <c r="W142" s="187"/>
      <c r="X142" s="187"/>
      <c r="Y142" s="187"/>
      <c r="Z142" s="187"/>
      <c r="AA142" s="187"/>
      <c r="AB142" s="187"/>
      <c r="AC142" s="187"/>
      <c r="AD142" s="187"/>
      <c r="AE142" s="187"/>
      <c r="AF142" s="187"/>
      <c r="AG142" s="187"/>
      <c r="AH142" s="187"/>
      <c r="AI142" s="187"/>
      <c r="AJ142" s="187"/>
      <c r="AK142" s="187"/>
      <c r="AL142" s="187"/>
      <c r="AM142" s="187"/>
      <c r="AN142" s="187"/>
      <c r="AO142" s="187"/>
      <c r="AP142" s="187"/>
      <c r="AQ142" s="187"/>
      <c r="AR142" s="187"/>
      <c r="AS142" s="187"/>
      <c r="AT142" s="187"/>
      <c r="AU142" s="187"/>
      <c r="AV142" s="187"/>
      <c r="AW142" s="187"/>
      <c r="AX142" s="187"/>
      <c r="AY142" s="187"/>
      <c r="AZ142" s="187"/>
    </row>
    <row r="143" spans="1:52">
      <c r="A143" s="192" t="str">
        <f>'[1]danfoss,sagi'!$A143</f>
        <v>DAN111</v>
      </c>
      <c r="B143" s="193" t="str">
        <f>'[1]danfoss,sagi'!$B143</f>
        <v>SCX-1257DBHSA Exp.Valve 12.1TON (R22) 5/8"S x 7/8"S</v>
      </c>
      <c r="C143" s="205"/>
      <c r="D143" s="200"/>
      <c r="E143" s="190">
        <f>'[1]danfoss,sagi'!J143</f>
        <v>227.620689655172</v>
      </c>
      <c r="F143" s="197"/>
      <c r="G143" s="187"/>
      <c r="H143" s="187"/>
      <c r="I143" s="187"/>
      <c r="J143" s="187"/>
      <c r="K143" s="187"/>
      <c r="L143" s="187"/>
      <c r="M143" s="187"/>
      <c r="N143" s="187"/>
      <c r="O143" s="187"/>
      <c r="P143" s="187"/>
      <c r="Q143" s="187"/>
      <c r="R143" s="187"/>
      <c r="S143" s="187"/>
      <c r="T143" s="187"/>
      <c r="U143" s="187"/>
      <c r="V143" s="187"/>
      <c r="W143" s="187"/>
      <c r="X143" s="187"/>
      <c r="Y143" s="187"/>
      <c r="Z143" s="187"/>
      <c r="AA143" s="187"/>
      <c r="AB143" s="187"/>
      <c r="AC143" s="187"/>
      <c r="AD143" s="187"/>
      <c r="AE143" s="187"/>
      <c r="AF143" s="187"/>
      <c r="AG143" s="187"/>
      <c r="AH143" s="187"/>
      <c r="AI143" s="187"/>
      <c r="AJ143" s="187"/>
      <c r="AK143" s="187"/>
      <c r="AL143" s="187"/>
      <c r="AM143" s="187"/>
      <c r="AN143" s="187"/>
      <c r="AO143" s="187"/>
      <c r="AP143" s="187"/>
      <c r="AQ143" s="187"/>
      <c r="AR143" s="187"/>
      <c r="AS143" s="187"/>
      <c r="AT143" s="187"/>
      <c r="AU143" s="187"/>
      <c r="AV143" s="187"/>
      <c r="AW143" s="187"/>
      <c r="AX143" s="187"/>
      <c r="AY143" s="187"/>
      <c r="AZ143" s="187"/>
    </row>
    <row r="144" spans="1:6">
      <c r="A144" s="192" t="str">
        <f>'[1]danfoss,sagi'!$A144</f>
        <v>DAN112</v>
      </c>
      <c r="B144" s="193" t="str">
        <f>'[1]danfoss,sagi'!$B144</f>
        <v>SCX-1457DBHSA Exp.Valve 14.4TON (R22) 5/8"S x 7/8"S</v>
      </c>
      <c r="C144" s="201"/>
      <c r="D144" s="200"/>
      <c r="E144" s="190">
        <f>'[1]danfoss,sagi'!J144</f>
        <v>227.620689655172</v>
      </c>
      <c r="F144" s="197"/>
    </row>
    <row r="145" spans="1:52">
      <c r="A145" s="192" t="str">
        <f>'[1]danfoss,sagi'!$A145</f>
        <v>DAN114</v>
      </c>
      <c r="B145" s="193" t="str">
        <f>'[1]danfoss,sagi'!$B145</f>
        <v>SCX-0545DBUSA Exp.Valve 5.08TON (R404A/R507) 1/2"Fx5/8"F</v>
      </c>
      <c r="C145" s="204"/>
      <c r="D145" s="203"/>
      <c r="E145" s="190">
        <f>'[1]danfoss,sagi'!J145</f>
        <v>227.620689655172</v>
      </c>
      <c r="F145" s="197"/>
      <c r="G145" s="187"/>
      <c r="H145" s="187"/>
      <c r="I145" s="187"/>
      <c r="J145" s="187"/>
      <c r="K145" s="187"/>
      <c r="L145" s="187"/>
      <c r="M145" s="187"/>
      <c r="N145" s="187"/>
      <c r="O145" s="187"/>
      <c r="P145" s="187"/>
      <c r="Q145" s="187"/>
      <c r="R145" s="187"/>
      <c r="S145" s="187"/>
      <c r="T145" s="187"/>
      <c r="U145" s="187"/>
      <c r="V145" s="187"/>
      <c r="W145" s="187"/>
      <c r="X145" s="187"/>
      <c r="Y145" s="187"/>
      <c r="Z145" s="187"/>
      <c r="AA145" s="187"/>
      <c r="AB145" s="187"/>
      <c r="AC145" s="187"/>
      <c r="AD145" s="187"/>
      <c r="AE145" s="187"/>
      <c r="AF145" s="187"/>
      <c r="AG145" s="187"/>
      <c r="AH145" s="187"/>
      <c r="AI145" s="187"/>
      <c r="AJ145" s="187"/>
      <c r="AK145" s="187"/>
      <c r="AL145" s="187"/>
      <c r="AM145" s="187"/>
      <c r="AN145" s="187"/>
      <c r="AO145" s="187"/>
      <c r="AP145" s="187"/>
      <c r="AQ145" s="187"/>
      <c r="AR145" s="187"/>
      <c r="AS145" s="187"/>
      <c r="AT145" s="187"/>
      <c r="AU145" s="187"/>
      <c r="AV145" s="187"/>
      <c r="AW145" s="187"/>
      <c r="AX145" s="187"/>
      <c r="AY145" s="187"/>
      <c r="AZ145" s="187"/>
    </row>
    <row r="146" spans="1:52">
      <c r="A146" s="192" t="str">
        <f>'[1]danfoss,sagi'!$A146</f>
        <v>DAN116</v>
      </c>
      <c r="B146" s="193" t="str">
        <f>'[1]danfoss,sagi'!$B146</f>
        <v>SCX-0857DUSA Exp.Valve 7.66TON (R404A/R507) 5/8"S x 7/8"S</v>
      </c>
      <c r="C146" s="204"/>
      <c r="D146" s="203"/>
      <c r="E146" s="190">
        <f>'[1]danfoss,sagi'!J146</f>
        <v>227.620689655172</v>
      </c>
      <c r="F146" s="197"/>
      <c r="G146" s="187"/>
      <c r="H146" s="187"/>
      <c r="I146" s="187"/>
      <c r="J146" s="187"/>
      <c r="K146" s="187"/>
      <c r="L146" s="187"/>
      <c r="M146" s="187"/>
      <c r="N146" s="187"/>
      <c r="O146" s="187"/>
      <c r="P146" s="187"/>
      <c r="Q146" s="187"/>
      <c r="R146" s="187"/>
      <c r="S146" s="187"/>
      <c r="T146" s="187"/>
      <c r="U146" s="187"/>
      <c r="V146" s="187"/>
      <c r="W146" s="187"/>
      <c r="X146" s="187"/>
      <c r="Y146" s="187"/>
      <c r="Z146" s="187"/>
      <c r="AA146" s="187"/>
      <c r="AB146" s="187"/>
      <c r="AC146" s="187"/>
      <c r="AD146" s="187"/>
      <c r="AE146" s="187"/>
      <c r="AF146" s="187"/>
      <c r="AG146" s="187"/>
      <c r="AH146" s="187"/>
      <c r="AI146" s="187"/>
      <c r="AJ146" s="187"/>
      <c r="AK146" s="187"/>
      <c r="AL146" s="187"/>
      <c r="AM146" s="187"/>
      <c r="AN146" s="187"/>
      <c r="AO146" s="187"/>
      <c r="AP146" s="187"/>
      <c r="AQ146" s="187"/>
      <c r="AR146" s="187"/>
      <c r="AS146" s="187"/>
      <c r="AT146" s="187"/>
      <c r="AU146" s="187"/>
      <c r="AV146" s="187"/>
      <c r="AW146" s="187"/>
      <c r="AX146" s="187"/>
      <c r="AY146" s="187"/>
      <c r="AZ146" s="187"/>
    </row>
    <row r="147" ht="20" customHeight="1" spans="1:52">
      <c r="A147" s="192" t="str">
        <f>'[1]danfoss,sagi'!$A147</f>
        <v>DAN117</v>
      </c>
      <c r="B147" s="193" t="str">
        <f>'[1]danfoss,sagi'!$B147</f>
        <v>SCX-0957DUSA Exp.Valve 9.06TON (R404A/R507) 5/8"S x 7/8"S</v>
      </c>
      <c r="C147" s="206"/>
      <c r="D147" s="203"/>
      <c r="E147" s="190">
        <f>'[1]danfoss,sagi'!J147</f>
        <v>227.620689655172</v>
      </c>
      <c r="F147" s="197"/>
      <c r="G147" s="187"/>
      <c r="H147" s="187"/>
      <c r="I147" s="187"/>
      <c r="J147" s="187"/>
      <c r="K147" s="187"/>
      <c r="L147" s="187"/>
      <c r="M147" s="187"/>
      <c r="N147" s="187"/>
      <c r="O147" s="187"/>
      <c r="P147" s="187"/>
      <c r="Q147" s="187"/>
      <c r="R147" s="187"/>
      <c r="S147" s="187"/>
      <c r="T147" s="187"/>
      <c r="U147" s="187"/>
      <c r="V147" s="187"/>
      <c r="W147" s="187"/>
      <c r="X147" s="187"/>
      <c r="Y147" s="187"/>
      <c r="Z147" s="187"/>
      <c r="AA147" s="187"/>
      <c r="AB147" s="187"/>
      <c r="AC147" s="187"/>
      <c r="AD147" s="187"/>
      <c r="AE147" s="187"/>
      <c r="AF147" s="187"/>
      <c r="AG147" s="187"/>
      <c r="AH147" s="187"/>
      <c r="AI147" s="187"/>
      <c r="AJ147" s="187"/>
      <c r="AK147" s="187"/>
      <c r="AL147" s="187"/>
      <c r="AM147" s="187"/>
      <c r="AN147" s="187"/>
      <c r="AO147" s="187"/>
      <c r="AP147" s="187"/>
      <c r="AQ147" s="187"/>
      <c r="AR147" s="187"/>
      <c r="AS147" s="187"/>
      <c r="AT147" s="187"/>
      <c r="AU147" s="187"/>
      <c r="AV147" s="187"/>
      <c r="AW147" s="187"/>
      <c r="AX147" s="187"/>
      <c r="AY147" s="187"/>
      <c r="AZ147" s="187"/>
    </row>
    <row r="148" ht="22.5" spans="1:52">
      <c r="A148" s="192" t="str">
        <f>'[1]danfoss,sagi'!$A148</f>
        <v>DAN117.1</v>
      </c>
      <c r="B148" s="193" t="str">
        <f>'[1]danfoss,sagi'!$B148</f>
        <v>AWR-2510GLW 1" Water Regulating Valve saginomiya</v>
      </c>
      <c r="C148" s="204" t="s">
        <v>520</v>
      </c>
      <c r="D148" s="203"/>
      <c r="E148" s="190" t="str">
        <f>'[1]danfoss,sagi'!J148</f>
        <v>~</v>
      </c>
      <c r="F148" s="207"/>
      <c r="G148" s="187"/>
      <c r="H148" s="187"/>
      <c r="I148" s="187"/>
      <c r="J148" s="187"/>
      <c r="K148" s="187"/>
      <c r="L148" s="187"/>
      <c r="M148" s="187"/>
      <c r="N148" s="187"/>
      <c r="O148" s="187"/>
      <c r="P148" s="187"/>
      <c r="Q148" s="187"/>
      <c r="R148" s="187"/>
      <c r="S148" s="187"/>
      <c r="T148" s="187"/>
      <c r="U148" s="187"/>
      <c r="V148" s="187"/>
      <c r="W148" s="187"/>
      <c r="X148" s="187"/>
      <c r="Y148" s="187"/>
      <c r="Z148" s="187"/>
      <c r="AA148" s="187"/>
      <c r="AB148" s="187"/>
      <c r="AC148" s="187"/>
      <c r="AD148" s="187"/>
      <c r="AE148" s="187"/>
      <c r="AF148" s="187"/>
      <c r="AG148" s="187"/>
      <c r="AH148" s="187"/>
      <c r="AI148" s="187"/>
      <c r="AJ148" s="187"/>
      <c r="AK148" s="187"/>
      <c r="AL148" s="187"/>
      <c r="AM148" s="187"/>
      <c r="AN148" s="187"/>
      <c r="AO148" s="187"/>
      <c r="AP148" s="187"/>
      <c r="AQ148" s="187"/>
      <c r="AR148" s="187"/>
      <c r="AS148" s="187"/>
      <c r="AT148" s="187"/>
      <c r="AU148" s="187"/>
      <c r="AV148" s="187"/>
      <c r="AW148" s="187"/>
      <c r="AX148" s="187"/>
      <c r="AY148" s="187"/>
      <c r="AZ148" s="187"/>
    </row>
    <row r="149" ht="22.9" customHeight="1" spans="1:52">
      <c r="A149" s="192" t="str">
        <f>'[1]danfoss,sagi'!$A149</f>
        <v>DAN118</v>
      </c>
      <c r="B149" s="193" t="str">
        <f>'[1]danfoss,sagi'!$B149</f>
        <v>INX-2203DUL-Q61 Valve</v>
      </c>
      <c r="C149" s="208" t="s">
        <v>521</v>
      </c>
      <c r="D149" s="209"/>
      <c r="E149" s="190" t="str">
        <f>'[1]danfoss,sagi'!J149</f>
        <v>~</v>
      </c>
      <c r="F149" s="207"/>
      <c r="G149" s="187"/>
      <c r="H149" s="187"/>
      <c r="I149" s="187"/>
      <c r="J149" s="187"/>
      <c r="K149" s="187"/>
      <c r="L149" s="187"/>
      <c r="M149" s="187"/>
      <c r="N149" s="187"/>
      <c r="O149" s="187"/>
      <c r="P149" s="187"/>
      <c r="Q149" s="187"/>
      <c r="R149" s="187"/>
      <c r="S149" s="187"/>
      <c r="T149" s="187"/>
      <c r="U149" s="187"/>
      <c r="V149" s="187"/>
      <c r="W149" s="187"/>
      <c r="X149" s="187"/>
      <c r="Y149" s="187"/>
      <c r="Z149" s="187"/>
      <c r="AA149" s="187"/>
      <c r="AB149" s="187"/>
      <c r="AC149" s="187"/>
      <c r="AD149" s="187"/>
      <c r="AE149" s="187"/>
      <c r="AF149" s="187"/>
      <c r="AG149" s="187"/>
      <c r="AH149" s="187"/>
      <c r="AI149" s="187"/>
      <c r="AJ149" s="187"/>
      <c r="AK149" s="187"/>
      <c r="AL149" s="187"/>
      <c r="AM149" s="187"/>
      <c r="AN149" s="187"/>
      <c r="AO149" s="187"/>
      <c r="AP149" s="187"/>
      <c r="AQ149" s="187"/>
      <c r="AR149" s="187"/>
      <c r="AS149" s="187"/>
      <c r="AT149" s="187"/>
      <c r="AU149" s="187"/>
      <c r="AV149" s="187"/>
      <c r="AW149" s="187"/>
      <c r="AX149" s="187"/>
      <c r="AY149" s="187"/>
      <c r="AZ149" s="187"/>
    </row>
    <row r="150" ht="22.9" customHeight="1" spans="1:52">
      <c r="A150" s="192" t="str">
        <f>'[1]danfoss,sagi'!$A150</f>
        <v>DAN119</v>
      </c>
      <c r="B150" s="193" t="str">
        <f>'[1]danfoss,sagi'!$B150</f>
        <v>INX-2208DUL-Q63 Valve</v>
      </c>
      <c r="C150" s="210"/>
      <c r="D150" s="209"/>
      <c r="E150" s="190" t="str">
        <f>'[1]danfoss,sagi'!J150</f>
        <v>~</v>
      </c>
      <c r="F150" s="211"/>
      <c r="G150" s="187"/>
      <c r="H150" s="187"/>
      <c r="I150" s="187"/>
      <c r="J150" s="187"/>
      <c r="K150" s="187"/>
      <c r="L150" s="187"/>
      <c r="M150" s="187"/>
      <c r="N150" s="187"/>
      <c r="O150" s="187"/>
      <c r="P150" s="187"/>
      <c r="Q150" s="187"/>
      <c r="R150" s="187"/>
      <c r="S150" s="187"/>
      <c r="T150" s="187"/>
      <c r="U150" s="187"/>
      <c r="V150" s="187"/>
      <c r="W150" s="187"/>
      <c r="X150" s="187"/>
      <c r="Y150" s="187"/>
      <c r="Z150" s="187"/>
      <c r="AA150" s="187"/>
      <c r="AB150" s="187"/>
      <c r="AC150" s="187"/>
      <c r="AD150" s="187"/>
      <c r="AE150" s="187"/>
      <c r="AF150" s="187"/>
      <c r="AG150" s="187"/>
      <c r="AH150" s="187"/>
      <c r="AI150" s="187"/>
      <c r="AJ150" s="187"/>
      <c r="AK150" s="187"/>
      <c r="AL150" s="187"/>
      <c r="AM150" s="187"/>
      <c r="AN150" s="187"/>
      <c r="AO150" s="187"/>
      <c r="AP150" s="187"/>
      <c r="AQ150" s="187"/>
      <c r="AR150" s="187"/>
      <c r="AS150" s="187"/>
      <c r="AT150" s="187"/>
      <c r="AU150" s="187"/>
      <c r="AV150" s="187"/>
      <c r="AW150" s="187"/>
      <c r="AX150" s="187"/>
      <c r="AY150" s="187"/>
      <c r="AZ150" s="187"/>
    </row>
    <row r="151" ht="42" customHeight="1" spans="1:52">
      <c r="A151" s="192">
        <f>'[1]danfoss,sagi'!$A151</f>
        <v>0</v>
      </c>
      <c r="B151" s="193" t="str">
        <f>'[1]danfoss,sagi'!$B151</f>
        <v>CFE-SC10B-001 Saginomiya digital pressure control</v>
      </c>
      <c r="C151" s="136" t="s">
        <v>522</v>
      </c>
      <c r="D151" s="45"/>
      <c r="E151" s="190" t="str">
        <f>'[1]danfoss,sagi'!J151</f>
        <v>~</v>
      </c>
      <c r="F151" s="197"/>
      <c r="G151" s="187"/>
      <c r="H151" s="187"/>
      <c r="I151" s="187"/>
      <c r="J151" s="187"/>
      <c r="K151" s="187"/>
      <c r="L151" s="187"/>
      <c r="M151" s="187"/>
      <c r="N151" s="187"/>
      <c r="O151" s="187"/>
      <c r="P151" s="187"/>
      <c r="Q151" s="187"/>
      <c r="R151" s="187"/>
      <c r="S151" s="187"/>
      <c r="T151" s="187"/>
      <c r="U151" s="187"/>
      <c r="V151" s="187"/>
      <c r="W151" s="187"/>
      <c r="X151" s="187"/>
      <c r="Y151" s="187"/>
      <c r="Z151" s="187"/>
      <c r="AA151" s="187"/>
      <c r="AB151" s="187"/>
      <c r="AC151" s="187"/>
      <c r="AD151" s="187"/>
      <c r="AE151" s="187"/>
      <c r="AF151" s="187"/>
      <c r="AG151" s="187"/>
      <c r="AH151" s="187"/>
      <c r="AI151" s="187"/>
      <c r="AJ151" s="187"/>
      <c r="AK151" s="187"/>
      <c r="AL151" s="187"/>
      <c r="AM151" s="187"/>
      <c r="AN151" s="187"/>
      <c r="AO151" s="187"/>
      <c r="AP151" s="187"/>
      <c r="AQ151" s="187"/>
      <c r="AR151" s="187"/>
      <c r="AS151" s="187"/>
      <c r="AT151" s="187"/>
      <c r="AU151" s="187"/>
      <c r="AV151" s="187"/>
      <c r="AW151" s="187"/>
      <c r="AX151" s="187"/>
      <c r="AY151" s="187"/>
      <c r="AZ151" s="187"/>
    </row>
    <row r="152" ht="39" customHeight="1" spans="1:52">
      <c r="A152" s="192">
        <f>'[1]danfoss,sagi'!$A152</f>
        <v>0</v>
      </c>
      <c r="B152" s="193" t="str">
        <f>'[1]danfoss,sagi'!$B152</f>
        <v>CFE-SC35B-001 Saginomiya digital pressure control</v>
      </c>
      <c r="C152" s="138"/>
      <c r="D152" s="45"/>
      <c r="E152" s="190" t="str">
        <f>'[1]danfoss,sagi'!J152</f>
        <v>~</v>
      </c>
      <c r="F152" s="197"/>
      <c r="G152" s="187"/>
      <c r="H152" s="187"/>
      <c r="I152" s="187"/>
      <c r="J152" s="187"/>
      <c r="K152" s="187"/>
      <c r="L152" s="187"/>
      <c r="M152" s="187"/>
      <c r="N152" s="187"/>
      <c r="O152" s="187"/>
      <c r="P152" s="187"/>
      <c r="Q152" s="187"/>
      <c r="R152" s="187"/>
      <c r="S152" s="187"/>
      <c r="T152" s="187"/>
      <c r="U152" s="187"/>
      <c r="V152" s="187"/>
      <c r="W152" s="187"/>
      <c r="X152" s="187"/>
      <c r="Y152" s="187"/>
      <c r="Z152" s="187"/>
      <c r="AA152" s="187"/>
      <c r="AB152" s="187"/>
      <c r="AC152" s="187"/>
      <c r="AD152" s="187"/>
      <c r="AE152" s="187"/>
      <c r="AF152" s="187"/>
      <c r="AG152" s="187"/>
      <c r="AH152" s="187"/>
      <c r="AI152" s="187"/>
      <c r="AJ152" s="187"/>
      <c r="AK152" s="187"/>
      <c r="AL152" s="187"/>
      <c r="AM152" s="187"/>
      <c r="AN152" s="187"/>
      <c r="AO152" s="187"/>
      <c r="AP152" s="187"/>
      <c r="AQ152" s="187"/>
      <c r="AR152" s="187"/>
      <c r="AS152" s="187"/>
      <c r="AT152" s="187"/>
      <c r="AU152" s="187"/>
      <c r="AV152" s="187"/>
      <c r="AW152" s="187"/>
      <c r="AX152" s="187"/>
      <c r="AY152" s="187"/>
      <c r="AZ152" s="187"/>
    </row>
    <row r="153" spans="1:52">
      <c r="A153" s="192" t="str">
        <f>'[1]danfoss,sagi'!$A153</f>
        <v>DAN120</v>
      </c>
      <c r="B153" s="193" t="str">
        <f>'[1]danfoss,sagi'!$B153</f>
        <v>Korea HJ-01 Vibration hose 3/8"</v>
      </c>
      <c r="C153" s="45" t="s">
        <v>523</v>
      </c>
      <c r="D153" s="45"/>
      <c r="E153" s="190">
        <f>'[1]danfoss,sagi'!J153</f>
        <v>42.8636363636363</v>
      </c>
      <c r="F153" s="207"/>
      <c r="G153" s="187"/>
      <c r="H153" s="187"/>
      <c r="I153" s="187"/>
      <c r="J153" s="187"/>
      <c r="K153" s="187"/>
      <c r="L153" s="187"/>
      <c r="M153" s="187"/>
      <c r="N153" s="187"/>
      <c r="O153" s="187"/>
      <c r="P153" s="187"/>
      <c r="Q153" s="187"/>
      <c r="R153" s="187"/>
      <c r="S153" s="187"/>
      <c r="T153" s="187"/>
      <c r="U153" s="187"/>
      <c r="V153" s="187"/>
      <c r="W153" s="187"/>
      <c r="X153" s="187"/>
      <c r="Y153" s="187"/>
      <c r="Z153" s="187"/>
      <c r="AA153" s="187"/>
      <c r="AB153" s="187"/>
      <c r="AC153" s="187"/>
      <c r="AD153" s="187"/>
      <c r="AE153" s="187"/>
      <c r="AF153" s="187"/>
      <c r="AG153" s="187"/>
      <c r="AH153" s="187"/>
      <c r="AI153" s="187"/>
      <c r="AJ153" s="187"/>
      <c r="AK153" s="187"/>
      <c r="AL153" s="187"/>
      <c r="AM153" s="187"/>
      <c r="AN153" s="187"/>
      <c r="AO153" s="187"/>
      <c r="AP153" s="187"/>
      <c r="AQ153" s="187"/>
      <c r="AR153" s="187"/>
      <c r="AS153" s="187"/>
      <c r="AT153" s="187"/>
      <c r="AU153" s="187"/>
      <c r="AV153" s="187"/>
      <c r="AW153" s="187"/>
      <c r="AX153" s="187"/>
      <c r="AY153" s="187"/>
      <c r="AZ153" s="187"/>
    </row>
    <row r="154" spans="1:52">
      <c r="A154" s="192" t="str">
        <f>'[1]danfoss,sagi'!$A154</f>
        <v>DAN121</v>
      </c>
      <c r="B154" s="193" t="str">
        <f>'[1]danfoss,sagi'!$B154</f>
        <v>Korea HJ-02 Vibration hose 1/2"</v>
      </c>
      <c r="C154" s="45"/>
      <c r="D154" s="45"/>
      <c r="E154" s="190">
        <f>'[1]danfoss,sagi'!J154</f>
        <v>46.6944444444444</v>
      </c>
      <c r="F154" s="212"/>
      <c r="G154" s="187"/>
      <c r="H154" s="187"/>
      <c r="I154" s="187"/>
      <c r="J154" s="187"/>
      <c r="K154" s="187"/>
      <c r="L154" s="187"/>
      <c r="M154" s="187"/>
      <c r="N154" s="187"/>
      <c r="O154" s="187"/>
      <c r="P154" s="187"/>
      <c r="Q154" s="187"/>
      <c r="R154" s="187"/>
      <c r="S154" s="187"/>
      <c r="T154" s="187"/>
      <c r="U154" s="187"/>
      <c r="V154" s="187"/>
      <c r="W154" s="187"/>
      <c r="X154" s="187"/>
      <c r="Y154" s="187"/>
      <c r="Z154" s="187"/>
      <c r="AA154" s="187"/>
      <c r="AB154" s="187"/>
      <c r="AC154" s="187"/>
      <c r="AD154" s="187"/>
      <c r="AE154" s="187"/>
      <c r="AF154" s="187"/>
      <c r="AG154" s="187"/>
      <c r="AH154" s="187"/>
      <c r="AI154" s="187"/>
      <c r="AJ154" s="187"/>
      <c r="AK154" s="187"/>
      <c r="AL154" s="187"/>
      <c r="AM154" s="187"/>
      <c r="AN154" s="187"/>
      <c r="AO154" s="187"/>
      <c r="AP154" s="187"/>
      <c r="AQ154" s="187"/>
      <c r="AR154" s="187"/>
      <c r="AS154" s="187"/>
      <c r="AT154" s="187"/>
      <c r="AU154" s="187"/>
      <c r="AV154" s="187"/>
      <c r="AW154" s="187"/>
      <c r="AX154" s="187"/>
      <c r="AY154" s="187"/>
      <c r="AZ154" s="187"/>
    </row>
    <row r="155" spans="1:52">
      <c r="A155" s="192" t="str">
        <f>'[1]danfoss,sagi'!$A155</f>
        <v>DAN122</v>
      </c>
      <c r="B155" s="193" t="str">
        <f>'[1]danfoss,sagi'!$B155</f>
        <v>Korea HJ-03 Vibration hose 5/8"</v>
      </c>
      <c r="C155" s="45"/>
      <c r="D155" s="45"/>
      <c r="E155" s="190">
        <f>'[1]danfoss,sagi'!J155</f>
        <v>50.1111111111111</v>
      </c>
      <c r="F155" s="212"/>
      <c r="G155" s="187"/>
      <c r="H155" s="187"/>
      <c r="I155" s="187"/>
      <c r="J155" s="187"/>
      <c r="K155" s="187"/>
      <c r="L155" s="187"/>
      <c r="M155" s="187"/>
      <c r="N155" s="187"/>
      <c r="O155" s="187"/>
      <c r="P155" s="187"/>
      <c r="Q155" s="187"/>
      <c r="R155" s="187"/>
      <c r="S155" s="187"/>
      <c r="T155" s="187"/>
      <c r="U155" s="187"/>
      <c r="V155" s="187"/>
      <c r="W155" s="187"/>
      <c r="X155" s="187"/>
      <c r="Y155" s="187"/>
      <c r="Z155" s="187"/>
      <c r="AA155" s="187"/>
      <c r="AB155" s="187"/>
      <c r="AC155" s="187"/>
      <c r="AD155" s="187"/>
      <c r="AE155" s="187"/>
      <c r="AF155" s="187"/>
      <c r="AG155" s="187"/>
      <c r="AH155" s="187"/>
      <c r="AI155" s="187"/>
      <c r="AJ155" s="187"/>
      <c r="AK155" s="187"/>
      <c r="AL155" s="187"/>
      <c r="AM155" s="187"/>
      <c r="AN155" s="187"/>
      <c r="AO155" s="187"/>
      <c r="AP155" s="187"/>
      <c r="AQ155" s="187"/>
      <c r="AR155" s="187"/>
      <c r="AS155" s="187"/>
      <c r="AT155" s="187"/>
      <c r="AU155" s="187"/>
      <c r="AV155" s="187"/>
      <c r="AW155" s="187"/>
      <c r="AX155" s="187"/>
      <c r="AY155" s="187"/>
      <c r="AZ155" s="187"/>
    </row>
    <row r="156" spans="1:52">
      <c r="A156" s="192" t="str">
        <f>'[1]danfoss,sagi'!$A156</f>
        <v>DAN123</v>
      </c>
      <c r="B156" s="193" t="str">
        <f>'[1]danfoss,sagi'!$B156</f>
        <v>Korea HJ-04 Vibration hose 3/4"</v>
      </c>
      <c r="C156" s="45"/>
      <c r="D156" s="45"/>
      <c r="E156" s="190">
        <f>'[1]danfoss,sagi'!J156</f>
        <v>84.1638888888889</v>
      </c>
      <c r="F156" s="212"/>
      <c r="G156" s="187"/>
      <c r="H156" s="187"/>
      <c r="I156" s="187"/>
      <c r="J156" s="187"/>
      <c r="K156" s="187"/>
      <c r="L156" s="187"/>
      <c r="M156" s="187"/>
      <c r="N156" s="187"/>
      <c r="O156" s="187"/>
      <c r="P156" s="187"/>
      <c r="Q156" s="187"/>
      <c r="R156" s="187"/>
      <c r="S156" s="187"/>
      <c r="T156" s="187"/>
      <c r="U156" s="187"/>
      <c r="V156" s="187"/>
      <c r="W156" s="187"/>
      <c r="X156" s="187"/>
      <c r="Y156" s="187"/>
      <c r="Z156" s="187"/>
      <c r="AA156" s="187"/>
      <c r="AB156" s="187"/>
      <c r="AC156" s="187"/>
      <c r="AD156" s="187"/>
      <c r="AE156" s="187"/>
      <c r="AF156" s="187"/>
      <c r="AG156" s="187"/>
      <c r="AH156" s="187"/>
      <c r="AI156" s="187"/>
      <c r="AJ156" s="187"/>
      <c r="AK156" s="187"/>
      <c r="AL156" s="187"/>
      <c r="AM156" s="187"/>
      <c r="AN156" s="187"/>
      <c r="AO156" s="187"/>
      <c r="AP156" s="187"/>
      <c r="AQ156" s="187"/>
      <c r="AR156" s="187"/>
      <c r="AS156" s="187"/>
      <c r="AT156" s="187"/>
      <c r="AU156" s="187"/>
      <c r="AV156" s="187"/>
      <c r="AW156" s="187"/>
      <c r="AX156" s="187"/>
      <c r="AY156" s="187"/>
      <c r="AZ156" s="187"/>
    </row>
    <row r="157" spans="1:52">
      <c r="A157" s="192" t="str">
        <f>'[1]danfoss,sagi'!$A157</f>
        <v>DAN124</v>
      </c>
      <c r="B157" s="193" t="str">
        <f>'[1]danfoss,sagi'!$B157</f>
        <v>Korea HJ-05 Vibration hose 7/8"</v>
      </c>
      <c r="C157" s="45"/>
      <c r="D157" s="45"/>
      <c r="E157" s="190">
        <f>'[1]danfoss,sagi'!J157</f>
        <v>96.1222222222222</v>
      </c>
      <c r="F157" s="212"/>
      <c r="G157" s="187"/>
      <c r="H157" s="187"/>
      <c r="I157" s="187"/>
      <c r="J157" s="187"/>
      <c r="K157" s="187"/>
      <c r="L157" s="187"/>
      <c r="M157" s="187"/>
      <c r="N157" s="187"/>
      <c r="O157" s="187"/>
      <c r="P157" s="187"/>
      <c r="Q157" s="187"/>
      <c r="R157" s="187"/>
      <c r="S157" s="187"/>
      <c r="T157" s="187"/>
      <c r="U157" s="187"/>
      <c r="V157" s="187"/>
      <c r="W157" s="187"/>
      <c r="X157" s="187"/>
      <c r="Y157" s="187"/>
      <c r="Z157" s="187"/>
      <c r="AA157" s="187"/>
      <c r="AB157" s="187"/>
      <c r="AC157" s="187"/>
      <c r="AD157" s="187"/>
      <c r="AE157" s="187"/>
      <c r="AF157" s="187"/>
      <c r="AG157" s="187"/>
      <c r="AH157" s="187"/>
      <c r="AI157" s="187"/>
      <c r="AJ157" s="187"/>
      <c r="AK157" s="187"/>
      <c r="AL157" s="187"/>
      <c r="AM157" s="187"/>
      <c r="AN157" s="187"/>
      <c r="AO157" s="187"/>
      <c r="AP157" s="187"/>
      <c r="AQ157" s="187"/>
      <c r="AR157" s="187"/>
      <c r="AS157" s="187"/>
      <c r="AT157" s="187"/>
      <c r="AU157" s="187"/>
      <c r="AV157" s="187"/>
      <c r="AW157" s="187"/>
      <c r="AX157" s="187"/>
      <c r="AY157" s="187"/>
      <c r="AZ157" s="187"/>
    </row>
    <row r="158" spans="1:52">
      <c r="A158" s="192" t="str">
        <f>'[1]danfoss,sagi'!$A158</f>
        <v>DAN125</v>
      </c>
      <c r="B158" s="193" t="str">
        <f>'[1]danfoss,sagi'!$B158</f>
        <v>Korea HJ-06 Vibration hose 1 1/8"</v>
      </c>
      <c r="C158" s="45"/>
      <c r="D158" s="45"/>
      <c r="E158" s="190">
        <f>'[1]danfoss,sagi'!J158</f>
        <v>104.126984126984</v>
      </c>
      <c r="F158" s="212"/>
      <c r="G158" s="187"/>
      <c r="H158" s="187"/>
      <c r="I158" s="187"/>
      <c r="J158" s="187"/>
      <c r="K158" s="187"/>
      <c r="L158" s="187"/>
      <c r="M158" s="187"/>
      <c r="N158" s="187"/>
      <c r="O158" s="187"/>
      <c r="P158" s="187"/>
      <c r="Q158" s="187"/>
      <c r="R158" s="187"/>
      <c r="S158" s="187"/>
      <c r="T158" s="187"/>
      <c r="U158" s="187"/>
      <c r="V158" s="187"/>
      <c r="W158" s="187"/>
      <c r="X158" s="187"/>
      <c r="Y158" s="187"/>
      <c r="Z158" s="187"/>
      <c r="AA158" s="187"/>
      <c r="AB158" s="187"/>
      <c r="AC158" s="187"/>
      <c r="AD158" s="187"/>
      <c r="AE158" s="187"/>
      <c r="AF158" s="187"/>
      <c r="AG158" s="187"/>
      <c r="AH158" s="187"/>
      <c r="AI158" s="187"/>
      <c r="AJ158" s="187"/>
      <c r="AK158" s="187"/>
      <c r="AL158" s="187"/>
      <c r="AM158" s="187"/>
      <c r="AN158" s="187"/>
      <c r="AO158" s="187"/>
      <c r="AP158" s="187"/>
      <c r="AQ158" s="187"/>
      <c r="AR158" s="187"/>
      <c r="AS158" s="187"/>
      <c r="AT158" s="187"/>
      <c r="AU158" s="187"/>
      <c r="AV158" s="187"/>
      <c r="AW158" s="187"/>
      <c r="AX158" s="187"/>
      <c r="AY158" s="187"/>
      <c r="AZ158" s="187"/>
    </row>
    <row r="159" spans="1:52">
      <c r="A159" s="192" t="str">
        <f>'[1]danfoss,sagi'!$A159</f>
        <v>DAN126</v>
      </c>
      <c r="B159" s="193" t="str">
        <f>'[1]danfoss,sagi'!$B159</f>
        <v>Korea HJ-07 Vibration hose 1 3/8"</v>
      </c>
      <c r="C159" s="45"/>
      <c r="D159" s="45"/>
      <c r="E159" s="190">
        <f>'[1]danfoss,sagi'!J159</f>
        <v>149.942857142857</v>
      </c>
      <c r="F159" s="212"/>
      <c r="G159" s="187"/>
      <c r="H159" s="187"/>
      <c r="I159" s="187"/>
      <c r="J159" s="187"/>
      <c r="K159" s="187"/>
      <c r="L159" s="187"/>
      <c r="M159" s="187"/>
      <c r="N159" s="187"/>
      <c r="O159" s="187"/>
      <c r="P159" s="187"/>
      <c r="Q159" s="187"/>
      <c r="R159" s="187"/>
      <c r="S159" s="187"/>
      <c r="T159" s="187"/>
      <c r="U159" s="187"/>
      <c r="V159" s="187"/>
      <c r="W159" s="187"/>
      <c r="X159" s="187"/>
      <c r="Y159" s="187"/>
      <c r="Z159" s="187"/>
      <c r="AA159" s="187"/>
      <c r="AB159" s="187"/>
      <c r="AC159" s="187"/>
      <c r="AD159" s="187"/>
      <c r="AE159" s="187"/>
      <c r="AF159" s="187"/>
      <c r="AG159" s="187"/>
      <c r="AH159" s="187"/>
      <c r="AI159" s="187"/>
      <c r="AJ159" s="187"/>
      <c r="AK159" s="187"/>
      <c r="AL159" s="187"/>
      <c r="AM159" s="187"/>
      <c r="AN159" s="187"/>
      <c r="AO159" s="187"/>
      <c r="AP159" s="187"/>
      <c r="AQ159" s="187"/>
      <c r="AR159" s="187"/>
      <c r="AS159" s="187"/>
      <c r="AT159" s="187"/>
      <c r="AU159" s="187"/>
      <c r="AV159" s="187"/>
      <c r="AW159" s="187"/>
      <c r="AX159" s="187"/>
      <c r="AY159" s="187"/>
      <c r="AZ159" s="187"/>
    </row>
    <row r="160" spans="1:52">
      <c r="A160" s="192" t="str">
        <f>'[1]danfoss,sagi'!$A160</f>
        <v>DAN127</v>
      </c>
      <c r="B160" s="193" t="str">
        <f>'[1]danfoss,sagi'!$B160</f>
        <v>Korea HJ-08 Vibration hose 1 5/8"</v>
      </c>
      <c r="C160" s="45"/>
      <c r="D160" s="45"/>
      <c r="E160" s="190">
        <f>'[1]danfoss,sagi'!J160</f>
        <v>207.624</v>
      </c>
      <c r="F160" s="212"/>
      <c r="G160" s="187"/>
      <c r="H160" s="187"/>
      <c r="I160" s="187"/>
      <c r="J160" s="187"/>
      <c r="K160" s="187"/>
      <c r="L160" s="187"/>
      <c r="M160" s="187"/>
      <c r="N160" s="187"/>
      <c r="O160" s="187"/>
      <c r="P160" s="187"/>
      <c r="Q160" s="187"/>
      <c r="R160" s="187"/>
      <c r="S160" s="187"/>
      <c r="T160" s="187"/>
      <c r="U160" s="187"/>
      <c r="V160" s="187"/>
      <c r="W160" s="187"/>
      <c r="X160" s="187"/>
      <c r="Y160" s="187"/>
      <c r="Z160" s="187"/>
      <c r="AA160" s="187"/>
      <c r="AB160" s="187"/>
      <c r="AC160" s="187"/>
      <c r="AD160" s="187"/>
      <c r="AE160" s="187"/>
      <c r="AF160" s="187"/>
      <c r="AG160" s="187"/>
      <c r="AH160" s="187"/>
      <c r="AI160" s="187"/>
      <c r="AJ160" s="187"/>
      <c r="AK160" s="187"/>
      <c r="AL160" s="187"/>
      <c r="AM160" s="187"/>
      <c r="AN160" s="187"/>
      <c r="AO160" s="187"/>
      <c r="AP160" s="187"/>
      <c r="AQ160" s="187"/>
      <c r="AR160" s="187"/>
      <c r="AS160" s="187"/>
      <c r="AT160" s="187"/>
      <c r="AU160" s="187"/>
      <c r="AV160" s="187"/>
      <c r="AW160" s="187"/>
      <c r="AX160" s="187"/>
      <c r="AY160" s="187"/>
      <c r="AZ160" s="187"/>
    </row>
    <row r="161" spans="1:52">
      <c r="A161" s="192" t="str">
        <f>'[1]danfoss,sagi'!$A161</f>
        <v>DAN128</v>
      </c>
      <c r="B161" s="193" t="str">
        <f>'[1]danfoss,sagi'!$B161</f>
        <v>Korea HJ-09 Vibration hose 2 1/8"</v>
      </c>
      <c r="C161" s="45"/>
      <c r="D161" s="45"/>
      <c r="E161" s="190">
        <f>'[1]danfoss,sagi'!J161</f>
        <v>286.453333333333</v>
      </c>
      <c r="F161" s="212"/>
      <c r="G161" s="187"/>
      <c r="H161" s="187"/>
      <c r="I161" s="187"/>
      <c r="J161" s="187"/>
      <c r="K161" s="187"/>
      <c r="L161" s="187"/>
      <c r="M161" s="187"/>
      <c r="N161" s="187"/>
      <c r="O161" s="187"/>
      <c r="P161" s="187"/>
      <c r="Q161" s="187"/>
      <c r="R161" s="187"/>
      <c r="S161" s="187"/>
      <c r="T161" s="187"/>
      <c r="U161" s="187"/>
      <c r="V161" s="187"/>
      <c r="W161" s="187"/>
      <c r="X161" s="187"/>
      <c r="Y161" s="187"/>
      <c r="Z161" s="187"/>
      <c r="AA161" s="187"/>
      <c r="AB161" s="187"/>
      <c r="AC161" s="187"/>
      <c r="AD161" s="187"/>
      <c r="AE161" s="187"/>
      <c r="AF161" s="187"/>
      <c r="AG161" s="187"/>
      <c r="AH161" s="187"/>
      <c r="AI161" s="187"/>
      <c r="AJ161" s="187"/>
      <c r="AK161" s="187"/>
      <c r="AL161" s="187"/>
      <c r="AM161" s="187"/>
      <c r="AN161" s="187"/>
      <c r="AO161" s="187"/>
      <c r="AP161" s="187"/>
      <c r="AQ161" s="187"/>
      <c r="AR161" s="187"/>
      <c r="AS161" s="187"/>
      <c r="AT161" s="187"/>
      <c r="AU161" s="187"/>
      <c r="AV161" s="187"/>
      <c r="AW161" s="187"/>
      <c r="AX161" s="187"/>
      <c r="AY161" s="187"/>
      <c r="AZ161" s="187"/>
    </row>
    <row r="162" spans="1:52">
      <c r="A162" s="192" t="str">
        <f>'[1]danfoss,sagi'!$A162</f>
        <v>DAN129</v>
      </c>
      <c r="B162" s="193" t="str">
        <f>'[1]danfoss,sagi'!$B162</f>
        <v>Korea HJ-10 Vibration hose 2 5/8"</v>
      </c>
      <c r="C162" s="45"/>
      <c r="D162" s="45"/>
      <c r="E162" s="190">
        <f>'[1]danfoss,sagi'!J162</f>
        <v>601.333333333333</v>
      </c>
      <c r="F162" s="212"/>
      <c r="G162" s="187"/>
      <c r="H162" s="187"/>
      <c r="I162" s="187"/>
      <c r="J162" s="187"/>
      <c r="K162" s="187"/>
      <c r="L162" s="187"/>
      <c r="M162" s="187"/>
      <c r="N162" s="187"/>
      <c r="O162" s="187"/>
      <c r="P162" s="187"/>
      <c r="Q162" s="187"/>
      <c r="R162" s="187"/>
      <c r="S162" s="187"/>
      <c r="T162" s="187"/>
      <c r="U162" s="187"/>
      <c r="V162" s="187"/>
      <c r="W162" s="187"/>
      <c r="X162" s="187"/>
      <c r="Y162" s="187"/>
      <c r="Z162" s="187"/>
      <c r="AA162" s="187"/>
      <c r="AB162" s="187"/>
      <c r="AC162" s="187"/>
      <c r="AD162" s="187"/>
      <c r="AE162" s="187"/>
      <c r="AF162" s="187"/>
      <c r="AG162" s="187"/>
      <c r="AH162" s="187"/>
      <c r="AI162" s="187"/>
      <c r="AJ162" s="187"/>
      <c r="AK162" s="187"/>
      <c r="AL162" s="187"/>
      <c r="AM162" s="187"/>
      <c r="AN162" s="187"/>
      <c r="AO162" s="187"/>
      <c r="AP162" s="187"/>
      <c r="AQ162" s="187"/>
      <c r="AR162" s="187"/>
      <c r="AS162" s="187"/>
      <c r="AT162" s="187"/>
      <c r="AU162" s="187"/>
      <c r="AV162" s="187"/>
      <c r="AW162" s="187"/>
      <c r="AX162" s="187"/>
      <c r="AY162" s="187"/>
      <c r="AZ162" s="187"/>
    </row>
    <row r="163" spans="1:52">
      <c r="A163" s="192" t="str">
        <f>'[1]danfoss,sagi'!$A163</f>
        <v>DAN130</v>
      </c>
      <c r="B163" s="193" t="str">
        <f>'[1]danfoss,sagi'!$B163</f>
        <v>Korea HJ-11 Vibration hose 3 1/8"</v>
      </c>
      <c r="C163" s="45"/>
      <c r="D163" s="45"/>
      <c r="E163" s="190">
        <f>'[1]danfoss,sagi'!J163</f>
        <v>896.533333333333</v>
      </c>
      <c r="F163" s="212"/>
      <c r="G163" s="187"/>
      <c r="H163" s="187"/>
      <c r="I163" s="187"/>
      <c r="J163" s="187"/>
      <c r="K163" s="187"/>
      <c r="L163" s="187"/>
      <c r="M163" s="187"/>
      <c r="N163" s="187"/>
      <c r="O163" s="187"/>
      <c r="P163" s="187"/>
      <c r="Q163" s="187"/>
      <c r="R163" s="187"/>
      <c r="S163" s="187"/>
      <c r="T163" s="187"/>
      <c r="U163" s="187"/>
      <c r="V163" s="187"/>
      <c r="W163" s="187"/>
      <c r="X163" s="187"/>
      <c r="Y163" s="187"/>
      <c r="Z163" s="187"/>
      <c r="AA163" s="187"/>
      <c r="AB163" s="187"/>
      <c r="AC163" s="187"/>
      <c r="AD163" s="187"/>
      <c r="AE163" s="187"/>
      <c r="AF163" s="187"/>
      <c r="AG163" s="187"/>
      <c r="AH163" s="187"/>
      <c r="AI163" s="187"/>
      <c r="AJ163" s="187"/>
      <c r="AK163" s="187"/>
      <c r="AL163" s="187"/>
      <c r="AM163" s="187"/>
      <c r="AN163" s="187"/>
      <c r="AO163" s="187"/>
      <c r="AP163" s="187"/>
      <c r="AQ163" s="187"/>
      <c r="AR163" s="187"/>
      <c r="AS163" s="187"/>
      <c r="AT163" s="187"/>
      <c r="AU163" s="187"/>
      <c r="AV163" s="187"/>
      <c r="AW163" s="187"/>
      <c r="AX163" s="187"/>
      <c r="AY163" s="187"/>
      <c r="AZ163" s="187"/>
    </row>
    <row r="164" spans="1:52">
      <c r="A164" s="192" t="str">
        <f>'[1]danfoss,sagi'!$A164</f>
        <v>DAN136</v>
      </c>
      <c r="B164" s="193" t="str">
        <f>'[1]danfoss,sagi'!$B164</f>
        <v>Packless VAF-04 Vibration hose 1/2" </v>
      </c>
      <c r="C164" s="45"/>
      <c r="D164" s="45"/>
      <c r="E164" s="190">
        <f>'[1]danfoss,sagi'!J164</f>
        <v>58.038961038961</v>
      </c>
      <c r="F164" s="212"/>
      <c r="G164" s="187"/>
      <c r="H164" s="187"/>
      <c r="I164" s="187"/>
      <c r="J164" s="187"/>
      <c r="K164" s="187"/>
      <c r="L164" s="187"/>
      <c r="M164" s="187"/>
      <c r="N164" s="187"/>
      <c r="O164" s="187"/>
      <c r="P164" s="187"/>
      <c r="Q164" s="187"/>
      <c r="R164" s="187"/>
      <c r="S164" s="187"/>
      <c r="T164" s="187"/>
      <c r="U164" s="187"/>
      <c r="V164" s="187"/>
      <c r="W164" s="187"/>
      <c r="X164" s="187"/>
      <c r="Y164" s="187"/>
      <c r="Z164" s="187"/>
      <c r="AA164" s="187"/>
      <c r="AB164" s="187"/>
      <c r="AC164" s="187"/>
      <c r="AD164" s="187"/>
      <c r="AE164" s="187"/>
      <c r="AF164" s="187"/>
      <c r="AG164" s="187"/>
      <c r="AH164" s="187"/>
      <c r="AI164" s="187"/>
      <c r="AJ164" s="187"/>
      <c r="AK164" s="187"/>
      <c r="AL164" s="187"/>
      <c r="AM164" s="187"/>
      <c r="AN164" s="187"/>
      <c r="AO164" s="187"/>
      <c r="AP164" s="187"/>
      <c r="AQ164" s="187"/>
      <c r="AR164" s="187"/>
      <c r="AS164" s="187"/>
      <c r="AT164" s="187"/>
      <c r="AU164" s="187"/>
      <c r="AV164" s="187"/>
      <c r="AW164" s="187"/>
      <c r="AX164" s="187"/>
      <c r="AY164" s="187"/>
      <c r="AZ164" s="187"/>
    </row>
    <row r="165" spans="1:52">
      <c r="A165" s="192" t="str">
        <f>'[1]danfoss,sagi'!$A165</f>
        <v>DAN137</v>
      </c>
      <c r="B165" s="193" t="str">
        <f>'[1]danfoss,sagi'!$B165</f>
        <v>Packless VAF-08 Vibration hose 7/8" </v>
      </c>
      <c r="C165" s="45"/>
      <c r="D165" s="45"/>
      <c r="E165" s="190">
        <f>'[1]danfoss,sagi'!J165</f>
        <v>110.753246753247</v>
      </c>
      <c r="F165" s="211"/>
      <c r="G165" s="187"/>
      <c r="H165" s="187"/>
      <c r="I165" s="187"/>
      <c r="J165" s="187"/>
      <c r="K165" s="187"/>
      <c r="L165" s="187"/>
      <c r="M165" s="187"/>
      <c r="N165" s="187"/>
      <c r="O165" s="187"/>
      <c r="P165" s="187"/>
      <c r="Q165" s="187"/>
      <c r="R165" s="187"/>
      <c r="S165" s="187"/>
      <c r="T165" s="187"/>
      <c r="U165" s="187"/>
      <c r="V165" s="187"/>
      <c r="W165" s="187"/>
      <c r="X165" s="187"/>
      <c r="Y165" s="187"/>
      <c r="Z165" s="187"/>
      <c r="AA165" s="187"/>
      <c r="AB165" s="187"/>
      <c r="AC165" s="187"/>
      <c r="AD165" s="187"/>
      <c r="AE165" s="187"/>
      <c r="AF165" s="187"/>
      <c r="AG165" s="187"/>
      <c r="AH165" s="187"/>
      <c r="AI165" s="187"/>
      <c r="AJ165" s="187"/>
      <c r="AK165" s="187"/>
      <c r="AL165" s="187"/>
      <c r="AM165" s="187"/>
      <c r="AN165" s="187"/>
      <c r="AO165" s="187"/>
      <c r="AP165" s="187"/>
      <c r="AQ165" s="187"/>
      <c r="AR165" s="187"/>
      <c r="AS165" s="187"/>
      <c r="AT165" s="187"/>
      <c r="AU165" s="187"/>
      <c r="AV165" s="187"/>
      <c r="AW165" s="187"/>
      <c r="AX165" s="187"/>
      <c r="AY165" s="187"/>
      <c r="AZ165" s="187"/>
    </row>
    <row r="166" spans="1:52">
      <c r="A166" s="192" t="str">
        <f>'[1]danfoss,sagi'!$A166</f>
        <v>DAN143</v>
      </c>
      <c r="B166" s="193" t="str">
        <f>'[1]danfoss,sagi'!$B166</f>
        <v>HARRIS SILVER ROD 0% (55LGTHS/kg)</v>
      </c>
      <c r="C166" s="137"/>
      <c r="D166" s="45"/>
      <c r="E166" s="190">
        <f>'[1]danfoss,sagi'!J166</f>
        <v>113.008403361345</v>
      </c>
      <c r="F166" s="140"/>
      <c r="G166" s="187"/>
      <c r="H166" s="187"/>
      <c r="I166" s="187"/>
      <c r="J166" s="187"/>
      <c r="K166" s="187"/>
      <c r="L166" s="187"/>
      <c r="M166" s="187"/>
      <c r="N166" s="187"/>
      <c r="O166" s="187"/>
      <c r="P166" s="187"/>
      <c r="Q166" s="187"/>
      <c r="R166" s="187"/>
      <c r="S166" s="187"/>
      <c r="T166" s="187"/>
      <c r="U166" s="187"/>
      <c r="V166" s="187"/>
      <c r="W166" s="187"/>
      <c r="X166" s="187"/>
      <c r="Y166" s="187"/>
      <c r="Z166" s="187"/>
      <c r="AA166" s="187"/>
      <c r="AB166" s="187"/>
      <c r="AC166" s="187"/>
      <c r="AD166" s="187"/>
      <c r="AE166" s="187"/>
      <c r="AF166" s="187"/>
      <c r="AG166" s="187"/>
      <c r="AH166" s="187"/>
      <c r="AI166" s="187"/>
      <c r="AJ166" s="187"/>
      <c r="AK166" s="187"/>
      <c r="AL166" s="187"/>
      <c r="AM166" s="187"/>
      <c r="AN166" s="187"/>
      <c r="AO166" s="187"/>
      <c r="AP166" s="187"/>
      <c r="AQ166" s="187"/>
      <c r="AR166" s="187"/>
      <c r="AS166" s="187"/>
      <c r="AT166" s="187"/>
      <c r="AU166" s="187"/>
      <c r="AV166" s="187"/>
      <c r="AW166" s="187"/>
      <c r="AX166" s="187"/>
      <c r="AY166" s="187"/>
      <c r="AZ166" s="187"/>
    </row>
    <row r="167" spans="1:52">
      <c r="A167" s="192" t="str">
        <f>'[1]danfoss,sagi'!$A167</f>
        <v>DAN144</v>
      </c>
      <c r="B167" s="193" t="str">
        <f>'[1]danfoss,sagi'!$B167</f>
        <v>HARRIS SILVER ROD 0% (1LGTHS)</v>
      </c>
      <c r="C167" s="137"/>
      <c r="D167" s="45"/>
      <c r="E167" s="190">
        <f>'[1]danfoss,sagi'!J167</f>
        <v>2.61507049100632</v>
      </c>
      <c r="F167" s="141"/>
      <c r="G167" s="187"/>
      <c r="H167" s="187"/>
      <c r="I167" s="187"/>
      <c r="J167" s="187"/>
      <c r="K167" s="187"/>
      <c r="L167" s="187"/>
      <c r="M167" s="187"/>
      <c r="N167" s="187"/>
      <c r="O167" s="187"/>
      <c r="P167" s="187"/>
      <c r="Q167" s="187"/>
      <c r="R167" s="187"/>
      <c r="S167" s="187"/>
      <c r="T167" s="187"/>
      <c r="U167" s="187"/>
      <c r="V167" s="187"/>
      <c r="W167" s="187"/>
      <c r="X167" s="187"/>
      <c r="Y167" s="187"/>
      <c r="Z167" s="187"/>
      <c r="AA167" s="187"/>
      <c r="AB167" s="187"/>
      <c r="AC167" s="187"/>
      <c r="AD167" s="187"/>
      <c r="AE167" s="187"/>
      <c r="AF167" s="187"/>
      <c r="AG167" s="187"/>
      <c r="AH167" s="187"/>
      <c r="AI167" s="187"/>
      <c r="AJ167" s="187"/>
      <c r="AK167" s="187"/>
      <c r="AL167" s="187"/>
      <c r="AM167" s="187"/>
      <c r="AN167" s="187"/>
      <c r="AO167" s="187"/>
      <c r="AP167" s="187"/>
      <c r="AQ167" s="187"/>
      <c r="AR167" s="187"/>
      <c r="AS167" s="187"/>
      <c r="AT167" s="187"/>
      <c r="AU167" s="187"/>
      <c r="AV167" s="187"/>
      <c r="AW167" s="187"/>
      <c r="AX167" s="187"/>
      <c r="AY167" s="187"/>
      <c r="AZ167" s="187"/>
    </row>
    <row r="168" spans="1:52">
      <c r="A168" s="192" t="str">
        <f>'[1]danfoss,sagi'!$A168</f>
        <v>DAN145</v>
      </c>
      <c r="B168" s="193" t="str">
        <f>'[1]danfoss,sagi'!$B168</f>
        <v>GALFLO SILVER ROD 0% (55LGTHS/kg)</v>
      </c>
      <c r="C168" s="137"/>
      <c r="D168" s="45"/>
      <c r="E168" s="190">
        <f>'[1]danfoss,sagi'!J168</f>
        <v>111.428571428571</v>
      </c>
      <c r="F168" s="141"/>
      <c r="G168" s="187"/>
      <c r="H168" s="187"/>
      <c r="I168" s="187"/>
      <c r="J168" s="187"/>
      <c r="K168" s="187"/>
      <c r="L168" s="187"/>
      <c r="M168" s="187"/>
      <c r="N168" s="187"/>
      <c r="O168" s="187"/>
      <c r="P168" s="187"/>
      <c r="Q168" s="187"/>
      <c r="R168" s="187"/>
      <c r="S168" s="187"/>
      <c r="T168" s="187"/>
      <c r="U168" s="187"/>
      <c r="V168" s="187"/>
      <c r="W168" s="187"/>
      <c r="X168" s="187"/>
      <c r="Y168" s="187"/>
      <c r="Z168" s="187"/>
      <c r="AA168" s="187"/>
      <c r="AB168" s="187"/>
      <c r="AC168" s="187"/>
      <c r="AD168" s="187"/>
      <c r="AE168" s="187"/>
      <c r="AF168" s="187"/>
      <c r="AG168" s="187"/>
      <c r="AH168" s="187"/>
      <c r="AI168" s="187"/>
      <c r="AJ168" s="187"/>
      <c r="AK168" s="187"/>
      <c r="AL168" s="187"/>
      <c r="AM168" s="187"/>
      <c r="AN168" s="187"/>
      <c r="AO168" s="187"/>
      <c r="AP168" s="187"/>
      <c r="AQ168" s="187"/>
      <c r="AR168" s="187"/>
      <c r="AS168" s="187"/>
      <c r="AT168" s="187"/>
      <c r="AU168" s="187"/>
      <c r="AV168" s="187"/>
      <c r="AW168" s="187"/>
      <c r="AX168" s="187"/>
      <c r="AY168" s="187"/>
      <c r="AZ168" s="187"/>
    </row>
    <row r="169" ht="19" customHeight="1" spans="1:52">
      <c r="A169" s="192" t="str">
        <f>'[1]danfoss,sagi'!$A169</f>
        <v>DAN146</v>
      </c>
      <c r="B169" s="193" t="str">
        <f>'[1]danfoss,sagi'!$B169</f>
        <v>GALFLO SILVER ROD 0% (1LGTH)</v>
      </c>
      <c r="C169" s="137"/>
      <c r="D169" s="45"/>
      <c r="E169" s="190">
        <f>'[1]danfoss,sagi'!J169</f>
        <v>2.57851239669421</v>
      </c>
      <c r="F169" s="191"/>
      <c r="G169" s="187"/>
      <c r="H169" s="187"/>
      <c r="I169" s="187"/>
      <c r="J169" s="187"/>
      <c r="K169" s="187"/>
      <c r="L169" s="187"/>
      <c r="M169" s="187"/>
      <c r="N169" s="187"/>
      <c r="O169" s="187"/>
      <c r="P169" s="187"/>
      <c r="Q169" s="187"/>
      <c r="R169" s="187"/>
      <c r="S169" s="187"/>
      <c r="T169" s="187"/>
      <c r="U169" s="187"/>
      <c r="V169" s="187"/>
      <c r="W169" s="187"/>
      <c r="X169" s="187"/>
      <c r="Y169" s="187"/>
      <c r="Z169" s="187"/>
      <c r="AA169" s="187"/>
      <c r="AB169" s="187"/>
      <c r="AC169" s="187"/>
      <c r="AD169" s="187"/>
      <c r="AE169" s="187"/>
      <c r="AF169" s="187"/>
      <c r="AG169" s="187"/>
      <c r="AH169" s="187"/>
      <c r="AI169" s="187"/>
      <c r="AJ169" s="187"/>
      <c r="AK169" s="187"/>
      <c r="AL169" s="187"/>
      <c r="AM169" s="187"/>
      <c r="AN169" s="187"/>
      <c r="AO169" s="187"/>
      <c r="AP169" s="187"/>
      <c r="AQ169" s="187"/>
      <c r="AR169" s="187"/>
      <c r="AS169" s="187"/>
      <c r="AT169" s="187"/>
      <c r="AU169" s="187"/>
      <c r="AV169" s="187"/>
      <c r="AW169" s="187"/>
      <c r="AX169" s="187"/>
      <c r="AY169" s="187"/>
      <c r="AZ169" s="187"/>
    </row>
    <row r="170" ht="53" customHeight="1" spans="1:52">
      <c r="A170" s="192" t="str">
        <f>'[1]danfoss,sagi'!$A170</f>
        <v>DAN147</v>
      </c>
      <c r="B170" s="193" t="str">
        <f>'[1]danfoss,sagi'!$B170</f>
        <v>250g finex powder flux</v>
      </c>
      <c r="C170" s="137"/>
      <c r="D170" s="45"/>
      <c r="E170" s="190">
        <f>'[1]danfoss,sagi'!J170</f>
        <v>108</v>
      </c>
      <c r="F170" s="83"/>
      <c r="G170" s="187"/>
      <c r="H170" s="187"/>
      <c r="I170" s="187"/>
      <c r="J170" s="187"/>
      <c r="K170" s="187"/>
      <c r="L170" s="187"/>
      <c r="M170" s="187"/>
      <c r="N170" s="187"/>
      <c r="O170" s="187"/>
      <c r="P170" s="187"/>
      <c r="Q170" s="187"/>
      <c r="R170" s="187"/>
      <c r="S170" s="187"/>
      <c r="T170" s="187"/>
      <c r="U170" s="187"/>
      <c r="V170" s="187"/>
      <c r="W170" s="187"/>
      <c r="X170" s="187"/>
      <c r="Y170" s="187"/>
      <c r="Z170" s="187"/>
      <c r="AA170" s="187"/>
      <c r="AB170" s="187"/>
      <c r="AC170" s="187"/>
      <c r="AD170" s="187"/>
      <c r="AE170" s="187"/>
      <c r="AF170" s="187"/>
      <c r="AG170" s="187"/>
      <c r="AH170" s="187"/>
      <c r="AI170" s="187"/>
      <c r="AJ170" s="187"/>
      <c r="AK170" s="187"/>
      <c r="AL170" s="187"/>
      <c r="AM170" s="187"/>
      <c r="AN170" s="187"/>
      <c r="AO170" s="187"/>
      <c r="AP170" s="187"/>
      <c r="AQ170" s="187"/>
      <c r="AR170" s="187"/>
      <c r="AS170" s="187"/>
      <c r="AT170" s="187"/>
      <c r="AU170" s="187"/>
      <c r="AV170" s="187"/>
      <c r="AW170" s="187"/>
      <c r="AX170" s="187"/>
      <c r="AY170" s="187"/>
      <c r="AZ170" s="187"/>
    </row>
    <row r="171" spans="1:52">
      <c r="A171" s="192" t="str">
        <f>'[1]danfoss,sagi'!$A171</f>
        <v>DAN148</v>
      </c>
      <c r="B171" s="193" t="str">
        <f>'[1]danfoss,sagi'!$B171</f>
        <v>35% harris welding rod (1kg, 48lgth)</v>
      </c>
      <c r="C171" s="137"/>
      <c r="D171" s="45"/>
      <c r="E171" s="190">
        <f>'[1]danfoss,sagi'!J171</f>
        <v>6000</v>
      </c>
      <c r="F171" s="140"/>
      <c r="G171" s="187"/>
      <c r="H171" s="187"/>
      <c r="I171" s="187"/>
      <c r="J171" s="187"/>
      <c r="K171" s="187"/>
      <c r="L171" s="187"/>
      <c r="M171" s="187"/>
      <c r="N171" s="187"/>
      <c r="O171" s="187"/>
      <c r="P171" s="187"/>
      <c r="Q171" s="187"/>
      <c r="R171" s="187"/>
      <c r="S171" s="187"/>
      <c r="T171" s="187"/>
      <c r="U171" s="187"/>
      <c r="V171" s="187"/>
      <c r="W171" s="187"/>
      <c r="X171" s="187"/>
      <c r="Y171" s="187"/>
      <c r="Z171" s="187"/>
      <c r="AA171" s="187"/>
      <c r="AB171" s="187"/>
      <c r="AC171" s="187"/>
      <c r="AD171" s="187"/>
      <c r="AE171" s="187"/>
      <c r="AF171" s="187"/>
      <c r="AG171" s="187"/>
      <c r="AH171" s="187"/>
      <c r="AI171" s="187"/>
      <c r="AJ171" s="187"/>
      <c r="AK171" s="187"/>
      <c r="AL171" s="187"/>
      <c r="AM171" s="187"/>
      <c r="AN171" s="187"/>
      <c r="AO171" s="187"/>
      <c r="AP171" s="187"/>
      <c r="AQ171" s="187"/>
      <c r="AR171" s="187"/>
      <c r="AS171" s="187"/>
      <c r="AT171" s="187"/>
      <c r="AU171" s="187"/>
      <c r="AV171" s="187"/>
      <c r="AW171" s="187"/>
      <c r="AX171" s="187"/>
      <c r="AY171" s="187"/>
      <c r="AZ171" s="187"/>
    </row>
    <row r="172" spans="1:52">
      <c r="A172" s="192" t="str">
        <f>'[1]danfoss,sagi'!$A172</f>
        <v>DAN148.1</v>
      </c>
      <c r="B172" s="193" t="str">
        <f>'[1]danfoss,sagi'!$B172</f>
        <v>45% harris welding rod (1kg, 48lgth)</v>
      </c>
      <c r="C172" s="137"/>
      <c r="D172" s="45"/>
      <c r="E172" s="190">
        <f>'[1]danfoss,sagi'!J172</f>
        <v>7692.30769230769</v>
      </c>
      <c r="F172" s="141"/>
      <c r="G172" s="187"/>
      <c r="H172" s="187"/>
      <c r="I172" s="187"/>
      <c r="J172" s="187"/>
      <c r="K172" s="187"/>
      <c r="L172" s="187"/>
      <c r="M172" s="187"/>
      <c r="N172" s="187"/>
      <c r="O172" s="187"/>
      <c r="P172" s="187"/>
      <c r="Q172" s="187"/>
      <c r="R172" s="187"/>
      <c r="S172" s="187"/>
      <c r="T172" s="187"/>
      <c r="U172" s="187"/>
      <c r="V172" s="187"/>
      <c r="W172" s="187"/>
      <c r="X172" s="187"/>
      <c r="Y172" s="187"/>
      <c r="Z172" s="187"/>
      <c r="AA172" s="187"/>
      <c r="AB172" s="187"/>
      <c r="AC172" s="187"/>
      <c r="AD172" s="187"/>
      <c r="AE172" s="187"/>
      <c r="AF172" s="187"/>
      <c r="AG172" s="187"/>
      <c r="AH172" s="187"/>
      <c r="AI172" s="187"/>
      <c r="AJ172" s="187"/>
      <c r="AK172" s="187"/>
      <c r="AL172" s="187"/>
      <c r="AM172" s="187"/>
      <c r="AN172" s="187"/>
      <c r="AO172" s="187"/>
      <c r="AP172" s="187"/>
      <c r="AQ172" s="187"/>
      <c r="AR172" s="187"/>
      <c r="AS172" s="187"/>
      <c r="AT172" s="187"/>
      <c r="AU172" s="187"/>
      <c r="AV172" s="187"/>
      <c r="AW172" s="187"/>
      <c r="AX172" s="187"/>
      <c r="AY172" s="187"/>
      <c r="AZ172" s="187"/>
    </row>
    <row r="173" spans="1:52">
      <c r="A173" s="192" t="str">
        <f>'[1]danfoss,sagi'!$A173</f>
        <v>DAN149</v>
      </c>
      <c r="B173" s="193" t="str">
        <f>'[1]danfoss,sagi'!$B173</f>
        <v>35% harris welding rod (1lgth)</v>
      </c>
      <c r="C173" s="137"/>
      <c r="D173" s="45"/>
      <c r="E173" s="190">
        <f>'[1]danfoss,sagi'!J173</f>
        <v>147.727272727273</v>
      </c>
      <c r="F173" s="141"/>
      <c r="G173" s="187"/>
      <c r="H173" s="187"/>
      <c r="I173" s="187"/>
      <c r="J173" s="187"/>
      <c r="K173" s="187"/>
      <c r="L173" s="187"/>
      <c r="M173" s="187"/>
      <c r="N173" s="187"/>
      <c r="O173" s="187"/>
      <c r="P173" s="187"/>
      <c r="Q173" s="187"/>
      <c r="R173" s="187"/>
      <c r="S173" s="187"/>
      <c r="T173" s="187"/>
      <c r="U173" s="187"/>
      <c r="V173" s="187"/>
      <c r="W173" s="187"/>
      <c r="X173" s="187"/>
      <c r="Y173" s="187"/>
      <c r="Z173" s="187"/>
      <c r="AA173" s="187"/>
      <c r="AB173" s="187"/>
      <c r="AC173" s="187"/>
      <c r="AD173" s="187"/>
      <c r="AE173" s="187"/>
      <c r="AF173" s="187"/>
      <c r="AG173" s="187"/>
      <c r="AH173" s="187"/>
      <c r="AI173" s="187"/>
      <c r="AJ173" s="187"/>
      <c r="AK173" s="187"/>
      <c r="AL173" s="187"/>
      <c r="AM173" s="187"/>
      <c r="AN173" s="187"/>
      <c r="AO173" s="187"/>
      <c r="AP173" s="187"/>
      <c r="AQ173" s="187"/>
      <c r="AR173" s="187"/>
      <c r="AS173" s="187"/>
      <c r="AT173" s="187"/>
      <c r="AU173" s="187"/>
      <c r="AV173" s="187"/>
      <c r="AW173" s="187"/>
      <c r="AX173" s="187"/>
      <c r="AY173" s="187"/>
      <c r="AZ173" s="187"/>
    </row>
    <row r="174" spans="1:52">
      <c r="A174" s="192" t="str">
        <f>'[1]danfoss,sagi'!$A174</f>
        <v>DAN149.1</v>
      </c>
      <c r="B174" s="193" t="str">
        <f>'[1]danfoss,sagi'!$B174</f>
        <v>45% harris welding rod (1lgth)</v>
      </c>
      <c r="C174" s="137"/>
      <c r="D174" s="45"/>
      <c r="E174" s="190">
        <f>'[1]danfoss,sagi'!J174</f>
        <v>208.333333333333</v>
      </c>
      <c r="F174" s="191"/>
      <c r="G174" s="187"/>
      <c r="H174" s="187"/>
      <c r="I174" s="187"/>
      <c r="J174" s="187"/>
      <c r="K174" s="187"/>
      <c r="L174" s="187"/>
      <c r="M174" s="187"/>
      <c r="N174" s="187"/>
      <c r="O174" s="187"/>
      <c r="P174" s="187"/>
      <c r="Q174" s="187"/>
      <c r="R174" s="187"/>
      <c r="S174" s="187"/>
      <c r="T174" s="187"/>
      <c r="U174" s="187"/>
      <c r="V174" s="187"/>
      <c r="W174" s="187"/>
      <c r="X174" s="187"/>
      <c r="Y174" s="187"/>
      <c r="Z174" s="187"/>
      <c r="AA174" s="187"/>
      <c r="AB174" s="187"/>
      <c r="AC174" s="187"/>
      <c r="AD174" s="187"/>
      <c r="AE174" s="187"/>
      <c r="AF174" s="187"/>
      <c r="AG174" s="187"/>
      <c r="AH174" s="187"/>
      <c r="AI174" s="187"/>
      <c r="AJ174" s="187"/>
      <c r="AK174" s="187"/>
      <c r="AL174" s="187"/>
      <c r="AM174" s="187"/>
      <c r="AN174" s="187"/>
      <c r="AO174" s="187"/>
      <c r="AP174" s="187"/>
      <c r="AQ174" s="187"/>
      <c r="AR174" s="187"/>
      <c r="AS174" s="187"/>
      <c r="AT174" s="187"/>
      <c r="AU174" s="187"/>
      <c r="AV174" s="187"/>
      <c r="AW174" s="187"/>
      <c r="AX174" s="187"/>
      <c r="AY174" s="187"/>
      <c r="AZ174" s="187"/>
    </row>
    <row r="175" ht="50" customHeight="1" spans="1:52">
      <c r="A175" s="192" t="str">
        <f>'[1]danfoss,sagi'!$A175</f>
        <v>DAN150</v>
      </c>
      <c r="B175" s="193" t="str">
        <f>'[1]danfoss,sagi'!$B175</f>
        <v>TRACE 2 (16 OZ)</v>
      </c>
      <c r="C175" s="137"/>
      <c r="D175" s="45"/>
      <c r="E175" s="190">
        <f>'[1]danfoss,sagi'!J175</f>
        <v>182.222222222222</v>
      </c>
      <c r="F175" s="83"/>
      <c r="G175" s="187"/>
      <c r="H175" s="187"/>
      <c r="I175" s="187"/>
      <c r="J175" s="187"/>
      <c r="K175" s="187"/>
      <c r="L175" s="187"/>
      <c r="M175" s="187"/>
      <c r="N175" s="187"/>
      <c r="O175" s="187"/>
      <c r="P175" s="187"/>
      <c r="Q175" s="187"/>
      <c r="R175" s="187"/>
      <c r="S175" s="187"/>
      <c r="T175" s="187"/>
      <c r="U175" s="187"/>
      <c r="V175" s="187"/>
      <c r="W175" s="187"/>
      <c r="X175" s="187"/>
      <c r="Y175" s="187"/>
      <c r="Z175" s="187"/>
      <c r="AA175" s="187"/>
      <c r="AB175" s="187"/>
      <c r="AC175" s="187"/>
      <c r="AD175" s="187"/>
      <c r="AE175" s="187"/>
      <c r="AF175" s="187"/>
      <c r="AG175" s="187"/>
      <c r="AH175" s="187"/>
      <c r="AI175" s="187"/>
      <c r="AJ175" s="187"/>
      <c r="AK175" s="187"/>
      <c r="AL175" s="187"/>
      <c r="AM175" s="187"/>
      <c r="AN175" s="187"/>
      <c r="AO175" s="187"/>
      <c r="AP175" s="187"/>
      <c r="AQ175" s="187"/>
      <c r="AR175" s="187"/>
      <c r="AS175" s="187"/>
      <c r="AT175" s="187"/>
      <c r="AU175" s="187"/>
      <c r="AV175" s="187"/>
      <c r="AW175" s="187"/>
      <c r="AX175" s="187"/>
      <c r="AY175" s="187"/>
      <c r="AZ175" s="187"/>
    </row>
    <row r="176" ht="50" customHeight="1" spans="1:52">
      <c r="A176" s="192" t="str">
        <f>'[1]danfoss,sagi'!$A176</f>
        <v>DAN151</v>
      </c>
      <c r="B176" s="193" t="str">
        <f>'[1]danfoss,sagi'!$B176</f>
        <v>GAS LEAK DETECTOR 8oz</v>
      </c>
      <c r="C176" s="137"/>
      <c r="D176" s="45"/>
      <c r="E176" s="190">
        <f>'[1]danfoss,sagi'!J176</f>
        <v>34.1666666666667</v>
      </c>
      <c r="F176" s="83"/>
      <c r="G176" s="187"/>
      <c r="H176" s="187"/>
      <c r="I176" s="187"/>
      <c r="J176" s="187"/>
      <c r="K176" s="187"/>
      <c r="L176" s="187"/>
      <c r="M176" s="187"/>
      <c r="N176" s="187"/>
      <c r="O176" s="187"/>
      <c r="P176" s="187"/>
      <c r="Q176" s="187"/>
      <c r="R176" s="187"/>
      <c r="S176" s="187"/>
      <c r="T176" s="187"/>
      <c r="U176" s="187"/>
      <c r="V176" s="187"/>
      <c r="W176" s="187"/>
      <c r="X176" s="187"/>
      <c r="Y176" s="187"/>
      <c r="Z176" s="187"/>
      <c r="AA176" s="187"/>
      <c r="AB176" s="187"/>
      <c r="AC176" s="187"/>
      <c r="AD176" s="187"/>
      <c r="AE176" s="187"/>
      <c r="AF176" s="187"/>
      <c r="AG176" s="187"/>
      <c r="AH176" s="187"/>
      <c r="AI176" s="187"/>
      <c r="AJ176" s="187"/>
      <c r="AK176" s="187"/>
      <c r="AL176" s="187"/>
      <c r="AM176" s="187"/>
      <c r="AN176" s="187"/>
      <c r="AO176" s="187"/>
      <c r="AP176" s="187"/>
      <c r="AQ176" s="187"/>
      <c r="AR176" s="187"/>
      <c r="AS176" s="187"/>
      <c r="AT176" s="187"/>
      <c r="AU176" s="187"/>
      <c r="AV176" s="187"/>
      <c r="AW176" s="187"/>
      <c r="AX176" s="187"/>
      <c r="AY176" s="187"/>
      <c r="AZ176" s="187"/>
    </row>
    <row r="177" spans="1:52">
      <c r="A177" s="192">
        <f>'[1]danfoss,sagi'!$A177</f>
        <v>0</v>
      </c>
      <c r="B177" s="193" t="str">
        <f>'[1]danfoss,sagi'!$B177</f>
        <v>ALCU-Q303 aluminium welding rod (per kg)</v>
      </c>
      <c r="C177" s="137"/>
      <c r="D177" s="45"/>
      <c r="E177" s="190">
        <f>'[1]danfoss,sagi'!J177</f>
        <v>329.822222222222</v>
      </c>
      <c r="F177" s="83"/>
      <c r="G177" s="187"/>
      <c r="H177" s="187"/>
      <c r="I177" s="187"/>
      <c r="J177" s="187"/>
      <c r="K177" s="187"/>
      <c r="L177" s="187"/>
      <c r="M177" s="187"/>
      <c r="N177" s="187"/>
      <c r="O177" s="187"/>
      <c r="P177" s="187"/>
      <c r="Q177" s="187"/>
      <c r="R177" s="187"/>
      <c r="S177" s="187"/>
      <c r="T177" s="187"/>
      <c r="U177" s="187"/>
      <c r="V177" s="187"/>
      <c r="W177" s="187"/>
      <c r="X177" s="187"/>
      <c r="Y177" s="187"/>
      <c r="Z177" s="187"/>
      <c r="AA177" s="187"/>
      <c r="AB177" s="187"/>
      <c r="AC177" s="187"/>
      <c r="AD177" s="187"/>
      <c r="AE177" s="187"/>
      <c r="AF177" s="187"/>
      <c r="AG177" s="187"/>
      <c r="AH177" s="187"/>
      <c r="AI177" s="187"/>
      <c r="AJ177" s="187"/>
      <c r="AK177" s="187"/>
      <c r="AL177" s="187"/>
      <c r="AM177" s="187"/>
      <c r="AN177" s="187"/>
      <c r="AO177" s="187"/>
      <c r="AP177" s="187"/>
      <c r="AQ177" s="187"/>
      <c r="AR177" s="187"/>
      <c r="AS177" s="187"/>
      <c r="AT177" s="187"/>
      <c r="AU177" s="187"/>
      <c r="AV177" s="187"/>
      <c r="AW177" s="187"/>
      <c r="AX177" s="187"/>
      <c r="AY177" s="187"/>
      <c r="AZ177" s="187"/>
    </row>
    <row r="178" spans="1:52">
      <c r="A178" s="192">
        <f>'[1]danfoss,sagi'!$A178</f>
        <v>0</v>
      </c>
      <c r="B178" s="193" t="str">
        <f>'[1]danfoss,sagi'!$B178</f>
        <v>ALCU-Q301 aluminium welding rod (per kg)</v>
      </c>
      <c r="C178" s="138"/>
      <c r="D178" s="45"/>
      <c r="E178" s="190">
        <f>'[1]danfoss,sagi'!J178</f>
        <v>244.785185185185</v>
      </c>
      <c r="F178" s="83"/>
      <c r="G178" s="187"/>
      <c r="H178" s="187"/>
      <c r="I178" s="187"/>
      <c r="J178" s="187"/>
      <c r="K178" s="187"/>
      <c r="L178" s="187"/>
      <c r="M178" s="187"/>
      <c r="N178" s="187"/>
      <c r="O178" s="187"/>
      <c r="P178" s="187"/>
      <c r="Q178" s="187"/>
      <c r="R178" s="187"/>
      <c r="S178" s="187"/>
      <c r="T178" s="187"/>
      <c r="U178" s="187"/>
      <c r="V178" s="187"/>
      <c r="W178" s="187"/>
      <c r="X178" s="187"/>
      <c r="Y178" s="187"/>
      <c r="Z178" s="187"/>
      <c r="AA178" s="187"/>
      <c r="AB178" s="187"/>
      <c r="AC178" s="187"/>
      <c r="AD178" s="187"/>
      <c r="AE178" s="187"/>
      <c r="AF178" s="187"/>
      <c r="AG178" s="187"/>
      <c r="AH178" s="187"/>
      <c r="AI178" s="187"/>
      <c r="AJ178" s="187"/>
      <c r="AK178" s="187"/>
      <c r="AL178" s="187"/>
      <c r="AM178" s="187"/>
      <c r="AN178" s="187"/>
      <c r="AO178" s="187"/>
      <c r="AP178" s="187"/>
      <c r="AQ178" s="187"/>
      <c r="AR178" s="187"/>
      <c r="AS178" s="187"/>
      <c r="AT178" s="187"/>
      <c r="AU178" s="187"/>
      <c r="AV178" s="187"/>
      <c r="AW178" s="187"/>
      <c r="AX178" s="187"/>
      <c r="AY178" s="187"/>
      <c r="AZ178" s="187"/>
    </row>
    <row r="179" ht="20.25" customHeight="1" spans="1:52">
      <c r="A179" s="192" t="str">
        <f>'[1]danfoss,sagi'!$A179</f>
        <v>DAN152</v>
      </c>
      <c r="B179" s="193" t="str">
        <f>'[1]danfoss,sagi'!$B179</f>
        <v>Refco 7230587+ +MR-205-DS-MULTI-16Bar</v>
      </c>
      <c r="C179" s="136" t="s">
        <v>524</v>
      </c>
      <c r="D179" s="45"/>
      <c r="E179" s="190">
        <f>'[1]danfoss,sagi'!J179</f>
        <v>81.252477209671</v>
      </c>
      <c r="F179" s="71"/>
      <c r="G179" s="187"/>
      <c r="H179" s="187"/>
      <c r="I179" s="187"/>
      <c r="J179" s="187"/>
      <c r="K179" s="187"/>
      <c r="L179" s="187"/>
      <c r="M179" s="187"/>
      <c r="N179" s="187"/>
      <c r="O179" s="187"/>
      <c r="P179" s="187"/>
      <c r="Q179" s="187"/>
      <c r="R179" s="187"/>
      <c r="S179" s="187"/>
      <c r="T179" s="187"/>
      <c r="U179" s="187"/>
      <c r="V179" s="187"/>
      <c r="W179" s="187"/>
      <c r="X179" s="187"/>
      <c r="Y179" s="187"/>
      <c r="Z179" s="187"/>
      <c r="AA179" s="187"/>
      <c r="AB179" s="187"/>
      <c r="AC179" s="187"/>
      <c r="AD179" s="187"/>
      <c r="AE179" s="187"/>
      <c r="AF179" s="187"/>
      <c r="AG179" s="187"/>
      <c r="AH179" s="187"/>
      <c r="AI179" s="187"/>
      <c r="AJ179" s="187"/>
      <c r="AK179" s="187"/>
      <c r="AL179" s="187"/>
      <c r="AM179" s="187"/>
      <c r="AN179" s="187"/>
      <c r="AO179" s="187"/>
      <c r="AP179" s="187"/>
      <c r="AQ179" s="187"/>
      <c r="AR179" s="187"/>
      <c r="AS179" s="187"/>
      <c r="AT179" s="187"/>
      <c r="AU179" s="187"/>
      <c r="AV179" s="187"/>
      <c r="AW179" s="187"/>
      <c r="AX179" s="187"/>
      <c r="AY179" s="187"/>
      <c r="AZ179" s="187"/>
    </row>
    <row r="180" ht="24" customHeight="1" spans="1:52">
      <c r="A180" s="192" t="str">
        <f>'[1]danfoss,sagi'!$A180</f>
        <v>DAN153</v>
      </c>
      <c r="B180" s="193" t="str">
        <f>'[1]danfoss,sagi'!$B180</f>
        <v>Refco 4664430+ +MR-305- DS-MULTI-35 Bar</v>
      </c>
      <c r="C180" s="137"/>
      <c r="D180" s="45"/>
      <c r="E180" s="190">
        <f>'[1]danfoss,sagi'!J180</f>
        <v>81.252477209671</v>
      </c>
      <c r="F180" s="71"/>
      <c r="G180" s="187"/>
      <c r="H180" s="187"/>
      <c r="I180" s="187"/>
      <c r="J180" s="187"/>
      <c r="K180" s="187"/>
      <c r="L180" s="187"/>
      <c r="M180" s="187"/>
      <c r="N180" s="187"/>
      <c r="O180" s="187"/>
      <c r="P180" s="187"/>
      <c r="Q180" s="187"/>
      <c r="R180" s="187"/>
      <c r="S180" s="187"/>
      <c r="T180" s="187"/>
      <c r="U180" s="187"/>
      <c r="V180" s="187"/>
      <c r="W180" s="187"/>
      <c r="X180" s="187"/>
      <c r="Y180" s="187"/>
      <c r="Z180" s="187"/>
      <c r="AA180" s="187"/>
      <c r="AB180" s="187"/>
      <c r="AC180" s="187"/>
      <c r="AD180" s="187"/>
      <c r="AE180" s="187"/>
      <c r="AF180" s="187"/>
      <c r="AG180" s="187"/>
      <c r="AH180" s="187"/>
      <c r="AI180" s="187"/>
      <c r="AJ180" s="187"/>
      <c r="AK180" s="187"/>
      <c r="AL180" s="187"/>
      <c r="AM180" s="187"/>
      <c r="AN180" s="187"/>
      <c r="AO180" s="187"/>
      <c r="AP180" s="187"/>
      <c r="AQ180" s="187"/>
      <c r="AR180" s="187"/>
      <c r="AS180" s="187"/>
      <c r="AT180" s="187"/>
      <c r="AU180" s="187"/>
      <c r="AV180" s="187"/>
      <c r="AW180" s="187"/>
      <c r="AX180" s="187"/>
      <c r="AY180" s="187"/>
      <c r="AZ180" s="187"/>
    </row>
    <row r="181" ht="37" customHeight="1" spans="1:52">
      <c r="A181" s="192" t="str">
        <f>'[1]danfoss,sagi'!$A181</f>
        <v>DAN154</v>
      </c>
      <c r="B181" s="193" t="str">
        <f>'[1]danfoss,sagi'!$B181</f>
        <v>Refco 9884898 BM2-6-DS-R22 Manifold Set C/W 60" Hose</v>
      </c>
      <c r="C181" s="137"/>
      <c r="D181" s="45"/>
      <c r="E181" s="190">
        <f>'[1]danfoss,sagi'!J181</f>
        <v>479.780392156863</v>
      </c>
      <c r="F181" s="140"/>
      <c r="G181" s="187"/>
      <c r="H181" s="187"/>
      <c r="I181" s="187"/>
      <c r="J181" s="187"/>
      <c r="K181" s="187"/>
      <c r="L181" s="187"/>
      <c r="M181" s="187"/>
      <c r="N181" s="187"/>
      <c r="O181" s="187"/>
      <c r="P181" s="187"/>
      <c r="Q181" s="187"/>
      <c r="R181" s="187"/>
      <c r="S181" s="187"/>
      <c r="T181" s="187"/>
      <c r="U181" s="187"/>
      <c r="V181" s="187"/>
      <c r="W181" s="187"/>
      <c r="X181" s="187"/>
      <c r="Y181" s="187"/>
      <c r="Z181" s="187"/>
      <c r="AA181" s="187"/>
      <c r="AB181" s="187"/>
      <c r="AC181" s="187"/>
      <c r="AD181" s="187"/>
      <c r="AE181" s="187"/>
      <c r="AF181" s="187"/>
      <c r="AG181" s="187"/>
      <c r="AH181" s="187"/>
      <c r="AI181" s="187"/>
      <c r="AJ181" s="187"/>
      <c r="AK181" s="187"/>
      <c r="AL181" s="187"/>
      <c r="AM181" s="187"/>
      <c r="AN181" s="187"/>
      <c r="AO181" s="187"/>
      <c r="AP181" s="187"/>
      <c r="AQ181" s="187"/>
      <c r="AR181" s="187"/>
      <c r="AS181" s="187"/>
      <c r="AT181" s="187"/>
      <c r="AU181" s="187"/>
      <c r="AV181" s="187"/>
      <c r="AW181" s="187"/>
      <c r="AX181" s="187"/>
      <c r="AY181" s="187"/>
      <c r="AZ181" s="187"/>
    </row>
    <row r="182" ht="20.25" customHeight="1" spans="1:52">
      <c r="A182" s="192" t="str">
        <f>'[1]danfoss,sagi'!$A182</f>
        <v>DAN155</v>
      </c>
      <c r="B182" s="193" t="str">
        <f>'[1]danfoss,sagi'!$B182</f>
        <v>Refco 9881278C CL-36 Charging Hose 36"</v>
      </c>
      <c r="C182" s="137"/>
      <c r="D182" s="45"/>
      <c r="E182" s="190" t="str">
        <f>'[1]danfoss,sagi'!J182</f>
        <v>~</v>
      </c>
      <c r="F182" s="141"/>
      <c r="G182" s="187"/>
      <c r="H182" s="187"/>
      <c r="I182" s="187"/>
      <c r="J182" s="187"/>
      <c r="K182" s="187"/>
      <c r="L182" s="187"/>
      <c r="M182" s="187"/>
      <c r="N182" s="187"/>
      <c r="O182" s="187"/>
      <c r="P182" s="187"/>
      <c r="Q182" s="187"/>
      <c r="R182" s="187"/>
      <c r="S182" s="187"/>
      <c r="T182" s="187"/>
      <c r="U182" s="187"/>
      <c r="V182" s="187"/>
      <c r="W182" s="187"/>
      <c r="X182" s="187"/>
      <c r="Y182" s="187"/>
      <c r="Z182" s="187"/>
      <c r="AA182" s="187"/>
      <c r="AB182" s="187"/>
      <c r="AC182" s="187"/>
      <c r="AD182" s="187"/>
      <c r="AE182" s="187"/>
      <c r="AF182" s="187"/>
      <c r="AG182" s="187"/>
      <c r="AH182" s="187"/>
      <c r="AI182" s="187"/>
      <c r="AJ182" s="187"/>
      <c r="AK182" s="187"/>
      <c r="AL182" s="187"/>
      <c r="AM182" s="187"/>
      <c r="AN182" s="187"/>
      <c r="AO182" s="187"/>
      <c r="AP182" s="187"/>
      <c r="AQ182" s="187"/>
      <c r="AR182" s="187"/>
      <c r="AS182" s="187"/>
      <c r="AT182" s="187"/>
      <c r="AU182" s="187"/>
      <c r="AV182" s="187"/>
      <c r="AW182" s="187"/>
      <c r="AX182" s="187"/>
      <c r="AY182" s="187"/>
      <c r="AZ182" s="187"/>
    </row>
    <row r="183" ht="24" customHeight="1" spans="1:52">
      <c r="A183" s="192" t="str">
        <f>'[1]danfoss,sagi'!$A183</f>
        <v>DAN156</v>
      </c>
      <c r="B183" s="193" t="str">
        <f>'[1]danfoss,sagi'!$B183</f>
        <v>Refco 9881276C CL-60 Charging Hose 60"</v>
      </c>
      <c r="C183" s="137"/>
      <c r="D183" s="45"/>
      <c r="E183" s="190">
        <f>'[1]danfoss,sagi'!J183</f>
        <v>176.460784313725</v>
      </c>
      <c r="F183" s="191"/>
      <c r="G183" s="187"/>
      <c r="H183" s="187"/>
      <c r="I183" s="187"/>
      <c r="J183" s="187"/>
      <c r="K183" s="187"/>
      <c r="L183" s="187"/>
      <c r="M183" s="187"/>
      <c r="N183" s="187"/>
      <c r="O183" s="187"/>
      <c r="P183" s="187"/>
      <c r="Q183" s="187"/>
      <c r="R183" s="187"/>
      <c r="S183" s="187"/>
      <c r="T183" s="187"/>
      <c r="U183" s="187"/>
      <c r="V183" s="187"/>
      <c r="W183" s="187"/>
      <c r="X183" s="187"/>
      <c r="Y183" s="187"/>
      <c r="Z183" s="187"/>
      <c r="AA183" s="187"/>
      <c r="AB183" s="187"/>
      <c r="AC183" s="187"/>
      <c r="AD183" s="187"/>
      <c r="AE183" s="187"/>
      <c r="AF183" s="187"/>
      <c r="AG183" s="187"/>
      <c r="AH183" s="187"/>
      <c r="AI183" s="187"/>
      <c r="AJ183" s="187"/>
      <c r="AK183" s="187"/>
      <c r="AL183" s="187"/>
      <c r="AM183" s="187"/>
      <c r="AN183" s="187"/>
      <c r="AO183" s="187"/>
      <c r="AP183" s="187"/>
      <c r="AQ183" s="187"/>
      <c r="AR183" s="187"/>
      <c r="AS183" s="187"/>
      <c r="AT183" s="187"/>
      <c r="AU183" s="187"/>
      <c r="AV183" s="187"/>
      <c r="AW183" s="187"/>
      <c r="AX183" s="187"/>
      <c r="AY183" s="187"/>
      <c r="AZ183" s="187"/>
    </row>
    <row r="184" spans="1:52">
      <c r="A184" s="192" t="str">
        <f>'[1]danfoss,sagi'!$A184</f>
        <v>DAN157</v>
      </c>
      <c r="B184" s="193" t="str">
        <f>'[1]danfoss,sagi'!$B184</f>
        <v>Refco RS-16 (1/8" ~ 5/8") Mini Tube Cutter</v>
      </c>
      <c r="C184" s="137"/>
      <c r="D184" s="45"/>
      <c r="E184" s="190" t="str">
        <f>'[1]danfoss,sagi'!J184</f>
        <v>~</v>
      </c>
      <c r="F184" s="83"/>
      <c r="G184" s="187"/>
      <c r="H184" s="187"/>
      <c r="I184" s="187"/>
      <c r="J184" s="187"/>
      <c r="K184" s="187"/>
      <c r="L184" s="187"/>
      <c r="M184" s="187"/>
      <c r="N184" s="187"/>
      <c r="O184" s="187"/>
      <c r="P184" s="187"/>
      <c r="Q184" s="187"/>
      <c r="R184" s="187"/>
      <c r="S184" s="187"/>
      <c r="T184" s="187"/>
      <c r="U184" s="187"/>
      <c r="V184" s="187"/>
      <c r="W184" s="187"/>
      <c r="X184" s="187"/>
      <c r="Y184" s="187"/>
      <c r="Z184" s="187"/>
      <c r="AA184" s="187"/>
      <c r="AB184" s="187"/>
      <c r="AC184" s="187"/>
      <c r="AD184" s="187"/>
      <c r="AE184" s="187"/>
      <c r="AF184" s="187"/>
      <c r="AG184" s="187"/>
      <c r="AH184" s="187"/>
      <c r="AI184" s="187"/>
      <c r="AJ184" s="187"/>
      <c r="AK184" s="187"/>
      <c r="AL184" s="187"/>
      <c r="AM184" s="187"/>
      <c r="AN184" s="187"/>
      <c r="AO184" s="187"/>
      <c r="AP184" s="187"/>
      <c r="AQ184" s="187"/>
      <c r="AR184" s="187"/>
      <c r="AS184" s="187"/>
      <c r="AT184" s="187"/>
      <c r="AU184" s="187"/>
      <c r="AV184" s="187"/>
      <c r="AW184" s="187"/>
      <c r="AX184" s="187"/>
      <c r="AY184" s="187"/>
      <c r="AZ184" s="187"/>
    </row>
    <row r="185" spans="1:52">
      <c r="A185" s="192" t="str">
        <f>'[1]danfoss,sagi'!$A185</f>
        <v>DAN158</v>
      </c>
      <c r="B185" s="193" t="str">
        <f>'[1]danfoss,sagi'!$B185</f>
        <v>Refco RS-25 (1/8" ~ 1") Mini Tube Cutter </v>
      </c>
      <c r="C185" s="137"/>
      <c r="D185" s="45"/>
      <c r="E185" s="190" t="str">
        <f>'[1]danfoss,sagi'!J185</f>
        <v>~</v>
      </c>
      <c r="F185" s="83"/>
      <c r="G185" s="187"/>
      <c r="H185" s="187"/>
      <c r="I185" s="187"/>
      <c r="J185" s="187"/>
      <c r="K185" s="187"/>
      <c r="L185" s="187"/>
      <c r="M185" s="187"/>
      <c r="N185" s="187"/>
      <c r="O185" s="187"/>
      <c r="P185" s="187"/>
      <c r="Q185" s="187"/>
      <c r="R185" s="187"/>
      <c r="S185" s="187"/>
      <c r="T185" s="187"/>
      <c r="U185" s="187"/>
      <c r="V185" s="187"/>
      <c r="W185" s="187"/>
      <c r="X185" s="187"/>
      <c r="Y185" s="187"/>
      <c r="Z185" s="187"/>
      <c r="AA185" s="187"/>
      <c r="AB185" s="187"/>
      <c r="AC185" s="187"/>
      <c r="AD185" s="187"/>
      <c r="AE185" s="187"/>
      <c r="AF185" s="187"/>
      <c r="AG185" s="187"/>
      <c r="AH185" s="187"/>
      <c r="AI185" s="187"/>
      <c r="AJ185" s="187"/>
      <c r="AK185" s="187"/>
      <c r="AL185" s="187"/>
      <c r="AM185" s="187"/>
      <c r="AN185" s="187"/>
      <c r="AO185" s="187"/>
      <c r="AP185" s="187"/>
      <c r="AQ185" s="187"/>
      <c r="AR185" s="187"/>
      <c r="AS185" s="187"/>
      <c r="AT185" s="187"/>
      <c r="AU185" s="187"/>
      <c r="AV185" s="187"/>
      <c r="AW185" s="187"/>
      <c r="AX185" s="187"/>
      <c r="AY185" s="187"/>
      <c r="AZ185" s="187"/>
    </row>
    <row r="186" spans="1:52">
      <c r="A186" s="192" t="str">
        <f>'[1]danfoss,sagi'!$A186</f>
        <v>DAN159</v>
      </c>
      <c r="B186" s="193" t="str">
        <f>'[1]danfoss,sagi'!$B186</f>
        <v>Refco RD-35 (1/8" ~ 1 3/8") Big Tube Cutter</v>
      </c>
      <c r="C186" s="137"/>
      <c r="D186" s="45"/>
      <c r="E186" s="190" t="str">
        <f>'[1]danfoss,sagi'!J186</f>
        <v>~</v>
      </c>
      <c r="F186" s="83"/>
      <c r="G186" s="187"/>
      <c r="H186" s="187"/>
      <c r="I186" s="187"/>
      <c r="J186" s="187"/>
      <c r="K186" s="187"/>
      <c r="L186" s="187"/>
      <c r="M186" s="187"/>
      <c r="N186" s="187"/>
      <c r="O186" s="187"/>
      <c r="P186" s="187"/>
      <c r="Q186" s="187"/>
      <c r="R186" s="187"/>
      <c r="S186" s="187"/>
      <c r="T186" s="187"/>
      <c r="U186" s="187"/>
      <c r="V186" s="187"/>
      <c r="W186" s="187"/>
      <c r="X186" s="187"/>
      <c r="Y186" s="187"/>
      <c r="Z186" s="187"/>
      <c r="AA186" s="187"/>
      <c r="AB186" s="187"/>
      <c r="AC186" s="187"/>
      <c r="AD186" s="187"/>
      <c r="AE186" s="187"/>
      <c r="AF186" s="187"/>
      <c r="AG186" s="187"/>
      <c r="AH186" s="187"/>
      <c r="AI186" s="187"/>
      <c r="AJ186" s="187"/>
      <c r="AK186" s="187"/>
      <c r="AL186" s="187"/>
      <c r="AM186" s="187"/>
      <c r="AN186" s="187"/>
      <c r="AO186" s="187"/>
      <c r="AP186" s="187"/>
      <c r="AQ186" s="187"/>
      <c r="AR186" s="187"/>
      <c r="AS186" s="187"/>
      <c r="AT186" s="187"/>
      <c r="AU186" s="187"/>
      <c r="AV186" s="187"/>
      <c r="AW186" s="187"/>
      <c r="AX186" s="187"/>
      <c r="AY186" s="187"/>
      <c r="AZ186" s="187"/>
    </row>
    <row r="187" spans="1:52">
      <c r="A187" s="192" t="str">
        <f>'[1]danfoss,sagi'!$A187</f>
        <v>DAN160</v>
      </c>
      <c r="B187" s="193" t="str">
        <f>'[1]danfoss,sagi'!$B187</f>
        <v>Refco RD-42 (1/8" ~ 1 3/4") Big Tube Cutter</v>
      </c>
      <c r="C187" s="137"/>
      <c r="D187" s="45"/>
      <c r="E187" s="190" t="str">
        <f>'[1]danfoss,sagi'!J187</f>
        <v>~</v>
      </c>
      <c r="F187" s="83"/>
      <c r="G187" s="187"/>
      <c r="H187" s="187"/>
      <c r="I187" s="187"/>
      <c r="J187" s="187"/>
      <c r="K187" s="187"/>
      <c r="L187" s="187"/>
      <c r="M187" s="187"/>
      <c r="N187" s="187"/>
      <c r="O187" s="187"/>
      <c r="P187" s="187"/>
      <c r="Q187" s="187"/>
      <c r="R187" s="187"/>
      <c r="S187" s="187"/>
      <c r="T187" s="187"/>
      <c r="U187" s="187"/>
      <c r="V187" s="187"/>
      <c r="W187" s="187"/>
      <c r="X187" s="187"/>
      <c r="Y187" s="187"/>
      <c r="Z187" s="187"/>
      <c r="AA187" s="187"/>
      <c r="AB187" s="187"/>
      <c r="AC187" s="187"/>
      <c r="AD187" s="187"/>
      <c r="AE187" s="187"/>
      <c r="AF187" s="187"/>
      <c r="AG187" s="187"/>
      <c r="AH187" s="187"/>
      <c r="AI187" s="187"/>
      <c r="AJ187" s="187"/>
      <c r="AK187" s="187"/>
      <c r="AL187" s="187"/>
      <c r="AM187" s="187"/>
      <c r="AN187" s="187"/>
      <c r="AO187" s="187"/>
      <c r="AP187" s="187"/>
      <c r="AQ187" s="187"/>
      <c r="AR187" s="187"/>
      <c r="AS187" s="187"/>
      <c r="AT187" s="187"/>
      <c r="AU187" s="187"/>
      <c r="AV187" s="187"/>
      <c r="AW187" s="187"/>
      <c r="AX187" s="187"/>
      <c r="AY187" s="187"/>
      <c r="AZ187" s="187"/>
    </row>
    <row r="188" ht="27.75" customHeight="1" spans="1:52">
      <c r="A188" s="192" t="str">
        <f>'[1]danfoss,sagi'!$A188</f>
        <v>DAN161</v>
      </c>
      <c r="B188" s="193" t="str">
        <f>'[1]danfoss,sagi'!$B188</f>
        <v>Refco 9881466R FA-127-C ratchet wrench</v>
      </c>
      <c r="C188" s="137"/>
      <c r="D188" s="45"/>
      <c r="E188" s="190" t="str">
        <f>'[1]danfoss,sagi'!J188</f>
        <v>~</v>
      </c>
      <c r="F188" s="71"/>
      <c r="G188" s="187"/>
      <c r="H188" s="187"/>
      <c r="I188" s="187"/>
      <c r="J188" s="187"/>
      <c r="K188" s="187"/>
      <c r="L188" s="187"/>
      <c r="M188" s="187"/>
      <c r="N188" s="187"/>
      <c r="O188" s="187"/>
      <c r="P188" s="187"/>
      <c r="Q188" s="187"/>
      <c r="R188" s="187"/>
      <c r="S188" s="187"/>
      <c r="T188" s="187"/>
      <c r="U188" s="187"/>
      <c r="V188" s="187"/>
      <c r="W188" s="187"/>
      <c r="X188" s="187"/>
      <c r="Y188" s="187"/>
      <c r="Z188" s="187"/>
      <c r="AA188" s="187"/>
      <c r="AB188" s="187"/>
      <c r="AC188" s="187"/>
      <c r="AD188" s="187"/>
      <c r="AE188" s="187"/>
      <c r="AF188" s="187"/>
      <c r="AG188" s="187"/>
      <c r="AH188" s="187"/>
      <c r="AI188" s="187"/>
      <c r="AJ188" s="187"/>
      <c r="AK188" s="187"/>
      <c r="AL188" s="187"/>
      <c r="AM188" s="187"/>
      <c r="AN188" s="187"/>
      <c r="AO188" s="187"/>
      <c r="AP188" s="187"/>
      <c r="AQ188" s="187"/>
      <c r="AR188" s="187"/>
      <c r="AS188" s="187"/>
      <c r="AT188" s="187"/>
      <c r="AU188" s="187"/>
      <c r="AV188" s="187"/>
      <c r="AW188" s="187"/>
      <c r="AX188" s="187"/>
      <c r="AY188" s="187"/>
      <c r="AZ188" s="187"/>
    </row>
    <row r="189" ht="32.25" customHeight="1" spans="1:52">
      <c r="A189" s="192" t="str">
        <f>'[1]danfoss,sagi'!$A189</f>
        <v>DAN162</v>
      </c>
      <c r="B189" s="193" t="str">
        <f>'[1]danfoss,sagi'!$B189</f>
        <v>Refco 4506201R FA-I27-Offset ratchet Wrench</v>
      </c>
      <c r="C189" s="137"/>
      <c r="D189" s="45"/>
      <c r="E189" s="190" t="str">
        <f>'[1]danfoss,sagi'!J189</f>
        <v>~</v>
      </c>
      <c r="F189" s="71"/>
      <c r="G189" s="187"/>
      <c r="H189" s="187"/>
      <c r="I189" s="187"/>
      <c r="J189" s="187"/>
      <c r="K189" s="187"/>
      <c r="L189" s="187"/>
      <c r="M189" s="187"/>
      <c r="N189" s="187"/>
      <c r="O189" s="187"/>
      <c r="P189" s="187"/>
      <c r="Q189" s="187"/>
      <c r="R189" s="187"/>
      <c r="S189" s="187"/>
      <c r="T189" s="187"/>
      <c r="U189" s="187"/>
      <c r="V189" s="187"/>
      <c r="W189" s="187"/>
      <c r="X189" s="187"/>
      <c r="Y189" s="187"/>
      <c r="Z189" s="187"/>
      <c r="AA189" s="187"/>
      <c r="AB189" s="187"/>
      <c r="AC189" s="187"/>
      <c r="AD189" s="187"/>
      <c r="AE189" s="187"/>
      <c r="AF189" s="187"/>
      <c r="AG189" s="187"/>
      <c r="AH189" s="187"/>
      <c r="AI189" s="187"/>
      <c r="AJ189" s="187"/>
      <c r="AK189" s="187"/>
      <c r="AL189" s="187"/>
      <c r="AM189" s="187"/>
      <c r="AN189" s="187"/>
      <c r="AO189" s="187"/>
      <c r="AP189" s="187"/>
      <c r="AQ189" s="187"/>
      <c r="AR189" s="187"/>
      <c r="AS189" s="187"/>
      <c r="AT189" s="187"/>
      <c r="AU189" s="187"/>
      <c r="AV189" s="187"/>
      <c r="AW189" s="187"/>
      <c r="AX189" s="187"/>
      <c r="AY189" s="187"/>
      <c r="AZ189" s="187"/>
    </row>
    <row r="190" spans="1:52">
      <c r="A190" s="192" t="str">
        <f>'[1]danfoss,sagi'!$A190</f>
        <v>DAN164</v>
      </c>
      <c r="B190" s="193" t="str">
        <f>'[1]danfoss,sagi'!$B190</f>
        <v>7V Solenoid Valve Coil (220VAC/50Hz, 240V/60Hz)</v>
      </c>
      <c r="C190" s="56" t="s">
        <v>525</v>
      </c>
      <c r="D190" s="55"/>
      <c r="E190" s="190">
        <f>'[1]danfoss,sagi'!J190</f>
        <v>29.2</v>
      </c>
      <c r="F190" s="71"/>
      <c r="G190" s="187"/>
      <c r="H190" s="187"/>
      <c r="I190" s="187"/>
      <c r="J190" s="187"/>
      <c r="K190" s="187"/>
      <c r="L190" s="187"/>
      <c r="M190" s="187"/>
      <c r="N190" s="187"/>
      <c r="O190" s="187"/>
      <c r="P190" s="187"/>
      <c r="Q190" s="187"/>
      <c r="R190" s="187"/>
      <c r="S190" s="187"/>
      <c r="T190" s="187"/>
      <c r="U190" s="187"/>
      <c r="V190" s="187"/>
      <c r="W190" s="187"/>
      <c r="X190" s="187"/>
      <c r="Y190" s="187"/>
      <c r="Z190" s="187"/>
      <c r="AA190" s="187"/>
      <c r="AB190" s="187"/>
      <c r="AC190" s="187"/>
      <c r="AD190" s="187"/>
      <c r="AE190" s="187"/>
      <c r="AF190" s="187"/>
      <c r="AG190" s="187"/>
      <c r="AH190" s="187"/>
      <c r="AI190" s="187"/>
      <c r="AJ190" s="187"/>
      <c r="AK190" s="187"/>
      <c r="AL190" s="187"/>
      <c r="AM190" s="187"/>
      <c r="AN190" s="187"/>
      <c r="AO190" s="187"/>
      <c r="AP190" s="187"/>
      <c r="AQ190" s="187"/>
      <c r="AR190" s="187"/>
      <c r="AS190" s="187"/>
      <c r="AT190" s="187"/>
      <c r="AU190" s="187"/>
      <c r="AV190" s="187"/>
      <c r="AW190" s="187"/>
      <c r="AX190" s="187"/>
      <c r="AY190" s="187"/>
      <c r="AZ190" s="187"/>
    </row>
    <row r="191" spans="1:52">
      <c r="A191" s="192" t="str">
        <f>'[1]danfoss,sagi'!$A191</f>
        <v>DAN165</v>
      </c>
      <c r="B191" s="193" t="str">
        <f>'[1]danfoss,sagi'!$B191</f>
        <v>7V Solenoid Valve Coil (110VAC/50Hz, 120VAC/60Hz)</v>
      </c>
      <c r="C191" s="57"/>
      <c r="D191" s="55"/>
      <c r="E191" s="190">
        <f>'[1]danfoss,sagi'!J191</f>
        <v>30.8</v>
      </c>
      <c r="F191" s="71"/>
      <c r="G191" s="187"/>
      <c r="H191" s="187"/>
      <c r="I191" s="187"/>
      <c r="J191" s="187"/>
      <c r="K191" s="187"/>
      <c r="L191" s="187"/>
      <c r="M191" s="187"/>
      <c r="N191" s="187"/>
      <c r="O191" s="187"/>
      <c r="P191" s="187"/>
      <c r="Q191" s="187"/>
      <c r="R191" s="187"/>
      <c r="S191" s="187"/>
      <c r="T191" s="187"/>
      <c r="U191" s="187"/>
      <c r="V191" s="187"/>
      <c r="W191" s="187"/>
      <c r="X191" s="187"/>
      <c r="Y191" s="187"/>
      <c r="Z191" s="187"/>
      <c r="AA191" s="187"/>
      <c r="AB191" s="187"/>
      <c r="AC191" s="187"/>
      <c r="AD191" s="187"/>
      <c r="AE191" s="187"/>
      <c r="AF191" s="187"/>
      <c r="AG191" s="187"/>
      <c r="AH191" s="187"/>
      <c r="AI191" s="187"/>
      <c r="AJ191" s="187"/>
      <c r="AK191" s="187"/>
      <c r="AL191" s="187"/>
      <c r="AM191" s="187"/>
      <c r="AN191" s="187"/>
      <c r="AO191" s="187"/>
      <c r="AP191" s="187"/>
      <c r="AQ191" s="187"/>
      <c r="AR191" s="187"/>
      <c r="AS191" s="187"/>
      <c r="AT191" s="187"/>
      <c r="AU191" s="187"/>
      <c r="AV191" s="187"/>
      <c r="AW191" s="187"/>
      <c r="AX191" s="187"/>
      <c r="AY191" s="187"/>
      <c r="AZ191" s="187"/>
    </row>
    <row r="192" spans="1:52">
      <c r="A192" s="192" t="str">
        <f>'[1]danfoss,sagi'!$A192</f>
        <v>DAN168</v>
      </c>
      <c r="B192" s="193" t="str">
        <f>'[1]danfoss,sagi'!$B192</f>
        <v>7V Solenoid Valve DIN Connector (PG9 &amp; PG11)</v>
      </c>
      <c r="C192" s="58"/>
      <c r="D192" s="55"/>
      <c r="E192" s="190">
        <f>'[1]danfoss,sagi'!J192</f>
        <v>11</v>
      </c>
      <c r="F192" s="71"/>
      <c r="G192" s="187"/>
      <c r="H192" s="187"/>
      <c r="I192" s="187"/>
      <c r="J192" s="187"/>
      <c r="K192" s="187"/>
      <c r="L192" s="187"/>
      <c r="M192" s="187"/>
      <c r="N192" s="187"/>
      <c r="O192" s="187"/>
      <c r="P192" s="187"/>
      <c r="Q192" s="187"/>
      <c r="R192" s="187"/>
      <c r="S192" s="187"/>
      <c r="T192" s="187"/>
      <c r="U192" s="187"/>
      <c r="V192" s="187"/>
      <c r="W192" s="187"/>
      <c r="X192" s="187"/>
      <c r="Y192" s="187"/>
      <c r="Z192" s="187"/>
      <c r="AA192" s="187"/>
      <c r="AB192" s="187"/>
      <c r="AC192" s="187"/>
      <c r="AD192" s="187"/>
      <c r="AE192" s="187"/>
      <c r="AF192" s="187"/>
      <c r="AG192" s="187"/>
      <c r="AH192" s="187"/>
      <c r="AI192" s="187"/>
      <c r="AJ192" s="187"/>
      <c r="AK192" s="187"/>
      <c r="AL192" s="187"/>
      <c r="AM192" s="187"/>
      <c r="AN192" s="187"/>
      <c r="AO192" s="187"/>
      <c r="AP192" s="187"/>
      <c r="AQ192" s="187"/>
      <c r="AR192" s="187"/>
      <c r="AS192" s="187"/>
      <c r="AT192" s="187"/>
      <c r="AU192" s="187"/>
      <c r="AV192" s="187"/>
      <c r="AW192" s="187"/>
      <c r="AX192" s="187"/>
      <c r="AY192" s="187"/>
      <c r="AZ192" s="187"/>
    </row>
    <row r="193" spans="1:6">
      <c r="A193" s="192" t="str">
        <f>'[1]danfoss,sagi'!$A193</f>
        <v>DAN170</v>
      </c>
      <c r="B193" s="193" t="str">
        <f>'[1]danfoss,sagi'!$B193</f>
        <v>7V4F2 Direct Operated, 1/4" SAE (1/4 - 1/2HP)</v>
      </c>
      <c r="C193" s="57"/>
      <c r="D193" s="55"/>
      <c r="E193" s="190">
        <f>'[1]danfoss,sagi'!J193</f>
        <v>106</v>
      </c>
      <c r="F193" s="71"/>
    </row>
    <row r="194" spans="1:6">
      <c r="A194" s="192" t="str">
        <f>'[1]danfoss,sagi'!$A194</f>
        <v>DAN179</v>
      </c>
      <c r="B194" s="193" t="str">
        <f>'[1]danfoss,sagi'!$B194</f>
        <v>C-083  3/8" SAE Flare</v>
      </c>
      <c r="C194" s="57"/>
      <c r="D194" s="55"/>
      <c r="E194" s="190">
        <f>'[1]danfoss,sagi'!J194</f>
        <v>29</v>
      </c>
      <c r="F194" s="197"/>
    </row>
    <row r="195" spans="1:6">
      <c r="A195" s="192" t="str">
        <f>'[1]danfoss,sagi'!$A195</f>
        <v>DAN180</v>
      </c>
      <c r="B195" s="193" t="str">
        <f>'[1]danfoss,sagi'!$B195</f>
        <v>C-163  3/8" SAE Flare</v>
      </c>
      <c r="C195" s="57"/>
      <c r="D195" s="55"/>
      <c r="E195" s="190">
        <f>'[1]danfoss,sagi'!J195</f>
        <v>33.4285714285714</v>
      </c>
      <c r="F195" s="197"/>
    </row>
    <row r="196" spans="1:6">
      <c r="A196" s="192" t="str">
        <f>'[1]danfoss,sagi'!$A196</f>
        <v>DAN181</v>
      </c>
      <c r="B196" s="193" t="str">
        <f>'[1]danfoss,sagi'!$B196</f>
        <v>C-164  1/2" SAE Flare</v>
      </c>
      <c r="C196" s="57"/>
      <c r="D196" s="55"/>
      <c r="E196" s="190">
        <f>'[1]danfoss,sagi'!J196</f>
        <v>34.4285714285714</v>
      </c>
      <c r="F196" s="197"/>
    </row>
    <row r="197" spans="1:6">
      <c r="A197" s="192" t="str">
        <f>'[1]danfoss,sagi'!$A197</f>
        <v>DAN182</v>
      </c>
      <c r="B197" s="193" t="str">
        <f>'[1]danfoss,sagi'!$B197</f>
        <v>C-165  5/8" SAE Flare</v>
      </c>
      <c r="C197" s="57"/>
      <c r="D197" s="55"/>
      <c r="E197" s="190">
        <f>'[1]danfoss,sagi'!J197</f>
        <v>37.6712328767123</v>
      </c>
      <c r="F197" s="197"/>
    </row>
    <row r="198" spans="1:6">
      <c r="A198" s="192" t="str">
        <f>'[1]danfoss,sagi'!$A198</f>
        <v>DAN183</v>
      </c>
      <c r="B198" s="193" t="str">
        <f>'[1]danfoss,sagi'!$B198</f>
        <v>PK110 single low pressure (auto 10psi~60psi)</v>
      </c>
      <c r="C198" s="56" t="s">
        <v>526</v>
      </c>
      <c r="D198" s="55"/>
      <c r="E198" s="190" t="str">
        <f>'[1]danfoss,sagi'!J198</f>
        <v>~</v>
      </c>
      <c r="F198" s="197"/>
    </row>
    <row r="199" spans="1:6">
      <c r="A199" s="192" t="str">
        <f>'[1]danfoss,sagi'!$A199</f>
        <v>DAN184</v>
      </c>
      <c r="B199" s="193" t="str">
        <f>'[1]danfoss,sagi'!$B199</f>
        <v>PK502 single low pressure (auto 5psi~15psi)</v>
      </c>
      <c r="C199" s="57"/>
      <c r="D199" s="55"/>
      <c r="E199" s="190">
        <f>'[1]danfoss,sagi'!J199</f>
        <v>64.3333333333333</v>
      </c>
      <c r="F199" s="197"/>
    </row>
    <row r="200" spans="1:6">
      <c r="A200" s="192" t="str">
        <f>'[1]danfoss,sagi'!$A200</f>
        <v>DAN185</v>
      </c>
      <c r="B200" s="193" t="str">
        <f>'[1]danfoss,sagi'!$B200</f>
        <v>PK503 single low pressure (auto 5psi~30psi)</v>
      </c>
      <c r="C200" s="57"/>
      <c r="D200" s="55"/>
      <c r="E200" s="190" t="str">
        <f>'[1]danfoss,sagi'!J200</f>
        <v>~</v>
      </c>
      <c r="F200" s="197"/>
    </row>
    <row r="201" spans="1:6">
      <c r="A201" s="192" t="str">
        <f>'[1]danfoss,sagi'!$A201</f>
        <v>DAN186</v>
      </c>
      <c r="B201" s="193" t="str">
        <f>'[1]danfoss,sagi'!$B201</f>
        <v>PK506 single low pressure (auto 15psi~60psi)</v>
      </c>
      <c r="C201" s="57"/>
      <c r="D201" s="55"/>
      <c r="E201" s="190" t="str">
        <f>'[1]danfoss,sagi'!J201</f>
        <v>~</v>
      </c>
      <c r="F201" s="197"/>
    </row>
    <row r="202" spans="1:6">
      <c r="A202" s="192" t="str">
        <f>'[1]danfoss,sagi'!$A202</f>
        <v>DAN187</v>
      </c>
      <c r="B202" s="193" t="str">
        <f>'[1]danfoss,sagi'!$B202</f>
        <v>PK506M single low pressure (manual 15psi~60psi)</v>
      </c>
      <c r="C202" s="57"/>
      <c r="D202" s="55"/>
      <c r="E202" s="190" t="str">
        <f>'[1]danfoss,sagi'!J202</f>
        <v>~</v>
      </c>
      <c r="F202" s="197"/>
    </row>
    <row r="203" spans="1:6">
      <c r="A203" s="192" t="str">
        <f>'[1]danfoss,sagi'!$A203</f>
        <v>DAN188</v>
      </c>
      <c r="B203" s="193" t="str">
        <f>'[1]danfoss,sagi'!$B203</f>
        <v>PK516 single high pressure (auto 29psi~72psi)</v>
      </c>
      <c r="C203" s="57"/>
      <c r="D203" s="55"/>
      <c r="E203" s="190" t="str">
        <f>'[1]danfoss,sagi'!J203</f>
        <v>~</v>
      </c>
      <c r="F203" s="197"/>
    </row>
    <row r="204" ht="15" spans="1:10">
      <c r="A204" s="192" t="str">
        <f>'[1]danfoss,sagi'!$A204</f>
        <v>DAN189</v>
      </c>
      <c r="B204" s="193" t="str">
        <f>'[1]danfoss,sagi'!$B204</f>
        <v>PK520 single high pressure (auto 20psi~80psi)</v>
      </c>
      <c r="C204" s="57"/>
      <c r="D204" s="55"/>
      <c r="E204" s="190" t="str">
        <f>'[1]danfoss,sagi'!J204</f>
        <v>~</v>
      </c>
      <c r="F204" s="197"/>
      <c r="J204"/>
    </row>
    <row r="205" spans="1:6">
      <c r="A205" s="192" t="str">
        <f>'[1]danfoss,sagi'!$A205</f>
        <v>DAN190</v>
      </c>
      <c r="B205" s="193" t="str">
        <f>'[1]danfoss,sagi'!$B205</f>
        <v>PK530D single high pressure (auto 50psi~150psi)</v>
      </c>
      <c r="C205" s="57"/>
      <c r="D205" s="55"/>
      <c r="E205" s="190" t="str">
        <f>'[1]danfoss,sagi'!J205</f>
        <v>~</v>
      </c>
      <c r="F205" s="197"/>
    </row>
    <row r="206" spans="1:6">
      <c r="A206" s="192" t="str">
        <f>'[1]danfoss,sagi'!$A206</f>
        <v>DAN191</v>
      </c>
      <c r="B206" s="193" t="str">
        <f>'[1]danfoss,sagi'!$B206</f>
        <v>PK530M single high pressure (manual 50psi~150psi)</v>
      </c>
      <c r="C206" s="57"/>
      <c r="D206" s="55"/>
      <c r="E206" s="190">
        <f>'[1]danfoss,sagi'!J206</f>
        <v>64.3333333333333</v>
      </c>
      <c r="F206" s="197"/>
    </row>
    <row r="207" spans="1:6">
      <c r="A207" s="192" t="str">
        <f>'[1]danfoss,sagi'!$A207</f>
        <v>DAN196</v>
      </c>
      <c r="B207" s="193" t="str">
        <f>'[1]danfoss,sagi'!$B207</f>
        <v>ERVE-6-C (4X5X2 ODF 5') R22 exp-valve</v>
      </c>
      <c r="C207" s="57"/>
      <c r="D207" s="55"/>
      <c r="E207" s="190">
        <f>'[1]danfoss,sagi'!J207</f>
        <v>155.5</v>
      </c>
      <c r="F207" s="197"/>
    </row>
    <row r="208" spans="1:6">
      <c r="A208" s="192" t="str">
        <f>'[1]danfoss,sagi'!$A208</f>
        <v>DAN198</v>
      </c>
      <c r="B208" s="193" t="str">
        <f>'[1]danfoss,sagi'!$B208</f>
        <v>ERVE-10-C (5X7X2 ODF 5') R22 exp-valve</v>
      </c>
      <c r="C208" s="57"/>
      <c r="D208" s="55"/>
      <c r="E208" s="190">
        <f>'[1]danfoss,sagi'!J208</f>
        <v>187.833333333333</v>
      </c>
      <c r="F208" s="197"/>
    </row>
    <row r="209" spans="1:6">
      <c r="A209" s="192" t="str">
        <f>'[1]danfoss,sagi'!$A209</f>
        <v>DAN199</v>
      </c>
      <c r="B209" s="193" t="str">
        <f>'[1]danfoss,sagi'!$B209</f>
        <v>ERVE-12-C (5X7X2 ODF 5') R22 exp-valve</v>
      </c>
      <c r="C209" s="58"/>
      <c r="D209" s="55"/>
      <c r="E209" s="190">
        <f>'[1]danfoss,sagi'!J209</f>
        <v>187.833333333333</v>
      </c>
      <c r="F209" s="197"/>
    </row>
    <row r="210" spans="1:6">
      <c r="A210" s="192" t="str">
        <f>'[1]danfoss,sagi'!$A210</f>
        <v>DAN201</v>
      </c>
      <c r="B210" s="193" t="str">
        <f>'[1]danfoss,sagi'!$B210</f>
        <v>ERSE-9-C  (5X7X2 ODF 5') R404,507 exp-valve</v>
      </c>
      <c r="C210" s="58"/>
      <c r="D210" s="55"/>
      <c r="E210" s="190">
        <f>'[1]danfoss,sagi'!J210</f>
        <v>198.833333333333</v>
      </c>
      <c r="F210" s="197"/>
    </row>
    <row r="211" ht="22.5" spans="1:6">
      <c r="A211" s="192" t="str">
        <f>'[1]danfoss,sagi'!$A211</f>
        <v>DAN202</v>
      </c>
      <c r="B211" s="193" t="str">
        <f>'[1]danfoss,sagi'!$B211</f>
        <v>Y1037-FV-3-180 3X3 ODF5' Injection valve</v>
      </c>
      <c r="C211" s="213" t="s">
        <v>527</v>
      </c>
      <c r="D211" s="196"/>
      <c r="E211" s="190">
        <f>'[1]danfoss,sagi'!J211</f>
        <v>477.777777777778</v>
      </c>
      <c r="F211" s="197"/>
    </row>
    <row r="212" spans="1:6">
      <c r="A212" s="192" t="str">
        <f>'[1]danfoss,sagi'!$A212</f>
        <v>DAN203</v>
      </c>
      <c r="B212" s="193" t="str">
        <f>'[1]danfoss,sagi'!$B212</f>
        <v>TCLE 5 HW 100 SAE EE 5FT 1/2 X 5/8 SAE ANG 6A (12)</v>
      </c>
      <c r="C212" s="45" t="s">
        <v>528</v>
      </c>
      <c r="D212" s="45"/>
      <c r="E212" s="190">
        <f>'[1]danfoss,sagi'!J212</f>
        <v>366.829411764706</v>
      </c>
      <c r="F212" s="197"/>
    </row>
    <row r="213" spans="1:6">
      <c r="A213" s="192" t="str">
        <f>'[1]danfoss,sagi'!$A213</f>
        <v>DAN204</v>
      </c>
      <c r="B213" s="193" t="str">
        <f>'[1]danfoss,sagi'!$B213</f>
        <v>TCLE 71/2 HW 100 SAE EE 5FT 1/2 X 5/8 SAE ANG 6A (12)</v>
      </c>
      <c r="C213" s="45"/>
      <c r="D213" s="45"/>
      <c r="E213" s="190">
        <f>'[1]danfoss,sagi'!J213</f>
        <v>366.829411764706</v>
      </c>
      <c r="F213" s="197"/>
    </row>
    <row r="214" spans="1:6">
      <c r="A214" s="192" t="str">
        <f>'[1]danfoss,sagi'!$A214</f>
        <v>DAN205</v>
      </c>
      <c r="B214" s="193" t="str">
        <f>'[1]danfoss,sagi'!$B214</f>
        <v>TCLE 10 HW 100 SAE EE 5FT 1/2 X 5/8 SAE ANG 6A (12)</v>
      </c>
      <c r="C214" s="45"/>
      <c r="D214" s="45"/>
      <c r="E214" s="190">
        <f>'[1]danfoss,sagi'!J214</f>
        <v>366.829411764706</v>
      </c>
      <c r="F214" s="197"/>
    </row>
    <row r="215" spans="1:6">
      <c r="A215" s="192" t="str">
        <f>'[1]danfoss,sagi'!$A215</f>
        <v>DAN206</v>
      </c>
      <c r="B215" s="193" t="str">
        <f>'[1]danfoss,sagi'!$B215</f>
        <v>TCLE 12 HW 100 SAE EE  5FT 1/2X5/8 SAEANG 6A (12)</v>
      </c>
      <c r="C215" s="45"/>
      <c r="D215" s="45"/>
      <c r="E215" s="190">
        <f>'[1]danfoss,sagi'!J215</f>
        <v>366.829411764706</v>
      </c>
      <c r="F215" s="197"/>
    </row>
    <row r="216" spans="1:6">
      <c r="A216" s="192" t="str">
        <f>'[1]danfoss,sagi'!$A216</f>
        <v>DAN207</v>
      </c>
      <c r="B216" s="193" t="str">
        <f>'[1]danfoss,sagi'!$B216</f>
        <v>TJLE 14 HW100 SAE EE 5FT 5/8 X 7/8 ODF ANG 6A (12)</v>
      </c>
      <c r="C216" s="45"/>
      <c r="D216" s="45"/>
      <c r="E216" s="190" t="str">
        <f>'[1]danfoss,sagi'!J216</f>
        <v>~</v>
      </c>
      <c r="F216" s="197"/>
    </row>
    <row r="217" spans="1:6">
      <c r="A217" s="192" t="str">
        <f>'[1]danfoss,sagi'!$A217</f>
        <v>DAN208</v>
      </c>
      <c r="B217" s="193" t="str">
        <f>'[1]danfoss,sagi'!$B217</f>
        <v>TJRE 18 HW100 SAEEE 5FT 7/8 ODF X 1-1/8 ODM ANG 6A (12)</v>
      </c>
      <c r="C217" s="45"/>
      <c r="D217" s="45"/>
      <c r="E217" s="190" t="str">
        <f>'[1]danfoss,sagi'!J217</f>
        <v>~</v>
      </c>
      <c r="F217" s="197"/>
    </row>
    <row r="218" spans="1:6">
      <c r="A218" s="192" t="str">
        <f>'[1]danfoss,sagi'!$A218</f>
        <v>DAN209</v>
      </c>
      <c r="B218" s="193" t="str">
        <f>'[1]danfoss,sagi'!$B218</f>
        <v>TER 22 HW100 SAE EE 10FT 7/8 ODF X 1-1/8 ODM ANG 6A (6)</v>
      </c>
      <c r="C218" s="45"/>
      <c r="D218" s="45"/>
      <c r="E218" s="190" t="str">
        <f>'[1]danfoss,sagi'!J218</f>
        <v>~</v>
      </c>
      <c r="F218" s="197"/>
    </row>
    <row r="219" spans="1:6">
      <c r="A219" s="192" t="str">
        <f>'[1]danfoss,sagi'!$A219</f>
        <v>DAN210</v>
      </c>
      <c r="B219" s="193" t="str">
        <f>'[1]danfoss,sagi'!$B219</f>
        <v>TER 26 HW100 SAE EE 10FT 7/8 ODF X 1-1/8 ODM ANG 6A (6)</v>
      </c>
      <c r="C219" s="45"/>
      <c r="D219" s="45"/>
      <c r="E219" s="190" t="str">
        <f>'[1]danfoss,sagi'!J219</f>
        <v>~</v>
      </c>
      <c r="F219" s="197"/>
    </row>
    <row r="220" spans="1:6">
      <c r="A220" s="192" t="str">
        <f>'[1]danfoss,sagi'!$A220</f>
        <v>DAN211</v>
      </c>
      <c r="B220" s="193" t="str">
        <f>'[1]danfoss,sagi'!$B220</f>
        <v>TIR 55 HW100 SAE EE 10FT 7/8 ODF X 1-1/8 ODM ANG 6A (6)</v>
      </c>
      <c r="C220" s="45"/>
      <c r="D220" s="45"/>
      <c r="E220" s="190" t="str">
        <f>'[1]danfoss,sagi'!J220</f>
        <v>~</v>
      </c>
      <c r="F220" s="197"/>
    </row>
    <row r="221" spans="1:6">
      <c r="A221" s="192" t="str">
        <f>'[1]danfoss,sagi'!$A221</f>
        <v>DAN212</v>
      </c>
      <c r="B221" s="193" t="str">
        <f>'[1]danfoss,sagi'!$B221</f>
        <v>THR 75 HW100 SAEEE 10FT 1-1/8 X 1-1/8 ODM ANG 6A (6)</v>
      </c>
      <c r="C221" s="45"/>
      <c r="D221" s="45"/>
      <c r="E221" s="190" t="str">
        <f>'[1]danfoss,sagi'!J221</f>
        <v>~</v>
      </c>
      <c r="F221" s="197"/>
    </row>
    <row r="222" spans="1:6">
      <c r="A222" s="192" t="str">
        <f>'[1]danfoss,sagi'!$A222</f>
        <v>DAN213</v>
      </c>
      <c r="B222" s="193" t="str">
        <f>'[1]danfoss,sagi'!$B222</f>
        <v>TRAE+ 20HW100 SAE EE 10FT 7/8X1-1/8 ODF S/T 6A (6)</v>
      </c>
      <c r="C222" s="45"/>
      <c r="D222" s="45"/>
      <c r="E222" s="190">
        <f>'[1]danfoss,sagi'!J222</f>
        <v>536.21568627451</v>
      </c>
      <c r="F222" s="197"/>
    </row>
    <row r="223" spans="1:6">
      <c r="A223" s="192" t="str">
        <f>'[1]danfoss,sagi'!$A223</f>
        <v>DAN214</v>
      </c>
      <c r="B223" s="193" t="str">
        <f>'[1]danfoss,sagi'!$B223</f>
        <v>TRAE+ 30HW100 SAE EE 10FT 7/8X1-1/8 ODF S/T 6A (6)</v>
      </c>
      <c r="C223" s="45"/>
      <c r="D223" s="45"/>
      <c r="E223" s="190">
        <f>'[1]danfoss,sagi'!J223</f>
        <v>536.21568627451</v>
      </c>
      <c r="F223" s="197"/>
    </row>
    <row r="224" spans="1:6">
      <c r="A224" s="192" t="str">
        <f>'[1]danfoss,sagi'!$A224</f>
        <v>DAN215</v>
      </c>
      <c r="B224" s="193" t="str">
        <f>'[1]danfoss,sagi'!$B224</f>
        <v>TRAE+ 40 HW100 SAE EE 15FT 7/8 X 1-1/8 ODF S/T 6A (6)</v>
      </c>
      <c r="C224" s="45"/>
      <c r="D224" s="45"/>
      <c r="E224" s="190">
        <f>'[1]danfoss,sagi'!J224</f>
        <v>536.21568627451</v>
      </c>
      <c r="F224" s="197"/>
    </row>
    <row r="225" spans="1:6">
      <c r="A225" s="192" t="str">
        <f>'[1]danfoss,sagi'!$A225</f>
        <v>DAN216</v>
      </c>
      <c r="B225" s="193" t="str">
        <f>'[1]danfoss,sagi'!$B225</f>
        <v>TRAE 50 HW100 SAE EE 10FT 1-1/8X1-3/8 ODF S/T6A (6)</v>
      </c>
      <c r="C225" s="45"/>
      <c r="D225" s="45"/>
      <c r="E225" s="190" t="str">
        <f>'[1]danfoss,sagi'!J225</f>
        <v>~</v>
      </c>
      <c r="F225" s="197"/>
    </row>
    <row r="226" spans="1:6">
      <c r="A226" s="192" t="str">
        <f>'[1]danfoss,sagi'!$A226</f>
        <v>DAN217</v>
      </c>
      <c r="B226" s="193" t="str">
        <f>'[1]danfoss,sagi'!$B226</f>
        <v>TRAE 60 HW100 SAE EE 10FT 1-1/8 X 1-3/8 ODF S/T 6A (6)</v>
      </c>
      <c r="C226" s="45"/>
      <c r="D226" s="45"/>
      <c r="E226" s="190" t="str">
        <f>'[1]danfoss,sagi'!J226</f>
        <v>~</v>
      </c>
      <c r="F226" s="197"/>
    </row>
    <row r="227" spans="1:6">
      <c r="A227" s="192" t="str">
        <f>'[1]danfoss,sagi'!$A227</f>
        <v>DAN218</v>
      </c>
      <c r="B227" s="193" t="str">
        <f>'[1]danfoss,sagi'!$B227</f>
        <v>TRAES 5 SW45 (R507 EXP VALVE COPELAND)</v>
      </c>
      <c r="C227" s="45"/>
      <c r="D227" s="45"/>
      <c r="E227" s="190">
        <f>'[1]danfoss,sagi'!J227</f>
        <v>215.450980392157</v>
      </c>
      <c r="F227" s="197"/>
    </row>
    <row r="228" spans="1:6">
      <c r="A228" s="192" t="str">
        <f>'[1]danfoss,sagi'!$A228</f>
        <v>DAN218.1</v>
      </c>
      <c r="B228" s="193" t="str">
        <f>'[1]danfoss,sagi'!$B228</f>
        <v>TRAES 7 SW45 (R507 EXP VALVE COPELAND)</v>
      </c>
      <c r="C228" s="45"/>
      <c r="D228" s="45"/>
      <c r="E228" s="190">
        <f>'[1]danfoss,sagi'!J228</f>
        <v>215.450980392157</v>
      </c>
      <c r="F228" s="197"/>
    </row>
    <row r="229" spans="1:6">
      <c r="A229" s="192" t="str">
        <f>'[1]danfoss,sagi'!$A229</f>
        <v>DAN218.2</v>
      </c>
      <c r="B229" s="193" t="str">
        <f>'[1]danfoss,sagi'!$B229</f>
        <v>TRAES 7.5 SW45 (R507 EXP VALVE COPELAND)</v>
      </c>
      <c r="C229" s="45"/>
      <c r="D229" s="45"/>
      <c r="E229" s="190">
        <f>'[1]danfoss,sagi'!J229</f>
        <v>215.450980392157</v>
      </c>
      <c r="F229" s="197"/>
    </row>
    <row r="230" spans="1:6">
      <c r="A230" s="192" t="str">
        <f>'[1]danfoss,sagi'!$A230</f>
        <v>DAN218.3</v>
      </c>
      <c r="B230" s="193" t="str">
        <f>'[1]danfoss,sagi'!$B230</f>
        <v>TRAES 10 SW45 (R507 EXP VALVE COPELAND)</v>
      </c>
      <c r="C230" s="45"/>
      <c r="D230" s="45"/>
      <c r="E230" s="190">
        <f>'[1]danfoss,sagi'!J230</f>
        <v>215.450980392157</v>
      </c>
      <c r="F230" s="197"/>
    </row>
    <row r="231" spans="1:6">
      <c r="A231" s="192" t="str">
        <f>'[1]danfoss,sagi'!$A231</f>
        <v>DAN218.6</v>
      </c>
      <c r="B231" s="193" t="str">
        <f>'[1]danfoss,sagi'!$B231</f>
        <v>TRAES 5 SZ (R507 EXP VALVE COPELAND)</v>
      </c>
      <c r="C231" s="45"/>
      <c r="D231" s="45"/>
      <c r="E231" s="190">
        <f>'[1]danfoss,sagi'!J231</f>
        <v>215.450980392157</v>
      </c>
      <c r="F231" s="197"/>
    </row>
    <row r="232" spans="1:6">
      <c r="A232" s="192" t="str">
        <f>'[1]danfoss,sagi'!$A232</f>
        <v>DAN218.7</v>
      </c>
      <c r="B232" s="193" t="str">
        <f>'[1]danfoss,sagi'!$B232</f>
        <v>TRAES 7.5 SZ (R507 EXP VALVE COPELAND)</v>
      </c>
      <c r="C232" s="45"/>
      <c r="D232" s="45"/>
      <c r="E232" s="190">
        <f>'[1]danfoss,sagi'!J232</f>
        <v>215.450980392157</v>
      </c>
      <c r="F232" s="197"/>
    </row>
    <row r="233" spans="1:6">
      <c r="A233" s="192" t="str">
        <f>'[1]danfoss,sagi'!$A233</f>
        <v>DAN218.8</v>
      </c>
      <c r="B233" s="193" t="str">
        <f>'[1]danfoss,sagi'!$B233</f>
        <v>TA-HW100 (R22 EXP-VALVE COPELAND)</v>
      </c>
      <c r="C233" s="45"/>
      <c r="D233" s="45"/>
      <c r="E233" s="190">
        <f>'[1]danfoss,sagi'!J233</f>
        <v>128.949019607843</v>
      </c>
      <c r="F233" s="197"/>
    </row>
    <row r="234" spans="1:6">
      <c r="A234" s="192" t="str">
        <f>'[1]danfoss,sagi'!$A234</f>
        <v>DAN218.9</v>
      </c>
      <c r="B234" s="193" t="str">
        <f>'[1]danfoss,sagi'!$B234</f>
        <v>TAE-HW100 (R22 EXP-VALVE COPELAND)</v>
      </c>
      <c r="C234" s="45"/>
      <c r="D234" s="45"/>
      <c r="E234" s="190">
        <f>'[1]danfoss,sagi'!J234</f>
        <v>143.982352941176</v>
      </c>
      <c r="F234" s="197"/>
    </row>
    <row r="235" spans="1:6">
      <c r="A235" s="192" t="str">
        <f>'[1]danfoss,sagi'!$A235</f>
        <v>DAN218.10</v>
      </c>
      <c r="B235" s="193" t="str">
        <f>'[1]danfoss,sagi'!$B235</f>
        <v>TA-SW75 (R507 EXP-VALVE COPELAND)</v>
      </c>
      <c r="C235" s="45"/>
      <c r="D235" s="45"/>
      <c r="E235" s="190">
        <f>'[1]danfoss,sagi'!J235</f>
        <v>128.949019607843</v>
      </c>
      <c r="F235" s="197"/>
    </row>
    <row r="236" spans="1:6">
      <c r="A236" s="192" t="str">
        <f>'[1]danfoss,sagi'!$A236</f>
        <v>DAN218.11</v>
      </c>
      <c r="B236" s="193" t="str">
        <f>'[1]danfoss,sagi'!$B236</f>
        <v>TAE-SW75 (R507 EXP-VALVE COPELAND)</v>
      </c>
      <c r="C236" s="45"/>
      <c r="D236" s="45"/>
      <c r="E236" s="190">
        <f>'[1]danfoss,sagi'!J236</f>
        <v>143.982352941176</v>
      </c>
      <c r="F236" s="197"/>
    </row>
    <row r="237" spans="1:6">
      <c r="A237" s="192" t="str">
        <f>'[1]danfoss,sagi'!$A237</f>
        <v>DAN218.12</v>
      </c>
      <c r="B237" s="193" t="str">
        <f>'[1]danfoss,sagi'!$B237</f>
        <v>TAO-0 ORIFICE COPELAND</v>
      </c>
      <c r="C237" s="45"/>
      <c r="D237" s="45"/>
      <c r="E237" s="190">
        <f>'[1]danfoss,sagi'!J237</f>
        <v>33.9576470588235</v>
      </c>
      <c r="F237" s="197"/>
    </row>
    <row r="238" spans="1:6">
      <c r="A238" s="192" t="str">
        <f>'[1]danfoss,sagi'!$A238</f>
        <v>DAN218.13</v>
      </c>
      <c r="B238" s="193" t="str">
        <f>'[1]danfoss,sagi'!$B238</f>
        <v>TAO-1 ORIFICE COPELAND</v>
      </c>
      <c r="C238" s="45"/>
      <c r="D238" s="45"/>
      <c r="E238" s="190">
        <f>'[1]danfoss,sagi'!J238</f>
        <v>33.9576470588235</v>
      </c>
      <c r="F238" s="197"/>
    </row>
    <row r="239" spans="1:6">
      <c r="A239" s="192" t="str">
        <f>'[1]danfoss,sagi'!$A239</f>
        <v>DAN218.14</v>
      </c>
      <c r="B239" s="193" t="str">
        <f>'[1]danfoss,sagi'!$B239</f>
        <v>TAO-2 ORIFICE COPELAND</v>
      </c>
      <c r="C239" s="45"/>
      <c r="D239" s="45"/>
      <c r="E239" s="190">
        <f>'[1]danfoss,sagi'!J239</f>
        <v>33.9576470588235</v>
      </c>
      <c r="F239" s="197"/>
    </row>
    <row r="240" spans="1:6">
      <c r="A240" s="192" t="str">
        <f>'[1]danfoss,sagi'!$A240</f>
        <v>DAN218.15</v>
      </c>
      <c r="B240" s="193" t="str">
        <f>'[1]danfoss,sagi'!$B240</f>
        <v>TAO-3 ORIFICE COPELAND</v>
      </c>
      <c r="C240" s="45"/>
      <c r="D240" s="45"/>
      <c r="E240" s="190">
        <f>'[1]danfoss,sagi'!J240</f>
        <v>33.9576470588235</v>
      </c>
      <c r="F240" s="197"/>
    </row>
    <row r="241" spans="1:6">
      <c r="A241" s="192" t="str">
        <f>'[1]danfoss,sagi'!$A241</f>
        <v>DAN218.16</v>
      </c>
      <c r="B241" s="193" t="str">
        <f>'[1]danfoss,sagi'!$B241</f>
        <v>TAO-4 ORIFICE COPELAND</v>
      </c>
      <c r="C241" s="45"/>
      <c r="D241" s="45"/>
      <c r="E241" s="190">
        <f>'[1]danfoss,sagi'!J241</f>
        <v>33.9576470588235</v>
      </c>
      <c r="F241" s="197"/>
    </row>
    <row r="242" spans="1:6">
      <c r="A242" s="192" t="str">
        <f>'[1]danfoss,sagi'!$A242</f>
        <v>DAN218.17</v>
      </c>
      <c r="B242" s="193" t="str">
        <f>'[1]danfoss,sagi'!$B242</f>
        <v>TAO-5 ORIFICE COPELAND</v>
      </c>
      <c r="C242" s="45"/>
      <c r="D242" s="45"/>
      <c r="E242" s="190">
        <f>'[1]danfoss,sagi'!J242</f>
        <v>33.9576470588235</v>
      </c>
      <c r="F242" s="197"/>
    </row>
    <row r="243" spans="1:6">
      <c r="A243" s="192" t="str">
        <f>'[1]danfoss,sagi'!$A243</f>
        <v>DAN218.18</v>
      </c>
      <c r="B243" s="193" t="str">
        <f>'[1]danfoss,sagi'!$B243</f>
        <v>TAO-6 ORIFICE COPELAND</v>
      </c>
      <c r="C243" s="45"/>
      <c r="D243" s="45"/>
      <c r="E243" s="190">
        <f>'[1]danfoss,sagi'!J243</f>
        <v>33.9576470588235</v>
      </c>
      <c r="F243" s="197"/>
    </row>
    <row r="244" ht="19" customHeight="1" spans="1:6">
      <c r="A244" s="192" t="str">
        <f>'[1]danfoss,sagi'!$A244</f>
        <v>DAN218.19</v>
      </c>
      <c r="B244" s="193" t="str">
        <f>'[1]danfoss,sagi'!$B244</f>
        <v>DX3-008 (R22)</v>
      </c>
      <c r="C244" s="45"/>
      <c r="D244" s="45"/>
      <c r="E244" s="190">
        <f>'[1]danfoss,sagi'!J244</f>
        <v>1449.86524064171</v>
      </c>
      <c r="F244" s="197"/>
    </row>
    <row r="245" ht="17" customHeight="1" spans="1:6">
      <c r="A245" s="192" t="str">
        <f>'[1]danfoss,sagi'!$A245</f>
        <v>DAN218.20</v>
      </c>
      <c r="B245" s="193" t="str">
        <f>'[1]danfoss,sagi'!$B245</f>
        <v>DX3-010 (R22)</v>
      </c>
      <c r="C245" s="45"/>
      <c r="D245" s="45"/>
      <c r="E245" s="190">
        <f>'[1]danfoss,sagi'!J245</f>
        <v>1464.94973262032</v>
      </c>
      <c r="F245" s="197"/>
    </row>
    <row r="246" ht="16" customHeight="1" spans="1:6">
      <c r="A246" s="192" t="str">
        <f>'[1]danfoss,sagi'!$A246</f>
        <v>DAN218.21</v>
      </c>
      <c r="B246" s="193" t="str">
        <f>'[1]danfoss,sagi'!$B246</f>
        <v>DX3-012 (R22)</v>
      </c>
      <c r="C246" s="45"/>
      <c r="D246" s="45"/>
      <c r="E246" s="190">
        <f>'[1]danfoss,sagi'!J246</f>
        <v>1478.89411764706</v>
      </c>
      <c r="F246" s="197"/>
    </row>
    <row r="247" ht="16" customHeight="1" spans="1:6">
      <c r="A247" s="192" t="str">
        <f>'[1]danfoss,sagi'!$A247</f>
        <v>DAN218.22</v>
      </c>
      <c r="B247" s="193" t="str">
        <f>'[1]danfoss,sagi'!$B247</f>
        <v>DX3-015 (R22)</v>
      </c>
      <c r="C247" s="45"/>
      <c r="D247" s="45"/>
      <c r="E247" s="190">
        <f>'[1]danfoss,sagi'!J247</f>
        <v>1493.89090909091</v>
      </c>
      <c r="F247" s="197"/>
    </row>
    <row r="248" ht="14" customHeight="1" spans="1:6">
      <c r="A248" s="192" t="str">
        <f>'[1]danfoss,sagi'!$A248</f>
        <v>DAN218.23</v>
      </c>
      <c r="B248" s="193" t="str">
        <f>'[1]danfoss,sagi'!$B248</f>
        <v>DX3-020 (R22)</v>
      </c>
      <c r="C248" s="45"/>
      <c r="D248" s="45"/>
      <c r="E248" s="190">
        <f>'[1]danfoss,sagi'!J248</f>
        <v>1510.20320855615</v>
      </c>
      <c r="F248" s="197"/>
    </row>
    <row r="249" ht="41" customHeight="1" spans="1:6">
      <c r="A249" s="192" t="str">
        <f>'[1]danfoss,sagi'!$A249</f>
        <v>DAN218.24</v>
      </c>
      <c r="B249" s="193" t="str">
        <f>'[1]danfoss,sagi'!$B249</f>
        <v>DIXELL TRANSFORMER TF20D</v>
      </c>
      <c r="C249" s="45"/>
      <c r="D249" s="45"/>
      <c r="E249" s="190">
        <f>'[1]danfoss,sagi'!J249</f>
        <v>166.701176470588</v>
      </c>
      <c r="F249" s="198"/>
    </row>
    <row r="250" spans="1:6">
      <c r="A250" s="192" t="str">
        <f>'[1]danfoss,sagi'!$A250</f>
        <v>DAN217.1</v>
      </c>
      <c r="B250" s="193" t="str">
        <f>'[1]danfoss,sagi'!$B250</f>
        <v>TCLE 4.5 SW100 SAE EE 10FT 5/8 X 7/8 ODF R-404A (12)</v>
      </c>
      <c r="C250" s="45"/>
      <c r="D250" s="45"/>
      <c r="E250" s="190">
        <f>'[1]danfoss,sagi'!J250</f>
        <v>359.538461538461</v>
      </c>
      <c r="F250" s="214"/>
    </row>
    <row r="251" spans="1:6">
      <c r="A251" s="192" t="str">
        <f>'[1]danfoss,sagi'!$A251</f>
        <v>DAN219</v>
      </c>
      <c r="B251" s="193" t="str">
        <f>'[1]danfoss,sagi'!$B251</f>
        <v>A-WZ 5582  4 STD - 1/2"  (6)060933</v>
      </c>
      <c r="C251" s="45" t="s">
        <v>529</v>
      </c>
      <c r="D251" s="45"/>
      <c r="E251" s="190">
        <f>'[1]danfoss,sagi'!J251</f>
        <v>261.286571642911</v>
      </c>
      <c r="F251" s="207"/>
    </row>
    <row r="252" spans="1:6">
      <c r="A252" s="192" t="str">
        <f>'[1]danfoss,sagi'!$A252</f>
        <v>DAN220</v>
      </c>
      <c r="B252" s="193" t="str">
        <f>'[1]danfoss,sagi'!$B252</f>
        <v>A-WZ 5585  5 STD - 5/8" (6)060934</v>
      </c>
      <c r="C252" s="45"/>
      <c r="D252" s="45"/>
      <c r="E252" s="190">
        <f>'[1]danfoss,sagi'!J252</f>
        <v>278.664666166542</v>
      </c>
      <c r="F252" s="212"/>
    </row>
    <row r="253" spans="1:6">
      <c r="A253" s="192" t="str">
        <f>'[1]danfoss,sagi'!$A253</f>
        <v>DAN221</v>
      </c>
      <c r="B253" s="193" t="str">
        <f>'[1]danfoss,sagi'!$B253</f>
        <v>A-WZ 5587  7 STD - 7/8" (6)060931</v>
      </c>
      <c r="C253" s="45"/>
      <c r="D253" s="45"/>
      <c r="E253" s="190">
        <f>'[1]danfoss,sagi'!J253</f>
        <v>290.429482370593</v>
      </c>
      <c r="F253" s="212"/>
    </row>
    <row r="254" spans="1:6">
      <c r="A254" s="192" t="str">
        <f>'[1]danfoss,sagi'!$A254</f>
        <v>DAN222</v>
      </c>
      <c r="B254" s="193" t="str">
        <f>'[1]danfoss,sagi'!$B254</f>
        <v>A-WZ 5588  9 STD - 1 1/8" (6)060974</v>
      </c>
      <c r="C254" s="45"/>
      <c r="D254" s="45"/>
      <c r="E254" s="190">
        <f>'[1]danfoss,sagi'!J254</f>
        <v>297.042385596399</v>
      </c>
      <c r="F254" s="212"/>
    </row>
    <row r="255" spans="1:6">
      <c r="A255" s="192" t="str">
        <f>'[1]danfoss,sagi'!$A255</f>
        <v>DAN223</v>
      </c>
      <c r="B255" s="193" t="str">
        <f>'[1]danfoss,sagi'!$B255</f>
        <v>A-WZ 5690 9 STD - 1 1/8" x 6" DIA.065152</v>
      </c>
      <c r="C255" s="45"/>
      <c r="D255" s="45"/>
      <c r="E255" s="190" t="str">
        <f>'[1]danfoss,sagi'!J255</f>
        <v>~</v>
      </c>
      <c r="F255" s="212"/>
    </row>
    <row r="256" spans="1:9">
      <c r="A256" s="192" t="str">
        <f>'[1]danfoss,sagi'!$A256</f>
        <v>DAN224</v>
      </c>
      <c r="B256" s="193" t="str">
        <f>'[1]danfoss,sagi'!$B256</f>
        <v>A-WZ 5590 11 STD - 1 3/8"  (6)060930</v>
      </c>
      <c r="C256" s="45"/>
      <c r="D256" s="45"/>
      <c r="E256" s="190">
        <f>'[1]danfoss,sagi'!J256</f>
        <v>319.572393098275</v>
      </c>
      <c r="F256" s="212"/>
      <c r="I256" s="215"/>
    </row>
    <row r="257" spans="1:9">
      <c r="A257" s="192" t="str">
        <f>'[1]danfoss,sagi'!$A257</f>
        <v>DAN225</v>
      </c>
      <c r="B257" s="193" t="str">
        <f>'[1]danfoss,sagi'!$B257</f>
        <v>A-WZ 5690 11 STD - 1 3/8" x 6" DIA.060978</v>
      </c>
      <c r="C257" s="45"/>
      <c r="D257" s="45"/>
      <c r="E257" s="190">
        <f>'[1]danfoss,sagi'!J257</f>
        <v>578.013878469617</v>
      </c>
      <c r="F257" s="212"/>
      <c r="I257" s="215"/>
    </row>
    <row r="258" ht="11" customHeight="1" spans="1:9">
      <c r="A258" s="192" t="str">
        <f>'[1]danfoss,sagi'!$A258</f>
        <v>DAN226</v>
      </c>
      <c r="B258" s="193" t="str">
        <f>'[1]danfoss,sagi'!$B258</f>
        <v>A-WZ 5692 13 STD 1 5/8" 060979</v>
      </c>
      <c r="C258" s="45"/>
      <c r="D258" s="216"/>
      <c r="E258" s="190">
        <f>'[1]danfoss,sagi'!J258</f>
        <v>663.597149287322</v>
      </c>
      <c r="F258" s="211"/>
      <c r="I258" s="215"/>
    </row>
    <row r="259" hidden="1" spans="1:9">
      <c r="A259" s="192" t="e">
        <f>'[1]danfoss,sagi'!#REF!</f>
        <v>#REF!</v>
      </c>
      <c r="B259" s="193" t="e">
        <f>'[1]danfoss,sagi'!#REF!</f>
        <v>#REF!</v>
      </c>
      <c r="C259" s="217" t="s">
        <v>530</v>
      </c>
      <c r="D259" s="216"/>
      <c r="E259" s="190" t="e">
        <f>'[1]danfoss,sagi'!#REF!</f>
        <v>#REF!</v>
      </c>
      <c r="F259" s="198"/>
      <c r="I259" s="252"/>
    </row>
    <row r="260" ht="54" customHeight="1" spans="1:6">
      <c r="A260" s="192" t="str">
        <f>'[1]danfoss,sagi'!$A259</f>
        <v>DAN228</v>
      </c>
      <c r="B260" s="193" t="str">
        <f>'[1]danfoss,sagi'!$B259</f>
        <v>OMB-JB1 C/W ASC 2 ELECTRONIC WITH ALARM (65365)</v>
      </c>
      <c r="C260" s="218"/>
      <c r="D260" s="216"/>
      <c r="E260" s="190">
        <f>'[1]danfoss,sagi'!J259</f>
        <v>1205.79606440072</v>
      </c>
      <c r="F260" s="198"/>
    </row>
    <row r="261" hidden="1" spans="1:6">
      <c r="A261" s="192" t="e">
        <f>'[1]danfoss,sagi'!#REF!</f>
        <v>#REF!</v>
      </c>
      <c r="B261" s="193" t="e">
        <f>'[1]danfoss,sagi'!#REF!</f>
        <v>#REF!</v>
      </c>
      <c r="C261" s="219" t="s">
        <v>531</v>
      </c>
      <c r="D261" s="216"/>
      <c r="E261" s="190" t="e">
        <f>'[1]danfoss,sagi'!#REF!</f>
        <v>#REF!</v>
      </c>
      <c r="F261" s="198"/>
    </row>
    <row r="262" spans="1:6">
      <c r="A262" s="192" t="str">
        <f>'[1]danfoss,sagi'!$A260</f>
        <v>DAN230</v>
      </c>
      <c r="B262" s="193" t="str">
        <f>'[1]danfoss,sagi'!$B260</f>
        <v>STAS-489 T STD  1 1/8" FILTER SHELL</v>
      </c>
      <c r="C262" s="219"/>
      <c r="D262" s="216"/>
      <c r="E262" s="190">
        <f>'[1]danfoss,sagi'!J260</f>
        <v>311.815789473684</v>
      </c>
      <c r="F262" s="198"/>
    </row>
    <row r="263" spans="1:6">
      <c r="A263" s="192" t="str">
        <f>'[1]danfoss,sagi'!$A264</f>
        <v>DAN231</v>
      </c>
      <c r="B263" s="193" t="str">
        <f>'[1]danfoss,sagi'!$B264</f>
        <v>EK163 EMERSON FILTER DRIER</v>
      </c>
      <c r="C263" s="220" t="s">
        <v>532</v>
      </c>
      <c r="D263" s="216"/>
      <c r="E263" s="190">
        <f>'[1]danfoss,sagi'!J264</f>
        <v>39.6984126984127</v>
      </c>
      <c r="F263" s="198"/>
    </row>
    <row r="264" spans="1:6">
      <c r="A264" s="192" t="str">
        <f>'[1]danfoss,sagi'!$A265</f>
        <v>DAN232</v>
      </c>
      <c r="B264" s="193" t="str">
        <f>'[1]danfoss,sagi'!$B265</f>
        <v>EK164 EMERSON FILTER DRIER</v>
      </c>
      <c r="C264" s="221"/>
      <c r="D264" s="216"/>
      <c r="E264" s="190">
        <f>'[1]danfoss,sagi'!J265</f>
        <v>39.6984126984127</v>
      </c>
      <c r="F264" s="198"/>
    </row>
    <row r="265" spans="1:6">
      <c r="A265" s="192" t="str">
        <f>'[1]danfoss,sagi'!$A266</f>
        <v>DAN233</v>
      </c>
      <c r="B265" s="193" t="str">
        <f>'[1]danfoss,sagi'!$B266</f>
        <v>EK165 EMERSON FILTER DRIER</v>
      </c>
      <c r="C265" s="221"/>
      <c r="D265" s="216"/>
      <c r="E265" s="190">
        <f>'[1]danfoss,sagi'!J266</f>
        <v>39.6984126984127</v>
      </c>
      <c r="F265" s="198"/>
    </row>
    <row r="266" spans="1:6">
      <c r="A266" s="192" t="str">
        <f>'[1]danfoss,sagi'!$A267</f>
        <v>DAN234</v>
      </c>
      <c r="B266" s="193" t="str">
        <f>'[1]danfoss,sagi'!$B267</f>
        <v>EK304 EMERSON FILTER DRIER</v>
      </c>
      <c r="C266" s="221"/>
      <c r="D266" s="216"/>
      <c r="E266" s="190">
        <f>'[1]danfoss,sagi'!J267</f>
        <v>76.7285714285714</v>
      </c>
      <c r="F266" s="198"/>
    </row>
    <row r="267" spans="1:6">
      <c r="A267" s="192" t="str">
        <f>'[1]danfoss,sagi'!$A268</f>
        <v>DAN235</v>
      </c>
      <c r="B267" s="193" t="str">
        <f>'[1]danfoss,sagi'!$B268</f>
        <v>EK305 EMERSON FILTER DRIER</v>
      </c>
      <c r="C267" s="221"/>
      <c r="D267" s="216"/>
      <c r="E267" s="190">
        <f>'[1]danfoss,sagi'!J268</f>
        <v>76.7285714285714</v>
      </c>
      <c r="F267" s="198"/>
    </row>
    <row r="268" spans="1:6">
      <c r="A268" s="192" t="str">
        <f>'[1]danfoss,sagi'!$A269</f>
        <v>DAN236</v>
      </c>
      <c r="B268" s="193" t="str">
        <f>'[1]danfoss,sagi'!$B269</f>
        <v>EK306 EMERSON FILTER DRIER</v>
      </c>
      <c r="C268" s="222"/>
      <c r="D268" s="216"/>
      <c r="E268" s="190">
        <f>'[1]danfoss,sagi'!J269</f>
        <v>76.7285714285714</v>
      </c>
      <c r="F268" s="198"/>
    </row>
    <row r="269" spans="1:5">
      <c r="A269" s="223"/>
      <c r="B269" s="224"/>
      <c r="C269" s="225"/>
      <c r="D269" s="225"/>
      <c r="E269" s="226"/>
    </row>
    <row r="271" ht="12.75" customHeight="1" spans="1:4">
      <c r="A271" s="227"/>
      <c r="B271" s="228" t="s">
        <v>533</v>
      </c>
      <c r="C271" s="229" t="s">
        <v>534</v>
      </c>
      <c r="D271" s="230"/>
    </row>
    <row r="272" ht="15" spans="1:4">
      <c r="A272" s="227"/>
      <c r="B272" s="231" t="s">
        <v>535</v>
      </c>
      <c r="C272" s="232" t="s">
        <v>536</v>
      </c>
      <c r="D272" s="233"/>
    </row>
    <row r="273" ht="15" spans="1:4">
      <c r="A273" s="227"/>
      <c r="B273" s="231" t="s">
        <v>537</v>
      </c>
      <c r="C273" s="232" t="s">
        <v>538</v>
      </c>
      <c r="D273" s="233"/>
    </row>
    <row r="274" ht="15" spans="1:4">
      <c r="A274" s="227"/>
      <c r="B274" s="231" t="s">
        <v>539</v>
      </c>
      <c r="C274" s="232" t="s">
        <v>540</v>
      </c>
      <c r="D274" s="233"/>
    </row>
    <row r="275" ht="15" spans="1:4">
      <c r="A275" s="227"/>
      <c r="B275" s="231" t="s">
        <v>541</v>
      </c>
      <c r="C275" s="232" t="s">
        <v>542</v>
      </c>
      <c r="D275" s="233"/>
    </row>
    <row r="276" ht="15" spans="1:4">
      <c r="A276" s="227"/>
      <c r="B276" s="231" t="s">
        <v>543</v>
      </c>
      <c r="C276" s="232" t="s">
        <v>544</v>
      </c>
      <c r="D276" s="233"/>
    </row>
    <row r="277" ht="15" spans="1:4">
      <c r="A277" s="227"/>
      <c r="B277" s="231" t="s">
        <v>545</v>
      </c>
      <c r="C277" s="232" t="s">
        <v>546</v>
      </c>
      <c r="D277" s="233"/>
    </row>
    <row r="278" ht="15" spans="1:4">
      <c r="A278" s="227"/>
      <c r="B278" s="234" t="s">
        <v>547</v>
      </c>
      <c r="C278" s="232" t="s">
        <v>548</v>
      </c>
      <c r="D278" s="233"/>
    </row>
    <row r="279" ht="15" spans="1:4">
      <c r="A279" s="227"/>
      <c r="B279" s="234" t="s">
        <v>549</v>
      </c>
      <c r="C279" s="235" t="s">
        <v>550</v>
      </c>
      <c r="D279" s="236"/>
    </row>
    <row r="280" ht="15" spans="1:4">
      <c r="A280" s="227"/>
      <c r="B280" s="234" t="s">
        <v>551</v>
      </c>
      <c r="C280" s="235" t="s">
        <v>552</v>
      </c>
      <c r="D280" s="236"/>
    </row>
    <row r="281" ht="15" spans="1:4">
      <c r="A281" s="227"/>
      <c r="B281" s="234" t="s">
        <v>553</v>
      </c>
      <c r="C281" s="235" t="s">
        <v>554</v>
      </c>
      <c r="D281" s="236"/>
    </row>
    <row r="282" ht="15" spans="1:4">
      <c r="A282" s="227"/>
      <c r="B282" s="234" t="s">
        <v>555</v>
      </c>
      <c r="C282" s="235" t="s">
        <v>556</v>
      </c>
      <c r="D282" s="236"/>
    </row>
    <row r="283" ht="15" spans="1:4">
      <c r="A283" s="227"/>
      <c r="B283" s="234" t="s">
        <v>557</v>
      </c>
      <c r="C283" s="235" t="s">
        <v>558</v>
      </c>
      <c r="D283" s="236"/>
    </row>
    <row r="284" ht="15" spans="1:4">
      <c r="A284" s="227"/>
      <c r="B284" s="234" t="s">
        <v>559</v>
      </c>
      <c r="C284" s="235" t="s">
        <v>560</v>
      </c>
      <c r="D284" s="236"/>
    </row>
    <row r="285" ht="15" spans="1:4">
      <c r="A285" s="227"/>
      <c r="B285" s="234" t="s">
        <v>561</v>
      </c>
      <c r="C285" s="237" t="s">
        <v>562</v>
      </c>
      <c r="D285" s="7"/>
    </row>
    <row r="286" ht="15" spans="1:4">
      <c r="A286" s="227"/>
      <c r="B286" s="234" t="s">
        <v>563</v>
      </c>
      <c r="C286" s="237" t="s">
        <v>564</v>
      </c>
      <c r="D286" s="7"/>
    </row>
    <row r="287" ht="15" spans="1:4">
      <c r="A287" s="227"/>
      <c r="B287" s="234" t="s">
        <v>565</v>
      </c>
      <c r="C287" s="237" t="s">
        <v>566</v>
      </c>
      <c r="D287" s="7"/>
    </row>
    <row r="288" ht="15" spans="1:4">
      <c r="A288" s="227"/>
      <c r="B288" s="238" t="s">
        <v>567</v>
      </c>
      <c r="C288" s="239" t="s">
        <v>568</v>
      </c>
      <c r="D288" s="7"/>
    </row>
    <row r="289" ht="15" spans="1:4">
      <c r="A289" s="227"/>
      <c r="B289" s="240"/>
      <c r="C289" s="240"/>
      <c r="D289" s="240"/>
    </row>
    <row r="290" spans="1:4">
      <c r="A290" s="241" t="s">
        <v>128</v>
      </c>
      <c r="B290" s="242" t="s">
        <v>129</v>
      </c>
      <c r="C290" s="243"/>
      <c r="D290" s="243"/>
    </row>
    <row r="291" spans="1:4">
      <c r="A291" s="244"/>
      <c r="B291" s="245" t="s">
        <v>130</v>
      </c>
      <c r="C291" s="246" t="s">
        <v>131</v>
      </c>
      <c r="D291" s="246"/>
    </row>
    <row r="292" spans="1:4">
      <c r="A292" s="142">
        <v>0</v>
      </c>
      <c r="B292" s="247">
        <v>0.51</v>
      </c>
      <c r="C292" s="247">
        <v>0.37</v>
      </c>
      <c r="D292" s="247"/>
    </row>
    <row r="293" spans="1:4">
      <c r="A293" s="142">
        <v>1</v>
      </c>
      <c r="B293" s="247">
        <v>0.99</v>
      </c>
      <c r="C293" s="247">
        <v>0.75</v>
      </c>
      <c r="D293" s="247"/>
    </row>
    <row r="294" spans="1:4">
      <c r="A294" s="142">
        <v>2</v>
      </c>
      <c r="B294" s="247">
        <v>1.34</v>
      </c>
      <c r="C294" s="247">
        <v>1.05</v>
      </c>
      <c r="D294" s="247"/>
    </row>
    <row r="295" spans="1:4">
      <c r="A295" s="142">
        <v>3</v>
      </c>
      <c r="B295" s="247">
        <v>2.27</v>
      </c>
      <c r="C295" s="247">
        <v>1.79</v>
      </c>
      <c r="D295" s="247"/>
    </row>
    <row r="296" spans="1:4">
      <c r="A296" s="142">
        <v>4</v>
      </c>
      <c r="B296" s="247">
        <v>3.45</v>
      </c>
      <c r="C296" s="247">
        <v>2.83</v>
      </c>
      <c r="D296" s="247"/>
    </row>
    <row r="297" spans="1:4">
      <c r="A297" s="142">
        <v>5</v>
      </c>
      <c r="B297" s="247">
        <v>4.76</v>
      </c>
      <c r="C297" s="247">
        <v>3.71</v>
      </c>
      <c r="D297" s="247"/>
    </row>
    <row r="298" spans="1:4">
      <c r="A298" s="142">
        <v>6</v>
      </c>
      <c r="B298" s="247">
        <v>5.6</v>
      </c>
      <c r="C298" s="247">
        <v>4.42</v>
      </c>
      <c r="D298" s="247"/>
    </row>
    <row r="299" spans="1:4">
      <c r="A299" s="241" t="s">
        <v>128</v>
      </c>
      <c r="B299" s="242" t="s">
        <v>129</v>
      </c>
      <c r="C299" s="243"/>
      <c r="D299" s="243"/>
    </row>
    <row r="300" spans="1:4">
      <c r="A300" s="248"/>
      <c r="B300" s="245" t="s">
        <v>130</v>
      </c>
      <c r="C300" s="249" t="s">
        <v>131</v>
      </c>
      <c r="D300" s="249"/>
    </row>
    <row r="301" ht="15" spans="1:4">
      <c r="A301" s="250">
        <v>0.5</v>
      </c>
      <c r="B301" s="251">
        <v>2.97</v>
      </c>
      <c r="C301" s="251">
        <v>2.33</v>
      </c>
      <c r="D301" s="251"/>
    </row>
    <row r="302" ht="15" spans="1:4">
      <c r="A302" s="250">
        <v>1</v>
      </c>
      <c r="B302" s="251">
        <v>5.46</v>
      </c>
      <c r="C302" s="251">
        <v>4.26</v>
      </c>
      <c r="D302" s="251"/>
    </row>
    <row r="303" ht="15" spans="1:4">
      <c r="A303" s="250">
        <v>2</v>
      </c>
      <c r="B303" s="251">
        <v>7.51</v>
      </c>
      <c r="C303" s="251">
        <v>5.86</v>
      </c>
      <c r="D303" s="251"/>
    </row>
    <row r="304" ht="15" spans="1:4">
      <c r="A304" s="250">
        <v>3</v>
      </c>
      <c r="B304" s="251">
        <v>9.66</v>
      </c>
      <c r="C304" s="251">
        <v>7.51</v>
      </c>
      <c r="D304" s="251"/>
    </row>
    <row r="305" ht="15" spans="1:4">
      <c r="A305" s="250">
        <v>4</v>
      </c>
      <c r="B305" s="251">
        <v>13.1</v>
      </c>
      <c r="C305" s="251">
        <v>10.2</v>
      </c>
      <c r="D305" s="251"/>
    </row>
    <row r="306" ht="15" spans="1:4">
      <c r="A306" s="250">
        <v>5</v>
      </c>
      <c r="B306" s="251">
        <v>16.3</v>
      </c>
      <c r="C306" s="251">
        <v>14.5</v>
      </c>
      <c r="D306" s="251"/>
    </row>
    <row r="307" ht="15" spans="1:4">
      <c r="A307" s="250">
        <v>6</v>
      </c>
      <c r="B307" s="251">
        <v>21.8</v>
      </c>
      <c r="C307" s="251">
        <v>18.3</v>
      </c>
      <c r="D307" s="251"/>
    </row>
  </sheetData>
  <sheetProtection selectLockedCells="1" selectUnlockedCells="1" sort="0"/>
  <mergeCells count="61">
    <mergeCell ref="A290:A291"/>
    <mergeCell ref="A299:A300"/>
    <mergeCell ref="C9:C107"/>
    <mergeCell ref="C108:C114"/>
    <mergeCell ref="C115:C119"/>
    <mergeCell ref="C122:C125"/>
    <mergeCell ref="C127:C128"/>
    <mergeCell ref="C131:C135"/>
    <mergeCell ref="C136:C139"/>
    <mergeCell ref="C140:C144"/>
    <mergeCell ref="C145:C147"/>
    <mergeCell ref="C149:C150"/>
    <mergeCell ref="C151:C152"/>
    <mergeCell ref="C153:C165"/>
    <mergeCell ref="C166:C178"/>
    <mergeCell ref="C179:C189"/>
    <mergeCell ref="C190:C192"/>
    <mergeCell ref="C194:C197"/>
    <mergeCell ref="C198:C206"/>
    <mergeCell ref="C207:C209"/>
    <mergeCell ref="C212:C250"/>
    <mergeCell ref="C251:C258"/>
    <mergeCell ref="C259:C260"/>
    <mergeCell ref="C261:C262"/>
    <mergeCell ref="C263:C268"/>
    <mergeCell ref="F9:F22"/>
    <mergeCell ref="F23:F29"/>
    <mergeCell ref="F30:F40"/>
    <mergeCell ref="F41:F54"/>
    <mergeCell ref="F55:F57"/>
    <mergeCell ref="F58:F75"/>
    <mergeCell ref="F76:F77"/>
    <mergeCell ref="F78:F84"/>
    <mergeCell ref="F85:F95"/>
    <mergeCell ref="F96:F97"/>
    <mergeCell ref="F98:F99"/>
    <mergeCell ref="F101:F103"/>
    <mergeCell ref="F105:F107"/>
    <mergeCell ref="F108:F114"/>
    <mergeCell ref="F115:F119"/>
    <mergeCell ref="F120:F121"/>
    <mergeCell ref="F122:F125"/>
    <mergeCell ref="F127:F130"/>
    <mergeCell ref="F131:F139"/>
    <mergeCell ref="F140:F147"/>
    <mergeCell ref="F149:F150"/>
    <mergeCell ref="F151:F152"/>
    <mergeCell ref="F153:F165"/>
    <mergeCell ref="F166:F169"/>
    <mergeCell ref="F171:F174"/>
    <mergeCell ref="F179:F180"/>
    <mergeCell ref="F181:F183"/>
    <mergeCell ref="F188:F189"/>
    <mergeCell ref="F190:F193"/>
    <mergeCell ref="F194:F197"/>
    <mergeCell ref="F198:F206"/>
    <mergeCell ref="F207:F211"/>
    <mergeCell ref="F212:F232"/>
    <mergeCell ref="F233:F243"/>
    <mergeCell ref="F244:F248"/>
    <mergeCell ref="F251:F258"/>
  </mergeCells>
  <pageMargins left="0.708661417322835" right="0.708661417322835" top="0.748031496062992" bottom="0.748031496062992" header="0.31496062992126" footer="0.31496062992126"/>
  <pageSetup paperSize="9" orientation="portrait"/>
  <headerFooter/>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113"/>
  <sheetViews>
    <sheetView zoomScale="115" zoomScaleNormal="115" workbookViewId="0">
      <pane xSplit="2" ySplit="8" topLeftCell="C15" activePane="bottomRight" state="frozen"/>
      <selection/>
      <selection pane="topRight"/>
      <selection pane="bottomLeft"/>
      <selection pane="bottomRight" activeCell="K24" sqref="K24"/>
    </sheetView>
  </sheetViews>
  <sheetFormatPr defaultColWidth="9" defaultRowHeight="12"/>
  <cols>
    <col min="1" max="1" width="12.2857142857143" style="37" customWidth="1"/>
    <col min="2" max="2" width="45.8571428571429" style="37" customWidth="1"/>
    <col min="3" max="3" width="15.8571428571429" style="37" customWidth="1"/>
    <col min="4" max="4" width="18.7142857142857" style="37" customWidth="1"/>
    <col min="5" max="5" width="13.8571428571429" style="37" customWidth="1"/>
    <col min="6" max="6" width="11.5714285714286" style="37" customWidth="1"/>
    <col min="7" max="7" width="27.2857142857143" style="37" customWidth="1"/>
    <col min="8" max="16384" width="9.14285714285714" style="37"/>
  </cols>
  <sheetData>
    <row r="1" ht="17.25" customHeight="1" spans="1:3">
      <c r="A1" s="7" t="s">
        <v>0</v>
      </c>
      <c r="C1" s="153"/>
    </row>
    <row r="2" ht="12.75" hidden="1" spans="1:3">
      <c r="A2" s="39"/>
      <c r="C2" s="153"/>
    </row>
    <row r="3" ht="12.75" spans="1:3">
      <c r="A3" s="9" t="str">
        <f>'danfoss,sagi'!A3</f>
        <v>DATE :15.1.26</v>
      </c>
      <c r="C3" s="153"/>
    </row>
    <row r="4" ht="12.75" hidden="1" spans="1:3">
      <c r="A4" s="39"/>
      <c r="C4" s="153"/>
    </row>
    <row r="5" ht="12.75" hidden="1" spans="1:3">
      <c r="A5" s="39"/>
      <c r="C5" s="153"/>
    </row>
    <row r="6" ht="12.75" hidden="1" spans="1:3">
      <c r="A6" s="39"/>
      <c r="C6" s="153"/>
    </row>
    <row r="7" ht="12.75" spans="1:3">
      <c r="A7" s="39"/>
      <c r="C7" s="153"/>
    </row>
    <row r="8" spans="1:11">
      <c r="A8" s="154" t="str">
        <f>[1]VALVE!$A8</f>
        <v>ITEM CODE</v>
      </c>
      <c r="B8" s="155" t="str">
        <f>[1]VALVE!$B8</f>
        <v>MODEL</v>
      </c>
      <c r="C8" s="156" t="str">
        <f>[1]VALVE!$C8</f>
        <v>SIZE</v>
      </c>
      <c r="D8" s="157" t="str">
        <f>[2]VALVE!$D8</f>
        <v>DESCRIPTION</v>
      </c>
      <c r="E8" s="13" t="s">
        <v>509</v>
      </c>
      <c r="F8" s="158" t="str">
        <f>[1]VALVE!J8</f>
        <v>(RM) </v>
      </c>
      <c r="G8" s="21" t="s">
        <v>177</v>
      </c>
      <c r="H8" s="159"/>
      <c r="I8" s="159"/>
      <c r="J8" s="176"/>
      <c r="K8" s="176"/>
    </row>
    <row r="9" spans="1:9">
      <c r="A9" s="160" t="str">
        <f>[1]VALVE!$A9</f>
        <v>KOR001</v>
      </c>
      <c r="B9" s="161" t="str">
        <f>[1]VALVE!$B9</f>
        <v>SGF6</v>
      </c>
      <c r="C9" s="156" t="str">
        <f>[1]VALVE!$C9</f>
        <v>1/4"</v>
      </c>
      <c r="D9" s="162" t="s">
        <v>569</v>
      </c>
      <c r="E9" s="163"/>
      <c r="F9" s="152">
        <f>[1]VALVE!J9</f>
        <v>22.9819923371648</v>
      </c>
      <c r="G9" s="164"/>
      <c r="H9" s="159"/>
      <c r="I9" s="159"/>
    </row>
    <row r="10" spans="1:7">
      <c r="A10" s="160" t="str">
        <f>[1]VALVE!$A10</f>
        <v>KOR002</v>
      </c>
      <c r="B10" s="161" t="str">
        <f>[1]VALVE!$B10</f>
        <v>SGF10</v>
      </c>
      <c r="C10" s="156" t="str">
        <f>[1]VALVE!$C10</f>
        <v>3/8"</v>
      </c>
      <c r="D10" s="165"/>
      <c r="E10" s="163"/>
      <c r="F10" s="152">
        <f>[1]VALVE!J10</f>
        <v>24.277969348659</v>
      </c>
      <c r="G10" s="164"/>
    </row>
    <row r="11" spans="1:7">
      <c r="A11" s="160" t="str">
        <f>[1]VALVE!$A11</f>
        <v>KOR003</v>
      </c>
      <c r="B11" s="161" t="str">
        <f>[1]VALVE!$B11</f>
        <v>SGF12</v>
      </c>
      <c r="C11" s="156" t="str">
        <f>[1]VALVE!$C11</f>
        <v>1/2"</v>
      </c>
      <c r="D11" s="165"/>
      <c r="E11" s="163"/>
      <c r="F11" s="152">
        <f>[1]VALVE!J11</f>
        <v>30.2394636015326</v>
      </c>
      <c r="G11" s="164"/>
    </row>
    <row r="12" spans="1:7">
      <c r="A12" s="160" t="str">
        <f>[1]VALVE!$A12</f>
        <v>KOR004</v>
      </c>
      <c r="B12" s="161" t="str">
        <f>[1]VALVE!$B12</f>
        <v>SGF16</v>
      </c>
      <c r="C12" s="156" t="str">
        <f>[1]VALVE!$C12</f>
        <v>5/8"</v>
      </c>
      <c r="D12" s="165"/>
      <c r="E12" s="163"/>
      <c r="F12" s="152">
        <f>[1]VALVE!J12</f>
        <v>45.7047892720307</v>
      </c>
      <c r="G12" s="164"/>
    </row>
    <row r="13" spans="1:7">
      <c r="A13" s="160" t="str">
        <f>[1]VALVE!$A13</f>
        <v>KOR005</v>
      </c>
      <c r="B13" s="161" t="str">
        <f>[1]VALVE!$B13</f>
        <v>SGF19</v>
      </c>
      <c r="C13" s="156" t="str">
        <f>[1]VALVE!$C13</f>
        <v>3/4"</v>
      </c>
      <c r="D13" s="165"/>
      <c r="E13" s="163"/>
      <c r="F13" s="152">
        <f>[1]VALVE!J13</f>
        <v>54.0854406130268</v>
      </c>
      <c r="G13" s="164"/>
    </row>
    <row r="14" spans="1:7">
      <c r="A14" s="160" t="str">
        <f>[1]VALVE!$A14</f>
        <v>KOR005.1</v>
      </c>
      <c r="B14" s="161" t="str">
        <f>[1]VALVE!$B14</f>
        <v>1/4 oil sight glass</v>
      </c>
      <c r="C14" s="156" t="str">
        <f>[1]VALVE!$C14</f>
        <v>1/4" (60mm)</v>
      </c>
      <c r="D14" s="162" t="s">
        <v>570</v>
      </c>
      <c r="E14" s="163"/>
      <c r="F14" s="152">
        <f>[1]VALVE!J14</f>
        <v>29.3754789272031</v>
      </c>
      <c r="G14" s="164"/>
    </row>
    <row r="15" spans="1:7">
      <c r="A15" s="160" t="str">
        <f>[1]VALVE!$A15</f>
        <v>KOR005.2</v>
      </c>
      <c r="B15" s="161" t="str">
        <f>[1]VALVE!$B15</f>
        <v>3/8 oil sight glass</v>
      </c>
      <c r="C15" s="156" t="str">
        <f>[1]VALVE!$C15</f>
        <v>3/8"(64mm)</v>
      </c>
      <c r="D15" s="165"/>
      <c r="E15" s="163"/>
      <c r="F15" s="152">
        <f>[1]VALVE!J15</f>
        <v>32.9099616858238</v>
      </c>
      <c r="G15" s="164"/>
    </row>
    <row r="16" spans="1:7">
      <c r="A16" s="160" t="str">
        <f>[1]VALVE!$A16</f>
        <v>KOR005.3</v>
      </c>
      <c r="B16" s="161" t="str">
        <f>[1]VALVE!$B16</f>
        <v>SYFL2-1/2</v>
      </c>
      <c r="C16" s="156">
        <f>[1]VALVE!$C16</f>
        <v>0</v>
      </c>
      <c r="D16" s="165"/>
      <c r="E16" s="163"/>
      <c r="F16" s="152">
        <f>[1]VALVE!J16</f>
        <v>35.8553639846743</v>
      </c>
      <c r="G16" s="164"/>
    </row>
    <row r="17" spans="1:7">
      <c r="A17" s="160" t="str">
        <f>[1]VALVE!$A17</f>
        <v>KOR005.4</v>
      </c>
      <c r="B17" s="161" t="str">
        <f>[1]VALVE!$B17</f>
        <v>SYFL2-5/8</v>
      </c>
      <c r="C17" s="156">
        <f>[1]VALVE!$C17</f>
        <v>0</v>
      </c>
      <c r="D17" s="166"/>
      <c r="E17" s="163"/>
      <c r="F17" s="152">
        <f>[1]VALVE!J17</f>
        <v>41.4712643678161</v>
      </c>
      <c r="G17" s="164"/>
    </row>
    <row r="18" ht="49.5" customHeight="1" spans="1:7">
      <c r="A18" s="160" t="str">
        <f>[1]VALVE!$A18</f>
        <v>KOR006</v>
      </c>
      <c r="B18" s="161" t="str">
        <f>[1]VALVE!$B18</f>
        <v>SG19</v>
      </c>
      <c r="C18" s="156" t="str">
        <f>[1]VALVE!$C18</f>
        <v>3/4NPT"</v>
      </c>
      <c r="D18" s="167" t="s">
        <v>571</v>
      </c>
      <c r="E18" s="14"/>
      <c r="F18" s="152">
        <f>[1]VALVE!J18</f>
        <v>24.0533333333333</v>
      </c>
      <c r="G18" s="168"/>
    </row>
    <row r="19" customHeight="1" spans="1:7">
      <c r="A19" s="160" t="str">
        <f>[1]VALVE!$A19</f>
        <v>KOR007</v>
      </c>
      <c r="B19" s="161" t="str">
        <f>[1]VALVE!$B19</f>
        <v>SGW6</v>
      </c>
      <c r="C19" s="156" t="str">
        <f>[1]VALVE!$C19</f>
        <v>1/4"</v>
      </c>
      <c r="D19" s="162" t="s">
        <v>572</v>
      </c>
      <c r="E19" s="163"/>
      <c r="F19" s="152">
        <f>[1]VALVE!J19</f>
        <v>23.0683908045977</v>
      </c>
      <c r="G19" s="164"/>
    </row>
    <row r="20" spans="1:7">
      <c r="A20" s="160" t="str">
        <f>[1]VALVE!$A20</f>
        <v>KOR008</v>
      </c>
      <c r="B20" s="161" t="str">
        <f>[1]VALVE!$B20</f>
        <v>SGW10</v>
      </c>
      <c r="C20" s="156" t="str">
        <f>[1]VALVE!$C20</f>
        <v>3/8"</v>
      </c>
      <c r="D20" s="165"/>
      <c r="E20" s="163"/>
      <c r="F20" s="152">
        <f>[1]VALVE!J20</f>
        <v>24.277969348659</v>
      </c>
      <c r="G20" s="164"/>
    </row>
    <row r="21" spans="1:7">
      <c r="A21" s="160" t="str">
        <f>[1]VALVE!$A21</f>
        <v>KOR009</v>
      </c>
      <c r="B21" s="161" t="str">
        <f>[1]VALVE!$B21</f>
        <v>SGW12</v>
      </c>
      <c r="C21" s="156" t="str">
        <f>[1]VALVE!$C21</f>
        <v>1/2"</v>
      </c>
      <c r="D21" s="165"/>
      <c r="E21" s="163"/>
      <c r="F21" s="152">
        <f>[1]VALVE!J21</f>
        <v>33.2634099616858</v>
      </c>
      <c r="G21" s="164"/>
    </row>
    <row r="22" spans="1:7">
      <c r="A22" s="160" t="str">
        <f>[1]VALVE!$A22</f>
        <v>KOR010</v>
      </c>
      <c r="B22" s="161" t="str">
        <f>[1]VALVE!$B22</f>
        <v>SGW16</v>
      </c>
      <c r="C22" s="156" t="str">
        <f>[1]VALVE!$C22</f>
        <v>5/8"</v>
      </c>
      <c r="D22" s="165"/>
      <c r="E22" s="163"/>
      <c r="F22" s="152">
        <f>[1]VALVE!J22</f>
        <v>45.7047892720307</v>
      </c>
      <c r="G22" s="164"/>
    </row>
    <row r="23" spans="1:7">
      <c r="A23" s="160" t="str">
        <f>[1]VALVE!$A23</f>
        <v>KOR011</v>
      </c>
      <c r="B23" s="161" t="str">
        <f>[1]VALVE!$B23</f>
        <v>SGW19</v>
      </c>
      <c r="C23" s="156" t="str">
        <f>[1]VALVE!$C23</f>
        <v>3/4"</v>
      </c>
      <c r="D23" s="165"/>
      <c r="E23" s="163"/>
      <c r="F23" s="152">
        <f>[1]VALVE!J23</f>
        <v>54.1168582375479</v>
      </c>
      <c r="G23" s="164"/>
    </row>
    <row r="24" spans="1:7">
      <c r="A24" s="160" t="str">
        <f>[1]VALVE!$A24</f>
        <v>KOR012</v>
      </c>
      <c r="B24" s="161" t="str">
        <f>[1]VALVE!$B24</f>
        <v>SGW22</v>
      </c>
      <c r="C24" s="156" t="str">
        <f>[1]VALVE!$C24</f>
        <v>7/8"</v>
      </c>
      <c r="D24" s="165"/>
      <c r="E24" s="163"/>
      <c r="F24" s="152">
        <f>[1]VALVE!J24</f>
        <v>58.9080459770115</v>
      </c>
      <c r="G24" s="164"/>
    </row>
    <row r="25" spans="1:7">
      <c r="A25" s="160" t="str">
        <f>[1]VALVE!$A25</f>
        <v>KOR013</v>
      </c>
      <c r="B25" s="161" t="str">
        <f>[1]VALVE!$B25</f>
        <v>SGW28</v>
      </c>
      <c r="C25" s="156" t="str">
        <f>[1]VALVE!$C25</f>
        <v>1 1/8"</v>
      </c>
      <c r="D25" s="166"/>
      <c r="E25" s="163"/>
      <c r="F25" s="152">
        <f>[1]VALVE!J25</f>
        <v>72.3155172413793</v>
      </c>
      <c r="G25" s="164"/>
    </row>
    <row r="26" spans="1:7">
      <c r="A26" s="160" t="str">
        <f>[1]VALVE!$A27</f>
        <v>KOR013.1</v>
      </c>
      <c r="B26" s="161" t="str">
        <f>[1]VALVE!$B27</f>
        <v>1/2" CHECK VALVE STRAIGHT TYPE</v>
      </c>
      <c r="C26" s="156" t="str">
        <f>[1]VALVE!$C27</f>
        <v>1/2" </v>
      </c>
      <c r="D26" s="169" t="s">
        <v>573</v>
      </c>
      <c r="E26" s="163"/>
      <c r="F26" s="152">
        <f>[1]VALVE!J27</f>
        <v>37.9129411764706</v>
      </c>
      <c r="G26" s="170"/>
    </row>
    <row r="27" spans="1:7">
      <c r="A27" s="160" t="str">
        <f>[1]VALVE!$A28</f>
        <v>KOR014</v>
      </c>
      <c r="B27" s="161" t="str">
        <f>[1]VALVE!$B28</f>
        <v>5/8" CHECK VALVE STRAIGHT TYPE</v>
      </c>
      <c r="C27" s="156" t="str">
        <f>[1]VALVE!$C28</f>
        <v>5/8" </v>
      </c>
      <c r="D27" s="169"/>
      <c r="E27" s="163"/>
      <c r="F27" s="152">
        <f>[1]VALVE!J28</f>
        <v>51.9011764705882</v>
      </c>
      <c r="G27" s="171"/>
    </row>
    <row r="28" ht="12.75" customHeight="1" spans="1:7">
      <c r="A28" s="160" t="str">
        <f>[1]VALVE!$A29</f>
        <v>KOR015</v>
      </c>
      <c r="B28" s="161" t="str">
        <f>[1]VALVE!$B29</f>
        <v>3/4" CHECK VALVE STRAIGHT TYPE</v>
      </c>
      <c r="C28" s="156" t="str">
        <f>[1]VALVE!$C29</f>
        <v>3/4" </v>
      </c>
      <c r="D28" s="169"/>
      <c r="E28" s="163"/>
      <c r="F28" s="152">
        <f>[1]VALVE!J29</f>
        <v>74.2823529411765</v>
      </c>
      <c r="G28" s="171"/>
    </row>
    <row r="29" ht="12.75" customHeight="1" spans="1:7">
      <c r="A29" s="160" t="str">
        <f>[1]VALVE!$A30</f>
        <v>KOR016</v>
      </c>
      <c r="B29" s="161" t="str">
        <f>[1]VALVE!$B30</f>
        <v>7/8" CHECK VALVE STRAIGHT TYPE</v>
      </c>
      <c r="C29" s="156" t="str">
        <f>[1]VALVE!$C30</f>
        <v>7/8" </v>
      </c>
      <c r="D29" s="169"/>
      <c r="E29" s="163"/>
      <c r="F29" s="152">
        <f>[1]VALVE!J30</f>
        <v>75.2470588235294</v>
      </c>
      <c r="G29" s="171"/>
    </row>
    <row r="30" ht="12.75" customHeight="1" spans="1:7">
      <c r="A30" s="160" t="str">
        <f>[1]VALVE!$A31</f>
        <v>KOR017</v>
      </c>
      <c r="B30" s="161" t="str">
        <f>[1]VALVE!$B31</f>
        <v>1 1/8" CHECK VALVE STRAIGHT TYPE</v>
      </c>
      <c r="C30" s="156" t="str">
        <f>[1]VALVE!$C31</f>
        <v>1-1/8" </v>
      </c>
      <c r="D30" s="169"/>
      <c r="E30" s="163"/>
      <c r="F30" s="152">
        <f>[1]VALVE!J31</f>
        <v>158.211764705882</v>
      </c>
      <c r="G30" s="171"/>
    </row>
    <row r="31" ht="12.75" customHeight="1" spans="1:7">
      <c r="A31" s="160" t="str">
        <f>[1]VALVE!$A32</f>
        <v>KOR018</v>
      </c>
      <c r="B31" s="161" t="str">
        <f>[1]VALVE!$B32</f>
        <v>1 3/8" CHECK VALVE STRAIGHT TYPE</v>
      </c>
      <c r="C31" s="156" t="str">
        <f>[1]VALVE!$C32</f>
        <v>1-3/8" </v>
      </c>
      <c r="D31" s="169"/>
      <c r="E31" s="163"/>
      <c r="F31" s="152">
        <f>[1]VALVE!J32</f>
        <v>165.929411764706</v>
      </c>
      <c r="G31" s="171"/>
    </row>
    <row r="32" ht="12.75" customHeight="1" spans="1:7">
      <c r="A32" s="160" t="str">
        <f>[1]VALVE!$A33</f>
        <v>KOR019</v>
      </c>
      <c r="B32" s="161" t="str">
        <f>[1]VALVE!$B33</f>
        <v>1 5/8" CHECK VALVE STRAIGHT TYPE</v>
      </c>
      <c r="C32" s="156" t="str">
        <f>[1]VALVE!$C33</f>
        <v>1-5/8" </v>
      </c>
      <c r="D32" s="169"/>
      <c r="E32" s="163"/>
      <c r="F32" s="152">
        <f>[1]VALVE!J33</f>
        <v>173.647058823529</v>
      </c>
      <c r="G32" s="172"/>
    </row>
    <row r="33" ht="12.75" customHeight="1" spans="1:7">
      <c r="A33" s="160" t="str">
        <f>[1]VALVE!$A34</f>
        <v>KOR016.1</v>
      </c>
      <c r="B33" s="161" t="str">
        <f>[1]VALVE!$B34</f>
        <v>YCVS26 (1 1/8" CHECK VALVE) ANKLE TYPE</v>
      </c>
      <c r="C33" s="156" t="str">
        <f>[1]VALVE!$C34</f>
        <v>1-1/8" </v>
      </c>
      <c r="D33" s="169"/>
      <c r="E33" s="163"/>
      <c r="F33" s="152">
        <f>[1]VALVE!J34</f>
        <v>273.333333333333</v>
      </c>
      <c r="G33" s="170"/>
    </row>
    <row r="34" ht="12.75" customHeight="1" spans="1:7">
      <c r="A34" s="160" t="str">
        <f>[1]VALVE!$A35</f>
        <v>KOR016.2</v>
      </c>
      <c r="B34" s="161" t="str">
        <f>[1]VALVE!$B35</f>
        <v>1 3/8" CHECK VALVE ANKLE TYPE</v>
      </c>
      <c r="C34" s="156" t="str">
        <f>[1]VALVE!$C35</f>
        <v>1-3/8" </v>
      </c>
      <c r="D34" s="169"/>
      <c r="E34" s="163"/>
      <c r="F34" s="152">
        <f>[1]VALVE!J35</f>
        <v>273.333333333333</v>
      </c>
      <c r="G34" s="171"/>
    </row>
    <row r="35" spans="1:7">
      <c r="A35" s="160" t="str">
        <f>[1]VALVE!$A36</f>
        <v>KOR016.3</v>
      </c>
      <c r="B35" s="161" t="str">
        <f>[1]VALVE!$B36</f>
        <v>YCVS31 (1 5/8" CHECK VALVE) ANKLE TYPE</v>
      </c>
      <c r="C35" s="156" t="str">
        <f>[1]VALVE!$C36</f>
        <v>1-5/8" </v>
      </c>
      <c r="D35" s="169"/>
      <c r="E35" s="163"/>
      <c r="F35" s="152">
        <f>[1]VALVE!J36</f>
        <v>436.767816091954</v>
      </c>
      <c r="G35" s="172"/>
    </row>
    <row r="36" spans="1:7">
      <c r="A36" s="160" t="str">
        <f>[1]VALVE!$A37</f>
        <v>KOR026</v>
      </c>
      <c r="B36" s="161" t="str">
        <f>[1]VALVE!$B37</f>
        <v>QC BALL VALVE C/W PORT (1/4")</v>
      </c>
      <c r="C36" s="156" t="str">
        <f>[1]VALVE!$C37</f>
        <v>1/4"</v>
      </c>
      <c r="D36" s="162" t="s">
        <v>574</v>
      </c>
      <c r="E36" s="163"/>
      <c r="F36" s="152">
        <f>[1]VALVE!J37</f>
        <v>49.4827586206897</v>
      </c>
      <c r="G36" s="164"/>
    </row>
    <row r="37" spans="1:7">
      <c r="A37" s="160" t="str">
        <f>[1]VALVE!$A38</f>
        <v>KOR027</v>
      </c>
      <c r="B37" s="161" t="str">
        <f>[1]VALVE!$B38</f>
        <v>QC BALL VALVE C/W PORT (3/8")</v>
      </c>
      <c r="C37" s="156" t="str">
        <f>[1]VALVE!$C38</f>
        <v>3/8"</v>
      </c>
      <c r="D37" s="165"/>
      <c r="E37" s="163"/>
      <c r="F37" s="152">
        <f>[1]VALVE!J38</f>
        <v>51.0536398467433</v>
      </c>
      <c r="G37" s="164"/>
    </row>
    <row r="38" spans="1:7">
      <c r="A38" s="160" t="str">
        <f>[1]VALVE!$A39</f>
        <v>KOR028</v>
      </c>
      <c r="B38" s="161" t="str">
        <f>[1]VALVE!$B39</f>
        <v>QC BALL VALVE C/W PORT (1/2")</v>
      </c>
      <c r="C38" s="156" t="str">
        <f>[1]VALVE!$C39</f>
        <v>1/2"</v>
      </c>
      <c r="D38" s="165"/>
      <c r="E38" s="163"/>
      <c r="F38" s="152">
        <f>[1]VALVE!J39</f>
        <v>51.8390804597701</v>
      </c>
      <c r="G38" s="164"/>
    </row>
    <row r="39" spans="1:7">
      <c r="A39" s="160" t="str">
        <f>[1]VALVE!$A40</f>
        <v>KOR029</v>
      </c>
      <c r="B39" s="161" t="str">
        <f>[1]VALVE!$B40</f>
        <v>QC BALL VALVE C/W PORT (5/8")</v>
      </c>
      <c r="C39" s="156" t="str">
        <f>[1]VALVE!$C40</f>
        <v>5/8"</v>
      </c>
      <c r="D39" s="165"/>
      <c r="E39" s="163"/>
      <c r="F39" s="152">
        <f>[1]VALVE!J40</f>
        <v>52.6245210727969</v>
      </c>
      <c r="G39" s="164"/>
    </row>
    <row r="40" spans="1:7">
      <c r="A40" s="160" t="str">
        <f>[1]VALVE!$A41</f>
        <v>KOR030</v>
      </c>
      <c r="B40" s="161" t="str">
        <f>[1]VALVE!$B41</f>
        <v>QC BALL VALVE C/W PORT (3/4")</v>
      </c>
      <c r="C40" s="156" t="str">
        <f>[1]VALVE!$C41</f>
        <v>3/4"</v>
      </c>
      <c r="D40" s="165"/>
      <c r="E40" s="163"/>
      <c r="F40" s="152">
        <f>[1]VALVE!J41</f>
        <v>76.9731800766284</v>
      </c>
      <c r="G40" s="164"/>
    </row>
    <row r="41" spans="1:7">
      <c r="A41" s="160" t="str">
        <f>[1]VALVE!$A42</f>
        <v>KOR031</v>
      </c>
      <c r="B41" s="161" t="str">
        <f>[1]VALVE!$B42</f>
        <v>QC BALL VALVE C/W PORT (7/8")</v>
      </c>
      <c r="C41" s="156" t="str">
        <f>[1]VALVE!$C42</f>
        <v>7/8"</v>
      </c>
      <c r="D41" s="165"/>
      <c r="E41" s="163"/>
      <c r="F41" s="152">
        <f>[1]VALVE!J42</f>
        <v>83.2567049808429</v>
      </c>
      <c r="G41" s="164"/>
    </row>
    <row r="42" spans="1:7">
      <c r="A42" s="160" t="str">
        <f>[1]VALVE!$A43</f>
        <v>KOR032</v>
      </c>
      <c r="B42" s="161" t="str">
        <f>[1]VALVE!$B43</f>
        <v>QC BALL VALVE C/W PORT (1 1/8")</v>
      </c>
      <c r="C42" s="156" t="str">
        <f>[1]VALVE!$C43</f>
        <v>1-1/8"</v>
      </c>
      <c r="D42" s="165"/>
      <c r="E42" s="163"/>
      <c r="F42" s="152">
        <f>[1]VALVE!J43</f>
        <v>131.954022988506</v>
      </c>
      <c r="G42" s="164"/>
    </row>
    <row r="43" spans="1:7">
      <c r="A43" s="160" t="str">
        <f>[1]VALVE!$A44</f>
        <v>KOR033</v>
      </c>
      <c r="B43" s="161" t="str">
        <f>[1]VALVE!$B44</f>
        <v>QC BALL VALVE C/W PORT (1 3/8")</v>
      </c>
      <c r="C43" s="156" t="str">
        <f>[1]VALVE!$C44</f>
        <v>1-3/8"</v>
      </c>
      <c r="D43" s="165"/>
      <c r="E43" s="163"/>
      <c r="F43" s="152">
        <f>[1]VALVE!J44</f>
        <v>185.363984674329</v>
      </c>
      <c r="G43" s="164"/>
    </row>
    <row r="44" spans="1:7">
      <c r="A44" s="160" t="str">
        <f>[1]VALVE!$A45</f>
        <v>KOR034</v>
      </c>
      <c r="B44" s="161" t="str">
        <f>[1]VALVE!$B45</f>
        <v>QC BALL VALVE C/W PORT (1 5/8")</v>
      </c>
      <c r="C44" s="156" t="str">
        <f>[1]VALVE!$C45</f>
        <v>1-5/8"</v>
      </c>
      <c r="D44" s="165"/>
      <c r="E44" s="163"/>
      <c r="F44" s="152">
        <f>[1]VALVE!J45</f>
        <v>270.977011494253</v>
      </c>
      <c r="G44" s="164"/>
    </row>
    <row r="45" spans="1:7">
      <c r="A45" s="160" t="str">
        <f>[1]VALVE!$A46</f>
        <v>KOR035</v>
      </c>
      <c r="B45" s="161" t="str">
        <f>[1]VALVE!$B46</f>
        <v>QC BALL VALVE C/W PORT (2 1/8")</v>
      </c>
      <c r="C45" s="156" t="str">
        <f>[1]VALVE!$C46</f>
        <v>2-1/8"</v>
      </c>
      <c r="D45" s="165"/>
      <c r="E45" s="163"/>
      <c r="F45" s="152">
        <f>[1]VALVE!J46</f>
        <v>468.908045977011</v>
      </c>
      <c r="G45" s="164"/>
    </row>
    <row r="46" spans="1:7">
      <c r="A46" s="160" t="str">
        <f>[1]VALVE!$A47</f>
        <v>KOR036</v>
      </c>
      <c r="B46" s="161" t="str">
        <f>[1]VALVE!$B47</f>
        <v>QC BALL VALVE C/W PORT (2 5/8")</v>
      </c>
      <c r="C46" s="156" t="str">
        <f>[1]VALVE!$C47</f>
        <v>2-5/8"</v>
      </c>
      <c r="D46" s="165"/>
      <c r="E46" s="163"/>
      <c r="F46" s="152">
        <f>[1]VALVE!J47</f>
        <v>523.103448275862</v>
      </c>
      <c r="G46" s="164"/>
    </row>
    <row r="47" spans="1:7">
      <c r="A47" s="160" t="str">
        <f>[1]VALVE!$A48</f>
        <v>KOR041</v>
      </c>
      <c r="B47" s="161" t="str">
        <f>[1]VALVE!$B48</f>
        <v>SDA-22C300T 27bar (NPT1/4")</v>
      </c>
      <c r="C47" s="156" t="str">
        <f>[1]VALVE!$C48</f>
        <v>NPT1/4" X 3/8"</v>
      </c>
      <c r="D47" s="173" t="s">
        <v>575</v>
      </c>
      <c r="E47" s="40"/>
      <c r="F47" s="152">
        <f>[1]VALVE!J48</f>
        <v>152.040381925439</v>
      </c>
      <c r="G47" s="170"/>
    </row>
    <row r="48" customHeight="1" spans="1:7">
      <c r="A48" s="160" t="str">
        <f>[1]VALVE!$A49</f>
        <v>KOR042</v>
      </c>
      <c r="B48" s="161" t="str">
        <f>[1]VALVE!$B49</f>
        <v>SDA-22C300T 27bar (NPT3/8")</v>
      </c>
      <c r="C48" s="156" t="str">
        <f>[1]VALVE!$C49</f>
        <v>NPT3/8" X 3/8"</v>
      </c>
      <c r="D48" s="174"/>
      <c r="E48" s="55"/>
      <c r="F48" s="152">
        <f>[1]VALVE!J49</f>
        <v>152.040381925439</v>
      </c>
      <c r="G48" s="171"/>
    </row>
    <row r="49" customHeight="1" spans="1:7">
      <c r="A49" s="160" t="str">
        <f>[1]VALVE!$A50</f>
        <v>KOR042.1</v>
      </c>
      <c r="B49" s="161" t="str">
        <f>[1]VALVE!$B50</f>
        <v>SDA-22C300T 27bar (NPT1/2")</v>
      </c>
      <c r="C49" s="156" t="str">
        <f>[1]VALVE!$C50</f>
        <v>NPT1/2" X 3/8"</v>
      </c>
      <c r="D49" s="174"/>
      <c r="E49" s="55"/>
      <c r="F49" s="152">
        <f>[1]VALVE!J50</f>
        <v>152.040381925439</v>
      </c>
      <c r="G49" s="172"/>
    </row>
    <row r="50" spans="1:7">
      <c r="A50" s="160" t="str">
        <f>[1]VALVE!$A51</f>
        <v>KOR043</v>
      </c>
      <c r="B50" s="161" t="str">
        <f>[1]VALVE!$B51</f>
        <v>HAV1 ANKLE VALVE 3/8"</v>
      </c>
      <c r="C50" s="156" t="str">
        <f>[1]VALVE!$C51</f>
        <v>3/8"</v>
      </c>
      <c r="D50" s="59" t="s">
        <v>576</v>
      </c>
      <c r="E50" s="55"/>
      <c r="F50" s="152" t="str">
        <f>[1]VALVE!J51</f>
        <v>~</v>
      </c>
      <c r="G50" s="164"/>
    </row>
    <row r="51" spans="1:7">
      <c r="A51" s="160" t="str">
        <f>[1]VALVE!$A52</f>
        <v>KOR044</v>
      </c>
      <c r="B51" s="161" t="str">
        <f>[1]VALVE!$B52</f>
        <v>HAV2 ANKLE VALVE 1/2"</v>
      </c>
      <c r="C51" s="156" t="str">
        <f>[1]VALVE!$C52</f>
        <v>1/2"</v>
      </c>
      <c r="D51" s="60"/>
      <c r="E51" s="55"/>
      <c r="F51" s="152">
        <f>[1]VALVE!J52</f>
        <v>37.7011494252874</v>
      </c>
      <c r="G51" s="164"/>
    </row>
    <row r="52" spans="1:7">
      <c r="A52" s="160" t="str">
        <f>[1]VALVE!$A53</f>
        <v>KOR045</v>
      </c>
      <c r="B52" s="161" t="str">
        <f>[1]VALVE!$B53</f>
        <v>HAV3 ANKLE VALVE 5/8"</v>
      </c>
      <c r="C52" s="156" t="str">
        <f>[1]VALVE!$C53</f>
        <v>5/8"</v>
      </c>
      <c r="D52" s="60"/>
      <c r="E52" s="55"/>
      <c r="F52" s="152">
        <f>[1]VALVE!J53</f>
        <v>37.7011494252874</v>
      </c>
      <c r="G52" s="164"/>
    </row>
    <row r="53" spans="1:7">
      <c r="A53" s="160" t="str">
        <f>[1]VALVE!$A54</f>
        <v>KOR046</v>
      </c>
      <c r="B53" s="161" t="str">
        <f>[1]VALVE!$B54</f>
        <v>HAV5 ANKLE VALVE 3/4"</v>
      </c>
      <c r="C53" s="156" t="str">
        <f>[1]VALVE!$C54</f>
        <v>3/4"</v>
      </c>
      <c r="D53" s="60"/>
      <c r="E53" s="55"/>
      <c r="F53" s="152">
        <f>[1]VALVE!J54</f>
        <v>59.1222570532915</v>
      </c>
      <c r="G53" s="164"/>
    </row>
    <row r="54" spans="1:7">
      <c r="A54" s="160" t="str">
        <f>[1]VALVE!$A55</f>
        <v>KOR047</v>
      </c>
      <c r="B54" s="161" t="str">
        <f>[1]VALVE!$B55</f>
        <v>HAV6 ANKLE VALVE 7/8"</v>
      </c>
      <c r="C54" s="156" t="str">
        <f>[1]VALVE!$C55</f>
        <v>7/8"</v>
      </c>
      <c r="D54" s="60"/>
      <c r="E54" s="55"/>
      <c r="F54" s="152" t="str">
        <f>[1]VALVE!J55</f>
        <v>~</v>
      </c>
      <c r="G54" s="164"/>
    </row>
    <row r="55" spans="1:7">
      <c r="A55" s="160" t="str">
        <f>[1]VALVE!$A56</f>
        <v>KOR048</v>
      </c>
      <c r="B55" s="161" t="str">
        <f>[1]VALVE!$B56</f>
        <v>HAV8 ANKLE VALVE 1 1/8"</v>
      </c>
      <c r="C55" s="156" t="str">
        <f>[1]VALVE!$C56</f>
        <v>1-1/8"</v>
      </c>
      <c r="D55" s="60"/>
      <c r="E55" s="55"/>
      <c r="F55" s="152" t="str">
        <f>[1]VALVE!J56</f>
        <v>~</v>
      </c>
      <c r="G55" s="164"/>
    </row>
    <row r="56" spans="1:7">
      <c r="A56" s="160" t="str">
        <f>[1]VALVE!$A57</f>
        <v>KOR049</v>
      </c>
      <c r="B56" s="161" t="str">
        <f>[1]VALVE!$B57</f>
        <v>HAV9 ANKLE VALVE 1 3/8"</v>
      </c>
      <c r="C56" s="156" t="str">
        <f>[1]VALVE!$C57</f>
        <v>1-3/8"</v>
      </c>
      <c r="D56" s="60"/>
      <c r="E56" s="55"/>
      <c r="F56" s="152">
        <f>[1]VALVE!J57</f>
        <v>110.532915360502</v>
      </c>
      <c r="G56" s="164"/>
    </row>
    <row r="57" spans="1:7">
      <c r="A57" s="160" t="str">
        <f>[1]VALVE!$A58</f>
        <v>KOR050</v>
      </c>
      <c r="B57" s="161" t="str">
        <f>[1]VALVE!$B58</f>
        <v>HAV11 ANKLE VALVE 1 5/8"</v>
      </c>
      <c r="C57" s="156" t="str">
        <f>[1]VALVE!$C58</f>
        <v>1-5/8"</v>
      </c>
      <c r="D57" s="60"/>
      <c r="E57" s="55"/>
      <c r="F57" s="152">
        <f>[1]VALVE!J58</f>
        <v>181.650992685475</v>
      </c>
      <c r="G57" s="164"/>
    </row>
    <row r="58" spans="1:7">
      <c r="A58" s="160" t="str">
        <f>[1]VALVE!$A59</f>
        <v>KOR051</v>
      </c>
      <c r="B58" s="161" t="str">
        <f>[1]VALVE!$B59</f>
        <v>HAV12 ANKLE VALVE 2 1/8"</v>
      </c>
      <c r="C58" s="156" t="str">
        <f>[1]VALVE!$C59</f>
        <v>2-1/8"</v>
      </c>
      <c r="D58" s="61"/>
      <c r="E58" s="95"/>
      <c r="F58" s="152">
        <f>[1]VALVE!J59</f>
        <v>200.501567398119</v>
      </c>
      <c r="G58" s="164"/>
    </row>
    <row r="59" spans="1:7">
      <c r="A59" s="160" t="str">
        <f>[1]VALVE!$A60</f>
        <v>KOR052</v>
      </c>
      <c r="B59" s="161" t="str">
        <f>[1]VALVE!$B60</f>
        <v>OV34-SY (35mm, 1 1/8") SERVICE VALVE</v>
      </c>
      <c r="C59" s="156" t="str">
        <f>[1]VALVE!$C60</f>
        <v>1-1/8"</v>
      </c>
      <c r="D59" s="96" t="s">
        <v>577</v>
      </c>
      <c r="E59" s="95"/>
      <c r="F59" s="152">
        <f>[1]VALVE!J60</f>
        <v>72.4961685823755</v>
      </c>
      <c r="G59" s="164"/>
    </row>
    <row r="60" spans="1:7">
      <c r="A60" s="160" t="str">
        <f>[1]VALVE!$A61</f>
        <v>KOR053</v>
      </c>
      <c r="B60" s="161" t="str">
        <f>[1]VALVE!$B61</f>
        <v>OV32-SY (30mm, 3/4") SERVICE VALVE</v>
      </c>
      <c r="C60" s="156" t="str">
        <f>[1]VALVE!$C61</f>
        <v>3/4"</v>
      </c>
      <c r="D60" s="97"/>
      <c r="E60" s="95"/>
      <c r="F60" s="152">
        <f>[1]VALVE!J61</f>
        <v>58.7509578544061</v>
      </c>
      <c r="G60" s="164"/>
    </row>
    <row r="61" spans="1:7">
      <c r="A61" s="160" t="str">
        <f>[1]VALVE!$A62</f>
        <v>KOR054</v>
      </c>
      <c r="B61" s="161" t="str">
        <f>[1]VALVE!$B62</f>
        <v>OV34-A (30mm, 1 1/8") SERVICE VALVE</v>
      </c>
      <c r="C61" s="156" t="str">
        <f>[1]VALVE!$C62</f>
        <v>1 1/8"</v>
      </c>
      <c r="D61" s="97"/>
      <c r="E61" s="95"/>
      <c r="F61" s="152">
        <f>[1]VALVE!J62</f>
        <v>58.7509578544061</v>
      </c>
      <c r="G61" s="164"/>
    </row>
    <row r="62" spans="1:7">
      <c r="A62" s="160" t="str">
        <f>[1]VALVE!$A63</f>
        <v>KOR055</v>
      </c>
      <c r="B62" s="161" t="str">
        <f>[1]VALVE!$B63</f>
        <v>OV32-A (30mm, 3/4") SERVICE VALVE</v>
      </c>
      <c r="C62" s="156" t="str">
        <f>[1]VALVE!$C63</f>
        <v>3/4"</v>
      </c>
      <c r="D62" s="98"/>
      <c r="E62" s="55"/>
      <c r="F62" s="152">
        <f>[1]VALVE!J63</f>
        <v>58.7509578544061</v>
      </c>
      <c r="G62" s="164"/>
    </row>
    <row r="63" ht="65.25" customHeight="1" spans="1:7">
      <c r="A63" s="160" t="str">
        <f>[1]VALVE!$A64</f>
        <v>KOR055.1</v>
      </c>
      <c r="B63" s="161" t="str">
        <f>[1]VALVE!$B64</f>
        <v>TBVC 15 (1 3/8") STAND VALVE</v>
      </c>
      <c r="C63" s="156"/>
      <c r="D63" s="175"/>
      <c r="E63" s="55"/>
      <c r="F63" s="152">
        <f>[1]VALVE!J64</f>
        <v>149.706823027719</v>
      </c>
      <c r="G63" s="99"/>
    </row>
    <row r="64" ht="30" customHeight="1" spans="1:7">
      <c r="A64" s="160" t="str">
        <f>[1]VALVE!$A65</f>
        <v>KOR055.3</v>
      </c>
      <c r="B64" s="161" t="str">
        <f>[1]VALVE!$B65</f>
        <v>CVC10  1 5/8" CHECK VALVE</v>
      </c>
      <c r="C64" s="156"/>
      <c r="D64" s="175"/>
      <c r="E64" s="55"/>
      <c r="F64" s="152">
        <f>[1]VALVE!J65</f>
        <v>299.085820895522</v>
      </c>
      <c r="G64" s="164"/>
    </row>
    <row r="65" ht="24" spans="1:7">
      <c r="A65" s="160" t="str">
        <f>[1]VALVE!$A66</f>
        <v>KOR080</v>
      </c>
      <c r="B65" s="161" t="str">
        <f>[1]VALVE!$B66</f>
        <v>DPF(Ts01) 2.4c-01 Elect exp-valve c/w coil pqm-10012-00058</v>
      </c>
      <c r="C65" s="156" t="str">
        <f>[1]VALVE!$C66</f>
        <v>12.3KW </v>
      </c>
      <c r="D65" s="177" t="s">
        <v>578</v>
      </c>
      <c r="E65" s="164"/>
      <c r="F65" s="152">
        <f>[1]VALVE!J66</f>
        <v>89.8495726495726</v>
      </c>
      <c r="G65" s="164"/>
    </row>
    <row r="66" ht="24" spans="1:7">
      <c r="A66" s="160" t="str">
        <f>[1]VALVE!$A67</f>
        <v>KOR080.1</v>
      </c>
      <c r="B66" s="161" t="str">
        <f>[1]VALVE!$B67</f>
        <v>DPF(Ts01) 2.4c-01 Elect exp-valve c/w coil pqm-10012-00058,Controller,Pressure sensor,tranformer</v>
      </c>
      <c r="C66" s="156" t="str">
        <f>[1]VALVE!$C67</f>
        <v>12.3KW </v>
      </c>
      <c r="D66" s="177" t="s">
        <v>578</v>
      </c>
      <c r="E66" s="164"/>
      <c r="F66" s="152">
        <f>[1]VALVE!J67</f>
        <v>899.967521367521</v>
      </c>
      <c r="G66" s="164"/>
    </row>
    <row r="67" ht="24" spans="1:7">
      <c r="A67" s="160" t="str">
        <f>[1]VALVE!$A68</f>
        <v>KOR081</v>
      </c>
      <c r="B67" s="161" t="str">
        <f>[1]VALVE!$B68</f>
        <v>DPF(Ts01) 3.0c-01 Elect exp-valve c/w coil pqm-10012-00058</v>
      </c>
      <c r="C67" s="156" t="str">
        <f>[1]VALVE!$C68</f>
        <v>14.7KW</v>
      </c>
      <c r="D67" s="177" t="s">
        <v>579</v>
      </c>
      <c r="E67" s="164"/>
      <c r="F67" s="152">
        <f>[1]VALVE!J68</f>
        <v>96.8581196581197</v>
      </c>
      <c r="G67" s="164"/>
    </row>
    <row r="68" ht="24" spans="1:7">
      <c r="A68" s="160" t="str">
        <f>[1]VALVE!$A69</f>
        <v>KOR081.1</v>
      </c>
      <c r="B68" s="161" t="str">
        <f>[1]VALVE!$B69</f>
        <v>DPF(Ts01) 3.0c-01 Elect exp-valve c/w coil pqm-10012-00058,Controller,Pressure sensor,transformer</v>
      </c>
      <c r="C68" s="156" t="str">
        <f>[1]VALVE!$C69</f>
        <v>14.7KW</v>
      </c>
      <c r="D68" s="177" t="s">
        <v>580</v>
      </c>
      <c r="E68" s="164"/>
      <c r="F68" s="152">
        <f>[1]VALVE!J69</f>
        <v>906.976068376068</v>
      </c>
      <c r="G68" s="164"/>
    </row>
    <row r="69" ht="24" spans="1:7">
      <c r="A69" s="160" t="str">
        <f>[1]VALVE!$A70</f>
        <v>KOR082</v>
      </c>
      <c r="B69" s="161" t="str">
        <f>[1]VALVE!$B70</f>
        <v>DPF(Ts01) 3.2c-01 Elect exp-valve c/w coil pqm-10012-00058</v>
      </c>
      <c r="C69" s="156" t="str">
        <f>[1]VALVE!$C70</f>
        <v>19.6KW</v>
      </c>
      <c r="D69" s="177" t="s">
        <v>581</v>
      </c>
      <c r="E69" s="164"/>
      <c r="F69" s="152">
        <f>[1]VALVE!J70</f>
        <v>110.735042735043</v>
      </c>
      <c r="G69" s="164"/>
    </row>
    <row r="70" ht="24" spans="1:7">
      <c r="A70" s="160" t="str">
        <f>[1]VALVE!$A71</f>
        <v>KOR082.1</v>
      </c>
      <c r="B70" s="161" t="str">
        <f>[1]VALVE!$B71</f>
        <v>DPF(Ts01) 3.2c-01 Elect exp-valve c/w coil pqm-10012-00058,Controller,Pressure sensor,transformer</v>
      </c>
      <c r="C70" s="156" t="str">
        <f>[1]VALVE!$C71</f>
        <v>19.6KW</v>
      </c>
      <c r="D70" s="177" t="s">
        <v>581</v>
      </c>
      <c r="E70" s="164"/>
      <c r="F70" s="152">
        <f>[1]VALVE!J71</f>
        <v>920.852991452991</v>
      </c>
      <c r="G70" s="164"/>
    </row>
    <row r="71" ht="24" spans="1:7">
      <c r="A71" s="160" t="str">
        <f>[1]VALVE!$A72</f>
        <v>KOR083</v>
      </c>
      <c r="B71" s="161" t="str">
        <f>[1]VALVE!$B72</f>
        <v>DPF(Ts01) 4.0c-01 Elect exp-valve c/w coil pqm-03012-00009</v>
      </c>
      <c r="C71" s="156" t="str">
        <f>[1]VALVE!$C72</f>
        <v>29.4KW</v>
      </c>
      <c r="D71" s="177" t="s">
        <v>582</v>
      </c>
      <c r="E71" s="164"/>
      <c r="F71" s="152">
        <f>[1]VALVE!J72</f>
        <v>217.965811965812</v>
      </c>
      <c r="G71" s="164"/>
    </row>
    <row r="72" ht="24" spans="1:7">
      <c r="A72" s="160" t="str">
        <f>[1]VALVE!$A73</f>
        <v>KOR083.1</v>
      </c>
      <c r="B72" s="161" t="str">
        <f>[1]VALVE!$B73</f>
        <v>DPF(Ts01) 4.0c-01 Elect exp-valve c/w coil pqm-03012-00009,Controller,Pressure sensor,transformer</v>
      </c>
      <c r="C72" s="156" t="str">
        <f>[1]VALVE!$C73</f>
        <v>29.4KW</v>
      </c>
      <c r="D72" s="177" t="s">
        <v>582</v>
      </c>
      <c r="E72" s="164"/>
      <c r="F72" s="152">
        <f>[1]VALVE!J73</f>
        <v>1028.08376068376</v>
      </c>
      <c r="G72" s="164"/>
    </row>
    <row r="73" ht="24" spans="1:7">
      <c r="A73" s="160" t="str">
        <f>[1]VALVE!$A74</f>
        <v>KOR084</v>
      </c>
      <c r="B73" s="161" t="str">
        <f>[1]VALVE!$B74</f>
        <v>DPF(Ts01) 4.5c-01 Elect exp-valve c/w coil pqm-03012-00009</v>
      </c>
      <c r="C73" s="156" t="str">
        <f>[1]VALVE!$C74</f>
        <v>36.8KW</v>
      </c>
      <c r="D73" s="177" t="s">
        <v>583</v>
      </c>
      <c r="E73" s="164"/>
      <c r="F73" s="152">
        <f>[1]VALVE!J74</f>
        <v>220.769230769231</v>
      </c>
      <c r="G73" s="164"/>
    </row>
    <row r="74" ht="42.75" customHeight="1" spans="1:7">
      <c r="A74" s="160" t="str">
        <f>[1]VALVE!$A75</f>
        <v>KOR084.1</v>
      </c>
      <c r="B74" s="161" t="str">
        <f>[1]VALVE!$B75</f>
        <v>DPF(Ts01) 4.5c-01 Elect exp-valve c/w coil pqm-03012-00009,Controller,Pressure sensor,transformer</v>
      </c>
      <c r="C74" s="156" t="str">
        <f>[1]VALVE!$C75</f>
        <v>36.8KW</v>
      </c>
      <c r="D74" s="177" t="s">
        <v>583</v>
      </c>
      <c r="E74" s="164"/>
      <c r="F74" s="152">
        <f>[1]VALVE!J75</f>
        <v>1030.88717948718</v>
      </c>
      <c r="G74" s="164"/>
    </row>
    <row r="75" ht="57.75" customHeight="1" spans="1:7">
      <c r="A75" s="160" t="str">
        <f>[1]VALVE!$A76</f>
        <v>KOR085</v>
      </c>
      <c r="B75" s="161" t="str">
        <f>[1]VALVE!$B76</f>
        <v>PQM-10012-00058 VALVE COIL</v>
      </c>
      <c r="C75" s="156">
        <f>[1]VALVE!$C76</f>
        <v>0</v>
      </c>
      <c r="D75" s="95"/>
      <c r="E75" s="164"/>
      <c r="F75" s="152">
        <f>[1]VALVE!J76</f>
        <v>40.2711111111111</v>
      </c>
      <c r="G75" s="164"/>
    </row>
    <row r="76" ht="43.5" customHeight="1" spans="1:7">
      <c r="A76" s="160" t="str">
        <f>[1]VALVE!$A77</f>
        <v>KOR086</v>
      </c>
      <c r="B76" s="161" t="str">
        <f>[1]VALVE!$B77</f>
        <v>PQM-03012-00009 VALVE COIL</v>
      </c>
      <c r="C76" s="156">
        <f>[1]VALVE!$C77</f>
        <v>0</v>
      </c>
      <c r="D76" s="178"/>
      <c r="E76" s="164"/>
      <c r="F76" s="152">
        <f>[1]VALVE!J77</f>
        <v>76.9888888888889</v>
      </c>
      <c r="G76" s="164"/>
    </row>
    <row r="77" ht="52.5" customHeight="1" spans="1:7">
      <c r="A77" s="160" t="str">
        <f>[1]VALVE!$A78</f>
        <v>KOR087</v>
      </c>
      <c r="B77" s="161" t="str">
        <f>[1]VALVE!$B78</f>
        <v>SEC-601-00 Controller c/w temp sensor</v>
      </c>
      <c r="C77" s="156">
        <f>[1]VALVE!$C78</f>
        <v>0</v>
      </c>
      <c r="D77" s="178"/>
      <c r="E77" s="164"/>
      <c r="F77" s="152">
        <f>[1]VALVE!J78</f>
        <v>440.37037037037</v>
      </c>
      <c r="G77" s="164"/>
    </row>
    <row r="78" ht="52.5" customHeight="1" spans="1:7">
      <c r="A78" s="160" t="str">
        <f>[1]VALVE!$A79</f>
        <v>KOR088</v>
      </c>
      <c r="B78" s="161" t="str">
        <f>[1]VALVE!$B79</f>
        <v>SEC-601-R4-24 Controller c/w temp sensor</v>
      </c>
      <c r="C78" s="156">
        <f>[1]VALVE!$C79</f>
        <v>0</v>
      </c>
      <c r="D78" s="178"/>
      <c r="E78" s="164"/>
      <c r="F78" s="152">
        <f>[1]VALVE!J79</f>
        <v>440.37037037037</v>
      </c>
      <c r="G78" s="164"/>
    </row>
    <row r="79" ht="54" customHeight="1" spans="1:7">
      <c r="A79" s="160" t="str">
        <f>[1]VALVE!$A80</f>
        <v>KOR088.1</v>
      </c>
      <c r="B79" s="161" t="str">
        <f>[1]VALVE!$B80</f>
        <v>SEC-612-R4 Controller wifi c/w temp sensor</v>
      </c>
      <c r="C79" s="156">
        <f>[1]VALVE!$C80</f>
        <v>0</v>
      </c>
      <c r="D79" s="178"/>
      <c r="E79" s="164"/>
      <c r="F79" s="152">
        <f>[1]VALVE!J80</f>
        <v>440.37037037037</v>
      </c>
      <c r="G79" s="164"/>
    </row>
    <row r="80" ht="61.5" customHeight="1" spans="1:7">
      <c r="A80" s="160" t="str">
        <f>[1]VALVE!$A81</f>
        <v>KOR089</v>
      </c>
      <c r="B80" s="161" t="str">
        <f>[1]VALVE!$B81</f>
        <v>YCQB02L28 Pressure sensor</v>
      </c>
      <c r="C80" s="156">
        <f>[1]VALVE!$C81</f>
        <v>0</v>
      </c>
      <c r="D80" s="178"/>
      <c r="E80" s="164"/>
      <c r="F80" s="152">
        <f>[1]VALVE!J81</f>
        <v>102.901960784314</v>
      </c>
      <c r="G80" s="99"/>
    </row>
    <row r="81" ht="61.5" customHeight="1" spans="1:7">
      <c r="A81" s="160" t="str">
        <f>[1]VALVE!$A82</f>
        <v>KOR089.1</v>
      </c>
      <c r="B81" s="161" t="str">
        <f>[1]VALVE!$B82</f>
        <v>NTC5K SENSOR</v>
      </c>
      <c r="C81" s="156"/>
      <c r="D81" s="178"/>
      <c r="E81" s="164"/>
      <c r="F81" s="152">
        <f>[1]VALVE!J82</f>
        <v>26.4490196078431</v>
      </c>
      <c r="G81" s="99"/>
    </row>
    <row r="82" ht="68.25" customHeight="1" spans="1:7">
      <c r="A82" s="160" t="str">
        <f>[1]VALVE!$A83</f>
        <v>KOR090</v>
      </c>
      <c r="B82" s="161" t="str">
        <f>[1]VALVE!$B83</f>
        <v>Meanwell LRS-50-24 tranformer</v>
      </c>
      <c r="C82" s="156">
        <f>[1]VALVE!$C83</f>
        <v>0</v>
      </c>
      <c r="D82" s="179"/>
      <c r="E82" s="164"/>
      <c r="F82" s="152">
        <f>[1]VALVE!J83</f>
        <v>136.705882352941</v>
      </c>
      <c r="G82" s="99"/>
    </row>
    <row r="83" ht="66" customHeight="1" spans="1:7">
      <c r="A83" s="160" t="str">
        <f>[1]VALVE!$A84</f>
        <v>KOR091</v>
      </c>
      <c r="B83" s="161" t="str">
        <f>[1]VALVE!$B84</f>
        <v>3 WAY REVERSING VALVE</v>
      </c>
      <c r="C83" s="156">
        <f>[1]VALVE!$C84</f>
        <v>0</v>
      </c>
      <c r="D83" s="178"/>
      <c r="E83" s="99"/>
      <c r="F83" s="152">
        <f>[1]VALVE!J84</f>
        <v>135.058823529412</v>
      </c>
      <c r="G83" s="99"/>
    </row>
    <row r="84" spans="1:7">
      <c r="A84" s="160" t="str">
        <f>[1]VALVE!$A85</f>
        <v>KOR092</v>
      </c>
      <c r="B84" s="161" t="str">
        <f>[1]VALVE!$B85</f>
        <v>MDF-A03-3L003 (3/8") solenoid valve c/w coil </v>
      </c>
      <c r="C84" s="156" t="str">
        <f>[1]VALVE!$C85</f>
        <v>1hp-2hp</v>
      </c>
      <c r="D84" s="99"/>
      <c r="E84" s="99"/>
      <c r="F84" s="152">
        <f>[1]VALVE!J85</f>
        <v>104.509803921569</v>
      </c>
      <c r="G84" s="164"/>
    </row>
    <row r="85" spans="1:7">
      <c r="A85" s="160" t="str">
        <f>[1]VALVE!$A86</f>
        <v>KOR093</v>
      </c>
      <c r="B85" s="161" t="str">
        <f>[1]VALVE!$B86</f>
        <v>MDF-A03-6L001 (3/8")  solenoid valve c/w coil </v>
      </c>
      <c r="C85" s="156" t="str">
        <f>[1]VALVE!$C86</f>
        <v>2.5hp-3.5hp</v>
      </c>
      <c r="D85" s="99"/>
      <c r="E85" s="99"/>
      <c r="F85" s="152">
        <f>[1]VALVE!J86</f>
        <v>131.280392156863</v>
      </c>
      <c r="G85" s="164"/>
    </row>
    <row r="86" spans="1:7">
      <c r="A86" s="160" t="str">
        <f>[1]VALVE!$A87</f>
        <v>KOR093.1</v>
      </c>
      <c r="B86" s="161" t="str">
        <f>[1]VALVE!$B87</f>
        <v>MDF-A03-6L003 (1/2")  solenoid valve c/w coil</v>
      </c>
      <c r="C86" s="156" t="str">
        <f>[1]VALVE!$C87</f>
        <v>4hp-5hp</v>
      </c>
      <c r="D86" s="99"/>
      <c r="E86" s="99"/>
      <c r="F86" s="152">
        <f>[1]VALVE!J87</f>
        <v>131.280392156863</v>
      </c>
      <c r="G86" s="164"/>
    </row>
    <row r="87" spans="1:7">
      <c r="A87" s="160" t="str">
        <f>[1]VALVE!$A88</f>
        <v>KOR094</v>
      </c>
      <c r="B87" s="161" t="str">
        <f>[1]VALVE!$B88</f>
        <v>MDF-A03-10L003 (1/2")  solenoid valve c/w coil</v>
      </c>
      <c r="C87" s="156" t="str">
        <f>[1]VALVE!$C88</f>
        <v>6hp-7.5hp</v>
      </c>
      <c r="D87" s="99"/>
      <c r="E87" s="99"/>
      <c r="F87" s="152">
        <f>[1]VALVE!J88</f>
        <v>146.71568627451</v>
      </c>
      <c r="G87" s="164"/>
    </row>
    <row r="88" spans="1:7">
      <c r="A88" s="160" t="str">
        <f>[1]VALVE!$A89</f>
        <v>KOR095</v>
      </c>
      <c r="B88" s="161" t="str">
        <f>[1]VALVE!$B89</f>
        <v>MDF-A03-15L001 (5/8")  solenoid valve c/w coil</v>
      </c>
      <c r="C88" s="156" t="str">
        <f>[1]VALVE!$C89</f>
        <v>8hp-18hp</v>
      </c>
      <c r="D88" s="99"/>
      <c r="E88" s="99"/>
      <c r="F88" s="152">
        <f>[1]VALVE!J89</f>
        <v>183.374509803922</v>
      </c>
      <c r="G88" s="164"/>
    </row>
    <row r="89" ht="24" spans="1:7">
      <c r="A89" s="160" t="str">
        <f>[1]VALVE!$A90</f>
        <v>KOR093.0</v>
      </c>
      <c r="B89" s="161" t="str">
        <f>[1]VALVE!$B90</f>
        <v>MDF-A03-6H002 (3/8") SANHUA SOLENOID VALVE C/W COIL (WELDING)</v>
      </c>
      <c r="C89" s="156">
        <f>[1]VALVE!$C90</f>
        <v>0</v>
      </c>
      <c r="D89" s="99"/>
      <c r="E89" s="99"/>
      <c r="F89" s="152">
        <f>[1]VALVE!J90</f>
        <v>117.880485527544</v>
      </c>
      <c r="G89" s="164"/>
    </row>
    <row r="90" ht="24" spans="1:7">
      <c r="A90" s="160" t="str">
        <f>[1]VALVE!$A91</f>
        <v>KOR094.0</v>
      </c>
      <c r="B90" s="161" t="str">
        <f>[1]VALVE!$B91</f>
        <v>MDF-A03-10H002 (1/2") SANHUA SOLENOID VALVE C/W COIL (WELDING)</v>
      </c>
      <c r="C90" s="156">
        <f>[1]VALVE!$C91</f>
        <v>0</v>
      </c>
      <c r="D90" s="99"/>
      <c r="E90" s="99"/>
      <c r="F90" s="152">
        <f>[1]VALVE!J91</f>
        <v>142.390289449113</v>
      </c>
      <c r="G90" s="164"/>
    </row>
    <row r="91" ht="24" spans="1:7">
      <c r="A91" s="160" t="str">
        <f>[1]VALVE!$A92</f>
        <v>KOR095.0</v>
      </c>
      <c r="B91" s="161" t="str">
        <f>[1]VALVE!$B92</f>
        <v>MDF-A03-15H002 (5/8") SANHUA SOLENOID VALVE C/W COIL (WELDING)</v>
      </c>
      <c r="C91" s="156">
        <f>[1]VALVE!$C92</f>
        <v>0</v>
      </c>
      <c r="D91" s="99"/>
      <c r="E91" s="99"/>
      <c r="F91" s="152">
        <f>[1]VALVE!J92</f>
        <v>172.735760971055</v>
      </c>
      <c r="G91" s="164"/>
    </row>
    <row r="92" spans="1:7">
      <c r="A92" s="160" t="str">
        <f>[1]VALVE!$A93</f>
        <v>KOR096</v>
      </c>
      <c r="B92" s="161" t="str">
        <f>[1]VALVE!$B93</f>
        <v>MDF-A03-15H003 (7/8")  solenoid valve c/w coil</v>
      </c>
      <c r="C92" s="156" t="str">
        <f>[1]VALVE!$C93</f>
        <v>25hp</v>
      </c>
      <c r="D92" s="99"/>
      <c r="E92" s="99"/>
      <c r="F92" s="152">
        <f>[1]VALVE!J93</f>
        <v>207.67486631016</v>
      </c>
      <c r="G92" s="164"/>
    </row>
    <row r="93" ht="17.25" customHeight="1" spans="1:7">
      <c r="A93" s="160" t="str">
        <f>[1]VALVE!$A94</f>
        <v>KOR097</v>
      </c>
      <c r="B93" s="161" t="str">
        <f>[1]VALVE!$B94</f>
        <v>MDF-A03-20H001 (7/8")  solenoid valve c/w coil</v>
      </c>
      <c r="C93" s="156" t="str">
        <f>[1]VALVE!$C94</f>
        <v>30hp-35hp</v>
      </c>
      <c r="D93" s="99"/>
      <c r="E93" s="99"/>
      <c r="F93" s="152">
        <f>[1]VALVE!J94</f>
        <v>287.306951871658</v>
      </c>
      <c r="G93" s="164"/>
    </row>
    <row r="94" ht="17.25" customHeight="1" spans="1:7">
      <c r="A94" s="160" t="str">
        <f>[1]VALVE!$A95</f>
        <v>KOR098</v>
      </c>
      <c r="B94" s="161" t="str">
        <f>[1]VALVE!$B95</f>
        <v>MDF-A03-20H003 (1 1/8")  solenoid valve c/w coil</v>
      </c>
      <c r="C94" s="156" t="str">
        <f>[1]VALVE!$C95</f>
        <v>40hp</v>
      </c>
      <c r="D94" s="99"/>
      <c r="E94" s="99"/>
      <c r="F94" s="152">
        <f>[1]VALVE!J95</f>
        <v>300.988235294118</v>
      </c>
      <c r="G94" s="164"/>
    </row>
    <row r="95" spans="1:7">
      <c r="A95" s="160" t="str">
        <f>[1]VALVE!$A96</f>
        <v>KOR099</v>
      </c>
      <c r="B95" s="161" t="str">
        <f>[1]VALVE!$B96</f>
        <v>MDF-A03-22H008 (1 1/8")  solenoid valve c/w coil</v>
      </c>
      <c r="C95" s="156" t="str">
        <f>[1]VALVE!$C96</f>
        <v>50hp</v>
      </c>
      <c r="D95" s="99"/>
      <c r="E95" s="99"/>
      <c r="F95" s="152">
        <f>[1]VALVE!J96</f>
        <v>351.152941176471</v>
      </c>
      <c r="G95" s="164"/>
    </row>
    <row r="96" ht="15" customHeight="1" spans="1:7">
      <c r="A96" s="160" t="str">
        <f>[1]VALVE!$A97</f>
        <v>KOR100</v>
      </c>
      <c r="B96" s="161" t="str">
        <f>[1]VALVE!$B97</f>
        <v>MQ-A0322G-00001 230V COIL</v>
      </c>
      <c r="C96" s="156">
        <f>[1]VALVE!$C97</f>
        <v>0</v>
      </c>
      <c r="D96" s="99"/>
      <c r="E96" s="99"/>
      <c r="F96" s="152">
        <f>[1]VALVE!J97</f>
        <v>42.0168067226891</v>
      </c>
      <c r="G96" s="164"/>
    </row>
    <row r="97" ht="18.75" customHeight="1" spans="1:7">
      <c r="A97" s="160" t="str">
        <f>[1]VALVE!$A98</f>
        <v>KOR101</v>
      </c>
      <c r="B97" s="161" t="str">
        <f>[1]VALVE!$B98</f>
        <v>MQ-A0322G-00001 12VDC COIL</v>
      </c>
      <c r="C97" s="156">
        <f>[1]VALVE!$C98</f>
        <v>0</v>
      </c>
      <c r="D97" s="99"/>
      <c r="E97" s="99"/>
      <c r="F97" s="152">
        <f>[1]VALVE!J98</f>
        <v>64.1967914438503</v>
      </c>
      <c r="G97" s="164"/>
    </row>
    <row r="98" spans="1:7">
      <c r="A98" s="160" t="str">
        <f>[1]VALVE!$A99</f>
        <v>KOR102</v>
      </c>
      <c r="B98" s="161" t="str">
        <f>[1]VALVE!$B99</f>
        <v>MQ-A0324G-00001 24VDC COIL</v>
      </c>
      <c r="C98" s="156">
        <f>[1]VALVE!$C99</f>
        <v>0</v>
      </c>
      <c r="D98" s="99"/>
      <c r="E98" s="99"/>
      <c r="F98" s="152">
        <f>[1]VALVE!J99</f>
        <v>64.1967914438503</v>
      </c>
      <c r="G98" s="164"/>
    </row>
    <row r="99" spans="1:7">
      <c r="A99" s="160" t="str">
        <f>[1]VALVE!$A100</f>
        <v>KOR103</v>
      </c>
      <c r="B99" s="161" t="str">
        <f>[1]VALVE!$B100</f>
        <v>FDF3A08 C/W COIL SOLENOID VALVE (3/8")</v>
      </c>
      <c r="C99" s="156">
        <f>[1]VALVE!$C100</f>
        <v>0</v>
      </c>
      <c r="D99" s="99"/>
      <c r="E99" s="99"/>
      <c r="F99" s="152">
        <f>[1]VALVE!J100</f>
        <v>43.7752234993614</v>
      </c>
      <c r="G99" s="164"/>
    </row>
    <row r="100" spans="1:7">
      <c r="A100" s="160" t="str">
        <f>[1]VALVE!$A101</f>
        <v>KOR103.1</v>
      </c>
      <c r="B100" s="161" t="str">
        <f>[1]VALVE!$B101</f>
        <v>FDF6A58 C/W COIL SOLENOID VALVE (3/8")</v>
      </c>
      <c r="C100" s="156">
        <f>[1]VALVE!$C101</f>
        <v>0</v>
      </c>
      <c r="D100" s="99"/>
      <c r="E100" s="99"/>
      <c r="F100" s="152">
        <f>[1]VALVE!J101</f>
        <v>56.7611749680715</v>
      </c>
      <c r="G100" s="164"/>
    </row>
    <row r="101" spans="1:7">
      <c r="A101" s="160" t="str">
        <f>[1]VALVE!$A102</f>
        <v>KOR103.2</v>
      </c>
      <c r="B101" s="161" t="str">
        <f>[1]VALVE!$B102</f>
        <v>FDF11A16 solenoid valve with coil (1/2")</v>
      </c>
      <c r="C101" s="156">
        <f>[1]VALVE!$C102</f>
        <v>0</v>
      </c>
      <c r="D101" s="99"/>
      <c r="E101" s="99"/>
      <c r="F101" s="152">
        <f>[1]VALVE!J102</f>
        <v>148.448275862069</v>
      </c>
      <c r="G101" s="164"/>
    </row>
    <row r="102" spans="1:7">
      <c r="A102" s="160" t="str">
        <f>[1]VALVE!$A103</f>
        <v>KOR103.3</v>
      </c>
      <c r="B102" s="161" t="str">
        <f>[1]VALVE!$B103</f>
        <v>FDF13A12 solenoid valve with coil (5/8")</v>
      </c>
      <c r="C102" s="156">
        <f>[1]VALVE!$C103</f>
        <v>0</v>
      </c>
      <c r="D102" s="99"/>
      <c r="E102" s="99"/>
      <c r="F102" s="152">
        <f>[1]VALVE!J103</f>
        <v>170.283524904215</v>
      </c>
      <c r="G102" s="164"/>
    </row>
    <row r="103" customHeight="1" spans="1:7">
      <c r="A103" s="160" t="str">
        <f>[1]VALVE!$A104</f>
        <v>KOR104</v>
      </c>
      <c r="B103" s="161" t="str">
        <f>[1]VALVE!$B104</f>
        <v>FQ-A0522G SOLENOID COIL</v>
      </c>
      <c r="C103" s="156">
        <f>[1]VALVE!$C104</f>
        <v>0</v>
      </c>
      <c r="E103" s="99"/>
      <c r="F103" s="152">
        <f>[1]VALVE!J104</f>
        <v>19.8978288633461</v>
      </c>
      <c r="G103" s="164"/>
    </row>
    <row r="104" ht="24" spans="1:7">
      <c r="A104" s="160" t="str">
        <f>[1]VALVE!$A105</f>
        <v>KOR105</v>
      </c>
      <c r="B104" s="161" t="str">
        <f>[1]VALVE!$B105</f>
        <v>DN40 (1 5/8") FORGED STEEL VALVE C/W CHECK VALVE</v>
      </c>
      <c r="C104" s="156" t="str">
        <f>[1]VALVE!$C105</f>
        <v>1 5/8"</v>
      </c>
      <c r="D104" s="55" t="s">
        <v>584</v>
      </c>
      <c r="E104" s="99"/>
      <c r="F104" s="152">
        <f>[1]VALVE!J105</f>
        <v>375.615763546798</v>
      </c>
      <c r="G104" s="170"/>
    </row>
    <row r="105" ht="24" spans="1:7">
      <c r="A105" s="160" t="str">
        <f>[1]VALVE!$A106</f>
        <v>KOR106</v>
      </c>
      <c r="B105" s="161" t="str">
        <f>[1]VALVE!$B106</f>
        <v>DN50 (2 1/8") FORGED STEEL VALVE C/W CHECK VALVE</v>
      </c>
      <c r="C105" s="156" t="str">
        <f>[1]VALVE!$C106</f>
        <v>2 1/8"</v>
      </c>
      <c r="D105" s="55"/>
      <c r="E105" s="99"/>
      <c r="F105" s="152">
        <f>[1]VALVE!J106</f>
        <v>459.35960591133</v>
      </c>
      <c r="G105" s="171"/>
    </row>
    <row r="106" ht="24" spans="1:7">
      <c r="A106" s="160" t="str">
        <f>[1]VALVE!$A107</f>
        <v>KOR107</v>
      </c>
      <c r="B106" s="161" t="str">
        <f>[1]VALVE!$B107</f>
        <v>DN65 (2 5/8") FORGED STEEL VALVE C/W CHECK VALVE</v>
      </c>
      <c r="C106" s="156" t="str">
        <f>[1]VALVE!$C107</f>
        <v>2 5/8"</v>
      </c>
      <c r="D106" s="55"/>
      <c r="E106" s="99"/>
      <c r="F106" s="152">
        <f>[1]VALVE!J107</f>
        <v>560.344827586207</v>
      </c>
      <c r="G106" s="171"/>
    </row>
    <row r="107" ht="24" spans="1:7">
      <c r="A107" s="160" t="str">
        <f>[1]VALVE!$A108</f>
        <v>KOR108</v>
      </c>
      <c r="B107" s="180" t="str">
        <f>[1]VALVE!$B108</f>
        <v>DN80 (3 1/8") FORGED STEEL VALVE C/W CHECK VALVE</v>
      </c>
      <c r="C107" s="163" t="str">
        <f>[1]VALVE!$C108</f>
        <v>3 1/8"</v>
      </c>
      <c r="D107" s="55"/>
      <c r="E107" s="99"/>
      <c r="F107" s="152">
        <f>[1]VALVE!J108</f>
        <v>677.339901477833</v>
      </c>
      <c r="G107" s="171"/>
    </row>
    <row r="108" ht="24" spans="1:7">
      <c r="A108" s="160" t="str">
        <f>[1]VALVE!$A109</f>
        <v>KOR109</v>
      </c>
      <c r="B108" s="180" t="str">
        <f>[1]VALVE!$B109</f>
        <v>DN100 (4 1/8") FORGED STEEL VALVE C/W CHECK VALVE</v>
      </c>
      <c r="C108" s="163" t="str">
        <f>[1]VALVE!$C109</f>
        <v>4 1/8"</v>
      </c>
      <c r="D108" s="55"/>
      <c r="E108" s="99"/>
      <c r="F108" s="152">
        <f>[1]VALVE!J109</f>
        <v>1000</v>
      </c>
      <c r="G108" s="171"/>
    </row>
    <row r="109" spans="1:7">
      <c r="A109" s="160" t="str">
        <f>[1]VALVE!$A110</f>
        <v>KOR110</v>
      </c>
      <c r="B109" s="180" t="str">
        <f>[1]VALVE!$B110</f>
        <v>DN40N (1 5/8") FORGED STEEL VALVE</v>
      </c>
      <c r="C109" s="163" t="str">
        <f>[1]VALVE!$C110</f>
        <v>1 5/8"</v>
      </c>
      <c r="D109" s="55" t="s">
        <v>585</v>
      </c>
      <c r="E109" s="99"/>
      <c r="F109" s="152">
        <f>[1]VALVE!J110</f>
        <v>307.881773399015</v>
      </c>
      <c r="G109" s="171"/>
    </row>
    <row r="110" spans="1:7">
      <c r="A110" s="160" t="str">
        <f>[1]VALVE!$A111</f>
        <v>KOR111</v>
      </c>
      <c r="B110" s="180" t="str">
        <f>[1]VALVE!$B111</f>
        <v>DN50N (2 1/8") FORGED STEEL VALVE</v>
      </c>
      <c r="C110" s="163" t="str">
        <f>[1]VALVE!$C111</f>
        <v>2 1/8"</v>
      </c>
      <c r="D110" s="55"/>
      <c r="E110" s="99"/>
      <c r="F110" s="152">
        <f>[1]VALVE!J111</f>
        <v>408.866995073892</v>
      </c>
      <c r="G110" s="171"/>
    </row>
    <row r="111" spans="1:7">
      <c r="A111" s="160" t="str">
        <f>[1]VALVE!$A112</f>
        <v>KOR112</v>
      </c>
      <c r="B111" s="180" t="str">
        <f>[1]VALVE!$B112</f>
        <v>DN65N (2 5/8") FORGED STEEL VALVE</v>
      </c>
      <c r="C111" s="163" t="str">
        <f>[1]VALVE!$C112</f>
        <v>2 5/8"</v>
      </c>
      <c r="D111" s="55"/>
      <c r="E111" s="99"/>
      <c r="F111" s="152">
        <f>[1]VALVE!J112</f>
        <v>463.054187192118</v>
      </c>
      <c r="G111" s="171"/>
    </row>
    <row r="112" spans="1:7">
      <c r="A112" s="160" t="str">
        <f>[1]VALVE!$A113</f>
        <v>KOR113</v>
      </c>
      <c r="B112" s="180" t="str">
        <f>[1]VALVE!$B113</f>
        <v>DN80N (3 1/8") FORGED STEEL VALVE</v>
      </c>
      <c r="C112" s="163" t="str">
        <f>[1]VALVE!$C113</f>
        <v>3 1/8"</v>
      </c>
      <c r="D112" s="55"/>
      <c r="E112" s="99"/>
      <c r="F112" s="152">
        <f>[1]VALVE!J113</f>
        <v>580.049261083744</v>
      </c>
      <c r="G112" s="171"/>
    </row>
    <row r="113" spans="1:7">
      <c r="A113" s="160" t="str">
        <f>[1]VALVE!$A114</f>
        <v>KOR114</v>
      </c>
      <c r="B113" s="180" t="str">
        <f>[1]VALVE!$B114</f>
        <v>DN100N (4 1/8") FORGED STEEL VALVE</v>
      </c>
      <c r="C113" s="163" t="str">
        <f>[1]VALVE!$C114</f>
        <v>4 1/8"</v>
      </c>
      <c r="D113" s="55"/>
      <c r="E113" s="99"/>
      <c r="F113" s="152">
        <f>[1]VALVE!J114</f>
        <v>820.197044334975</v>
      </c>
      <c r="G113" s="172"/>
    </row>
  </sheetData>
  <mergeCells count="26">
    <mergeCell ref="D9:D13"/>
    <mergeCell ref="D14:D17"/>
    <mergeCell ref="D19:D25"/>
    <mergeCell ref="D26:D35"/>
    <mergeCell ref="D36:D46"/>
    <mergeCell ref="D47:D49"/>
    <mergeCell ref="D50:D58"/>
    <mergeCell ref="D59:D62"/>
    <mergeCell ref="D104:D108"/>
    <mergeCell ref="D109:D113"/>
    <mergeCell ref="G9:G13"/>
    <mergeCell ref="G14:G17"/>
    <mergeCell ref="G19:G25"/>
    <mergeCell ref="G26:G32"/>
    <mergeCell ref="G33:G35"/>
    <mergeCell ref="G36:G46"/>
    <mergeCell ref="G47:G49"/>
    <mergeCell ref="G50:G58"/>
    <mergeCell ref="G59:G62"/>
    <mergeCell ref="G65:G74"/>
    <mergeCell ref="G75:G76"/>
    <mergeCell ref="G77:G79"/>
    <mergeCell ref="G84:G95"/>
    <mergeCell ref="G96:G98"/>
    <mergeCell ref="G99:G103"/>
    <mergeCell ref="G104:G113"/>
  </mergeCells>
  <pageMargins left="0.7" right="0.7"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8"/>
  <sheetViews>
    <sheetView zoomScale="115" zoomScaleNormal="115" workbookViewId="0">
      <pane xSplit="2" ySplit="8" topLeftCell="C61" activePane="bottomRight" state="frozen"/>
      <selection/>
      <selection pane="topRight"/>
      <selection pane="bottomLeft"/>
      <selection pane="bottomRight" activeCell="O15" sqref="O15"/>
    </sheetView>
  </sheetViews>
  <sheetFormatPr defaultColWidth="9.14285714285714" defaultRowHeight="12"/>
  <cols>
    <col min="1" max="1" width="15" style="35" customWidth="1"/>
    <col min="2" max="2" width="34.7142857142857" style="104" customWidth="1"/>
    <col min="3" max="3" width="21.7142857142857" style="35" customWidth="1"/>
    <col min="4" max="4" width="22.1428571428571" style="35" customWidth="1"/>
    <col min="5" max="5" width="12.2857142857143" style="35" customWidth="1"/>
    <col min="6" max="6" width="14" style="105" customWidth="1"/>
    <col min="7" max="7" width="30.8571428571429" style="35" customWidth="1"/>
    <col min="8" max="8" width="11.2857142857143" style="35" customWidth="1"/>
    <col min="9" max="9" width="9.14285714285714" style="35" customWidth="1"/>
    <col min="10" max="10" width="8.85714285714286" style="35" customWidth="1"/>
    <col min="11" max="11" width="7.71428571428571" style="35" customWidth="1"/>
    <col min="12" max="12" width="8.28571428571429" style="35" customWidth="1"/>
    <col min="13" max="16384" width="9.14285714285714" style="35"/>
  </cols>
  <sheetData>
    <row r="1" ht="14.25" customHeight="1" spans="1:1">
      <c r="A1" s="7" t="s">
        <v>0</v>
      </c>
    </row>
    <row r="2" hidden="1" spans="1:1">
      <c r="A2" s="106"/>
    </row>
    <row r="3" spans="1:1">
      <c r="A3" s="106" t="str">
        <f>VALVE!A3</f>
        <v>DATE :15.1.26</v>
      </c>
    </row>
    <row r="4" hidden="1" spans="1:1">
      <c r="A4" s="106"/>
    </row>
    <row r="5" hidden="1" spans="1:1">
      <c r="A5" s="106"/>
    </row>
    <row r="6" hidden="1" spans="1:1">
      <c r="A6" s="106"/>
    </row>
    <row r="7" spans="1:1">
      <c r="A7" s="106"/>
    </row>
    <row r="8" ht="24" spans="1:12">
      <c r="A8" s="107" t="str">
        <f>'[1]Oil separator'!$A8</f>
        <v>ITEM CODE</v>
      </c>
      <c r="B8" s="108" t="str">
        <f>'[1]Oil separator'!B8</f>
        <v>MODEL</v>
      </c>
      <c r="C8" s="14" t="str">
        <f>'[2]Oil separator'!C8</f>
        <v>AIRMENDER ORIGINAL SPARE PARTS</v>
      </c>
      <c r="D8" s="21" t="str">
        <f>'[1]Oil separator'!D8</f>
        <v>SIZE(inch)</v>
      </c>
      <c r="E8" s="13" t="s">
        <v>509</v>
      </c>
      <c r="F8" s="109" t="str">
        <f>'[1]Oil separator'!L8</f>
        <v>(RM) </v>
      </c>
      <c r="G8" s="110" t="s">
        <v>177</v>
      </c>
      <c r="H8" s="111" t="s">
        <v>586</v>
      </c>
      <c r="I8" s="111" t="s">
        <v>587</v>
      </c>
      <c r="J8" s="111" t="s">
        <v>588</v>
      </c>
      <c r="K8" s="130" t="s">
        <v>589</v>
      </c>
      <c r="L8" s="130" t="s">
        <v>590</v>
      </c>
    </row>
    <row r="9" ht="20.45" customHeight="1" spans="1:12">
      <c r="A9" s="107" t="str">
        <f>'[1]Oil separator'!$A9</f>
        <v>AIR001</v>
      </c>
      <c r="B9" s="108" t="str">
        <f>'[1]Oil separator'!B9</f>
        <v>QC-205S</v>
      </c>
      <c r="C9" s="112" t="s">
        <v>591</v>
      </c>
      <c r="D9" s="21" t="str">
        <f>'[1]Oil separator'!D9</f>
        <v>5/8"</v>
      </c>
      <c r="E9" s="13"/>
      <c r="F9" s="113">
        <f>'[1]Oil separator'!L9</f>
        <v>80.3833515881709</v>
      </c>
      <c r="G9" s="110"/>
      <c r="H9" s="114">
        <v>4</v>
      </c>
      <c r="I9" s="131">
        <v>8.47</v>
      </c>
      <c r="J9" s="131">
        <v>1.37</v>
      </c>
      <c r="K9" s="131">
        <v>1.39</v>
      </c>
      <c r="L9" s="131">
        <v>2.12</v>
      </c>
    </row>
    <row r="10" ht="20.45" customHeight="1" spans="1:12">
      <c r="A10" s="107" t="str">
        <f>'[1]Oil separator'!$A10</f>
        <v>AIR002</v>
      </c>
      <c r="B10" s="108" t="str">
        <f>'[1]Oil separator'!B10</f>
        <v>QC-206</v>
      </c>
      <c r="C10" s="115"/>
      <c r="D10" s="21" t="str">
        <f>'[1]Oil separator'!D10</f>
        <v>3/4"</v>
      </c>
      <c r="E10" s="21"/>
      <c r="F10" s="113">
        <f>'[1]Oil separator'!L10</f>
        <v>105.980284775465</v>
      </c>
      <c r="G10" s="116"/>
      <c r="H10" s="114">
        <v>5.5</v>
      </c>
      <c r="I10" s="131">
        <v>10.24</v>
      </c>
      <c r="J10" s="131">
        <v>1.57</v>
      </c>
      <c r="K10" s="131">
        <v>3.5</v>
      </c>
      <c r="L10" s="131">
        <v>3.15</v>
      </c>
    </row>
    <row r="11" ht="20.45" customHeight="1" spans="1:12">
      <c r="A11" s="107" t="str">
        <f>'[1]Oil separator'!$A11</f>
        <v>AIR003</v>
      </c>
      <c r="B11" s="108" t="str">
        <f>'[1]Oil separator'!B11</f>
        <v>QC-207S</v>
      </c>
      <c r="C11" s="115"/>
      <c r="D11" s="21" t="str">
        <f>'[1]Oil separator'!D11</f>
        <v>7/8"</v>
      </c>
      <c r="E11" s="21"/>
      <c r="F11" s="113">
        <f>'[1]Oil separator'!L11</f>
        <v>102.911646586345</v>
      </c>
      <c r="G11" s="116"/>
      <c r="H11" s="114">
        <v>5.5</v>
      </c>
      <c r="I11" s="132">
        <v>10.24</v>
      </c>
      <c r="J11" s="132">
        <v>1.57</v>
      </c>
      <c r="K11" s="132">
        <v>3.5</v>
      </c>
      <c r="L11" s="132">
        <v>3.15</v>
      </c>
    </row>
    <row r="12" ht="20.45" customHeight="1" spans="1:12">
      <c r="A12" s="107" t="str">
        <f>'[1]Oil separator'!$A12</f>
        <v>AIR004</v>
      </c>
      <c r="B12" s="108" t="str">
        <f>'[1]Oil separator'!B12</f>
        <v>QC-207</v>
      </c>
      <c r="C12" s="115"/>
      <c r="D12" s="21" t="str">
        <f>'[1]Oil separator'!D12</f>
        <v>7/8"</v>
      </c>
      <c r="E12" s="21"/>
      <c r="F12" s="113">
        <f>'[1]Oil separator'!L12</f>
        <v>118.55421686747</v>
      </c>
      <c r="G12" s="116"/>
      <c r="H12" s="114">
        <v>5.5</v>
      </c>
      <c r="I12" s="131">
        <v>12.6</v>
      </c>
      <c r="J12" s="131">
        <v>1.57</v>
      </c>
      <c r="K12" s="131">
        <v>4.36</v>
      </c>
      <c r="L12" s="131">
        <v>3.15</v>
      </c>
    </row>
    <row r="13" ht="20.45" customHeight="1" spans="1:12">
      <c r="A13" s="107" t="str">
        <f>'[1]Oil separator'!$A13</f>
        <v>AIR005</v>
      </c>
      <c r="B13" s="108" t="str">
        <f>'[1]Oil separator'!B13</f>
        <v>QC-208</v>
      </c>
      <c r="C13" s="115"/>
      <c r="D13" s="21" t="str">
        <f>'[1]Oil separator'!D13</f>
        <v>11/8"</v>
      </c>
      <c r="E13" s="21"/>
      <c r="F13" s="113">
        <f>'[1]Oil separator'!L13</f>
        <v>160.542168674699</v>
      </c>
      <c r="G13" s="116"/>
      <c r="H13" s="114">
        <v>6.5</v>
      </c>
      <c r="I13" s="132">
        <v>15.75</v>
      </c>
      <c r="J13" s="132">
        <v>1.77</v>
      </c>
      <c r="K13" s="132">
        <v>7.4</v>
      </c>
      <c r="L13" s="132">
        <v>3.15</v>
      </c>
    </row>
    <row r="14" ht="20.45" customHeight="1" spans="1:12">
      <c r="A14" s="107" t="str">
        <f>'[1]Oil separator'!$A14</f>
        <v>AIR006</v>
      </c>
      <c r="B14" s="108" t="str">
        <f>'[1]Oil separator'!B14</f>
        <v>QC-213</v>
      </c>
      <c r="C14" s="115"/>
      <c r="D14" s="21" t="str">
        <f>'[1]Oil separator'!D14</f>
        <v>13/8"</v>
      </c>
      <c r="E14" s="21"/>
      <c r="F14" s="113">
        <f>'[1]Oil separator'!L14</f>
        <v>193.997809419496</v>
      </c>
      <c r="G14" s="116"/>
      <c r="H14" s="114">
        <v>6.5</v>
      </c>
      <c r="I14" s="131">
        <v>20.87</v>
      </c>
      <c r="J14" s="131">
        <v>2.16</v>
      </c>
      <c r="K14" s="131">
        <v>9.9</v>
      </c>
      <c r="L14" s="131">
        <v>3.31</v>
      </c>
    </row>
    <row r="15" ht="20.45" customHeight="1" spans="1:12">
      <c r="A15" s="107" t="str">
        <f>'[1]Oil separator'!$A15</f>
        <v>AIR007</v>
      </c>
      <c r="B15" s="108" t="str">
        <f>'[1]Oil separator'!B15</f>
        <v>QC-215</v>
      </c>
      <c r="C15" s="115"/>
      <c r="D15" s="21" t="str">
        <f>'[1]Oil separator'!D15</f>
        <v>15/8"</v>
      </c>
      <c r="E15" s="21"/>
      <c r="F15" s="113">
        <f>'[1]Oil separator'!L15</f>
        <v>239.660642570282</v>
      </c>
      <c r="G15" s="116"/>
      <c r="H15" s="114">
        <v>6.5</v>
      </c>
      <c r="I15" s="132">
        <v>22.84</v>
      </c>
      <c r="J15" s="132">
        <v>2.16</v>
      </c>
      <c r="K15" s="132">
        <v>10.9</v>
      </c>
      <c r="L15" s="132">
        <v>3.23</v>
      </c>
    </row>
    <row r="16" ht="20.45" customHeight="1" spans="1:12">
      <c r="A16" s="107" t="str">
        <f>'[1]Oil separator'!$A16</f>
        <v>AIR008</v>
      </c>
      <c r="B16" s="108" t="str">
        <f>'[1]Oil separator'!B16</f>
        <v>QC-4117 (BIG)</v>
      </c>
      <c r="C16" s="115"/>
      <c r="D16" s="21" t="str">
        <f>'[1]Oil separator'!D16</f>
        <v>21/8"</v>
      </c>
      <c r="E16" s="21"/>
      <c r="F16" s="113">
        <f>'[1]Oil separator'!L16</f>
        <v>576.305220883534</v>
      </c>
      <c r="G16" s="116"/>
      <c r="H16" s="117">
        <v>8.5</v>
      </c>
      <c r="I16" s="131">
        <v>28</v>
      </c>
      <c r="J16" s="131">
        <v>2.36</v>
      </c>
      <c r="K16" s="131">
        <v>24.2</v>
      </c>
      <c r="L16" s="131">
        <v>5.12</v>
      </c>
    </row>
    <row r="17" ht="20.45" customHeight="1" spans="1:12">
      <c r="A17" s="107" t="str">
        <f>'[1]Oil separator'!$A17</f>
        <v>AIR009</v>
      </c>
      <c r="B17" s="108" t="str">
        <f>'[1]Oil separator'!B17</f>
        <v>RA-225(立式) VERTICAL TYPE</v>
      </c>
      <c r="C17" s="115"/>
      <c r="D17" s="21" t="str">
        <f>'[1]Oil separator'!D17</f>
        <v>25/8"</v>
      </c>
      <c r="E17" s="21"/>
      <c r="F17" s="113">
        <f>'[1]Oil separator'!L17</f>
        <v>837.371485943775</v>
      </c>
      <c r="G17" s="116"/>
      <c r="H17" s="114">
        <v>10.75</v>
      </c>
      <c r="I17" s="132">
        <v>25.6</v>
      </c>
      <c r="J17" s="132">
        <v>2.95</v>
      </c>
      <c r="K17" s="132">
        <v>33.4</v>
      </c>
      <c r="L17" s="132">
        <v>6.3</v>
      </c>
    </row>
    <row r="18" ht="20.45" customHeight="1" spans="1:12">
      <c r="A18" s="107" t="str">
        <f>'[1]Oil separator'!$A18</f>
        <v>AIR010</v>
      </c>
      <c r="B18" s="108" t="str">
        <f>'[1]Oil separator'!B18</f>
        <v>RA-231(立式) VERTICAL TYPE</v>
      </c>
      <c r="C18" s="115"/>
      <c r="D18" s="21" t="str">
        <f>'[1]Oil separator'!D18</f>
        <v>31/8"</v>
      </c>
      <c r="E18" s="21"/>
      <c r="F18" s="113">
        <f>'[1]Oil separator'!L18</f>
        <v>1245.72489959839</v>
      </c>
      <c r="G18" s="116"/>
      <c r="H18" s="117">
        <v>12.75</v>
      </c>
      <c r="I18" s="131">
        <v>23.62</v>
      </c>
      <c r="J18" s="131">
        <v>2.95</v>
      </c>
      <c r="K18" s="131">
        <v>43.19</v>
      </c>
      <c r="L18" s="131">
        <v>7.09</v>
      </c>
    </row>
    <row r="19" ht="20.45" customHeight="1" spans="1:12">
      <c r="A19" s="107" t="str">
        <f>'[1]Oil separator'!$A19</f>
        <v>AIR010.2</v>
      </c>
      <c r="B19" s="108" t="str">
        <f>'[1]Oil separator'!B19</f>
        <v>CXQF65-50L (2 5/8") S.ACC</v>
      </c>
      <c r="C19" s="115"/>
      <c r="D19" s="21" t="str">
        <f>'[1]Oil separator'!D19</f>
        <v>25/8"</v>
      </c>
      <c r="E19" s="21"/>
      <c r="F19" s="113">
        <f>'[1]Oil separator'!L19</f>
        <v>1183.30464716007</v>
      </c>
      <c r="G19" s="116"/>
      <c r="H19" s="118"/>
      <c r="I19" s="131"/>
      <c r="J19" s="131"/>
      <c r="K19" s="131"/>
      <c r="L19" s="131"/>
    </row>
    <row r="20" ht="20.45" customHeight="1" spans="1:12">
      <c r="A20" s="107" t="str">
        <f>'[1]Oil separator'!$A20</f>
        <v>AIR010.3</v>
      </c>
      <c r="B20" s="108" t="str">
        <f>'[1]Oil separator'!B20</f>
        <v>CXQF76-50L (3 1/8") S.ACC</v>
      </c>
      <c r="C20" s="115"/>
      <c r="D20" s="21" t="str">
        <f>'[1]Oil separator'!D20</f>
        <v>31/8"</v>
      </c>
      <c r="E20" s="21"/>
      <c r="F20" s="113">
        <f>'[1]Oil separator'!L20</f>
        <v>1255.02008032128</v>
      </c>
      <c r="G20" s="116"/>
      <c r="H20" s="118"/>
      <c r="I20" s="131"/>
      <c r="J20" s="131"/>
      <c r="K20" s="131"/>
      <c r="L20" s="131"/>
    </row>
    <row r="21" ht="20.45" customHeight="1" spans="1:12">
      <c r="A21" s="107" t="str">
        <f>'[1]Oil separator'!$A21</f>
        <v>AIR011</v>
      </c>
      <c r="B21" s="108" t="str">
        <f>'[1]Oil separator'!B21</f>
        <v>LH-A-231 (B) 3 1/8" S.ACCUMULATOR</v>
      </c>
      <c r="C21" s="115"/>
      <c r="D21" s="21" t="str">
        <f>'[1]Oil separator'!D21</f>
        <v>31/8"</v>
      </c>
      <c r="E21" s="21"/>
      <c r="F21" s="113" t="str">
        <f>'[1]Oil separator'!L21</f>
        <v>~</v>
      </c>
      <c r="G21" s="116"/>
      <c r="H21" s="118"/>
      <c r="I21" s="131"/>
      <c r="J21" s="131"/>
      <c r="K21" s="131"/>
      <c r="L21" s="131"/>
    </row>
    <row r="22" ht="20.45" customHeight="1" spans="1:12">
      <c r="A22" s="107" t="str">
        <f>'[1]Oil separator'!$A22</f>
        <v>AIR012</v>
      </c>
      <c r="B22" s="108" t="str">
        <f>'[1]Oil separator'!B22</f>
        <v>QC 4003-3441280 (4 1/8") S.ACCUMULATOR</v>
      </c>
      <c r="C22" s="115"/>
      <c r="D22" s="21" t="str">
        <f>'[1]Oil separator'!D22</f>
        <v>41/8"</v>
      </c>
      <c r="E22" s="21"/>
      <c r="F22" s="113">
        <f>'[1]Oil separator'!L22</f>
        <v>2321.68674698795</v>
      </c>
      <c r="G22" s="116"/>
      <c r="H22" s="118"/>
      <c r="I22" s="131"/>
      <c r="J22" s="131"/>
      <c r="K22" s="131"/>
      <c r="L22" s="131"/>
    </row>
    <row r="23" ht="20.45" customHeight="1" spans="1:12">
      <c r="A23" s="107" t="str">
        <f>'[1]Oil separator'!$A23</f>
        <v>AIR012.1</v>
      </c>
      <c r="B23" s="108" t="str">
        <f>'[1]Oil separator'!B23</f>
        <v>ZTQ-A090T 2 IN1 S.ACCUMULATOR</v>
      </c>
      <c r="C23" s="115"/>
      <c r="D23" s="21" t="str">
        <f>'[1]Oil separator'!D23</f>
        <v>7/8",1 1/8"</v>
      </c>
      <c r="E23" s="21"/>
      <c r="F23" s="113">
        <f>'[1]Oil separator'!L23</f>
        <v>420.730541212469</v>
      </c>
      <c r="G23" s="116"/>
      <c r="H23" s="118"/>
      <c r="I23" s="131"/>
      <c r="J23" s="131"/>
      <c r="K23" s="131"/>
      <c r="L23" s="131"/>
    </row>
    <row r="24" ht="20.45" customHeight="1" spans="1:12">
      <c r="A24" s="107" t="str">
        <f>'[1]Oil separator'!$A24</f>
        <v>AIR012.2</v>
      </c>
      <c r="B24" s="108" t="str">
        <f>'[1]Oil separator'!B24</f>
        <v>ZTQ-A110T 3 IN1 S.ACCUMULATOR</v>
      </c>
      <c r="C24" s="119"/>
      <c r="D24" s="21" t="str">
        <f>'[1]Oil separator'!D24</f>
        <v>7/8",1 3/8"</v>
      </c>
      <c r="E24" s="21"/>
      <c r="F24" s="113">
        <f>'[1]Oil separator'!L24</f>
        <v>486.469688276917</v>
      </c>
      <c r="G24" s="120"/>
      <c r="H24" s="118"/>
      <c r="I24" s="131"/>
      <c r="J24" s="131"/>
      <c r="K24" s="131"/>
      <c r="L24" s="131"/>
    </row>
    <row r="25" ht="20.45" customHeight="1" spans="1:12">
      <c r="A25" s="107" t="str">
        <f>'[1]Oil separator'!$A25</f>
        <v>AIR013</v>
      </c>
      <c r="B25" s="108" t="str">
        <f>'[1]Oil separator'!B25</f>
        <v>S-4004S</v>
      </c>
      <c r="C25" s="112" t="s">
        <v>592</v>
      </c>
      <c r="D25" s="21" t="str">
        <f>'[1]Oil separator'!D25</f>
        <v>1/2"</v>
      </c>
      <c r="E25" s="21"/>
      <c r="F25" s="113" t="str">
        <f>'[1]Oil separator'!L25</f>
        <v>~</v>
      </c>
      <c r="G25" s="110"/>
      <c r="H25" s="121">
        <v>4</v>
      </c>
      <c r="I25" s="132">
        <v>8.46</v>
      </c>
      <c r="J25" s="132">
        <v>1.18</v>
      </c>
      <c r="K25" s="132">
        <v>1.89</v>
      </c>
      <c r="L25" s="129"/>
    </row>
    <row r="26" ht="20.45" customHeight="1" spans="1:12">
      <c r="A26" s="107" t="str">
        <f>'[1]Oil separator'!$A26</f>
        <v>AIR014</v>
      </c>
      <c r="B26" s="108" t="str">
        <f>'[1]Oil separator'!B26</f>
        <v>QCS-1/2" OIL SEP</v>
      </c>
      <c r="C26" s="115"/>
      <c r="D26" s="21" t="str">
        <f>'[1]Oil separator'!D26</f>
        <v>1/2"</v>
      </c>
      <c r="E26" s="21"/>
      <c r="F26" s="113">
        <f>'[1]Oil separator'!L26</f>
        <v>125.739320920044</v>
      </c>
      <c r="G26" s="116"/>
      <c r="H26" s="121">
        <v>4</v>
      </c>
      <c r="I26" s="131">
        <v>9.64</v>
      </c>
      <c r="J26" s="131">
        <v>1.18</v>
      </c>
      <c r="K26" s="131">
        <v>1.89</v>
      </c>
      <c r="L26" s="129"/>
    </row>
    <row r="27" ht="20.45" customHeight="1" spans="1:12">
      <c r="A27" s="107" t="str">
        <f>'[1]Oil separator'!$A27</f>
        <v>AIR015</v>
      </c>
      <c r="B27" s="108" t="str">
        <f>'[1]Oil separator'!B27</f>
        <v>QCS- 5/8" OIL SEP</v>
      </c>
      <c r="C27" s="115"/>
      <c r="D27" s="21" t="str">
        <f>'[1]Oil separator'!D27</f>
        <v>5/8"</v>
      </c>
      <c r="E27" s="21"/>
      <c r="F27" s="113">
        <f>'[1]Oil separator'!L27</f>
        <v>143.702081051479</v>
      </c>
      <c r="G27" s="116"/>
      <c r="H27" s="121">
        <v>4</v>
      </c>
      <c r="I27" s="132">
        <v>13.38</v>
      </c>
      <c r="J27" s="132">
        <v>1.38</v>
      </c>
      <c r="K27" s="132">
        <v>1.89</v>
      </c>
      <c r="L27" s="129"/>
    </row>
    <row r="28" ht="20.45" customHeight="1" spans="1:12">
      <c r="A28" s="107" t="str">
        <f>'[1]Oil separator'!$A28</f>
        <v>AIR016</v>
      </c>
      <c r="B28" s="108" t="str">
        <f>'[1]Oil separator'!B28</f>
        <v>QCS- 7/8" OIL SEP</v>
      </c>
      <c r="C28" s="115"/>
      <c r="D28" s="21" t="str">
        <f>'[1]Oil separator'!D28</f>
        <v>7/8"</v>
      </c>
      <c r="E28" s="21"/>
      <c r="F28" s="113">
        <f>'[1]Oil separator'!L28</f>
        <v>166.469879518072</v>
      </c>
      <c r="G28" s="116"/>
      <c r="H28" s="121">
        <v>4</v>
      </c>
      <c r="I28" s="131">
        <v>16.34</v>
      </c>
      <c r="J28" s="131">
        <v>1.58</v>
      </c>
      <c r="K28" s="131">
        <v>1.89</v>
      </c>
      <c r="L28" s="129"/>
    </row>
    <row r="29" ht="20.45" customHeight="1" spans="1:12">
      <c r="A29" s="107" t="str">
        <f>'[1]Oil separator'!$A29</f>
        <v>AIR017</v>
      </c>
      <c r="B29" s="108" t="str">
        <f>'[1]Oil separator'!B29</f>
        <v>QCS- 1 1/8" OIL SEP</v>
      </c>
      <c r="C29" s="115"/>
      <c r="D29" s="21" t="str">
        <f>'[1]Oil separator'!D29</f>
        <v>11/8"</v>
      </c>
      <c r="E29" s="21"/>
      <c r="F29" s="113">
        <f>'[1]Oil separator'!L29</f>
        <v>164.658634538153</v>
      </c>
      <c r="G29" s="116"/>
      <c r="H29" s="121">
        <v>4</v>
      </c>
      <c r="I29" s="132">
        <v>17.52</v>
      </c>
      <c r="J29" s="132">
        <v>1.77</v>
      </c>
      <c r="K29" s="132">
        <v>1.89</v>
      </c>
      <c r="L29" s="129"/>
    </row>
    <row r="30" ht="20.45" customHeight="1" spans="1:12">
      <c r="A30" s="107" t="str">
        <f>'[1]Oil separator'!$A30</f>
        <v>AIR018</v>
      </c>
      <c r="B30" s="108" t="str">
        <f>'[1]Oil separator'!B30</f>
        <v>S-4013</v>
      </c>
      <c r="C30" s="115"/>
      <c r="D30" s="21" t="str">
        <f>'[1]Oil separator'!D30</f>
        <v>13/8"</v>
      </c>
      <c r="E30" s="21"/>
      <c r="F30" s="113" t="str">
        <f>'[1]Oil separator'!L30</f>
        <v>~</v>
      </c>
      <c r="G30" s="116"/>
      <c r="H30" s="121">
        <v>4</v>
      </c>
      <c r="I30" s="131">
        <v>18.7</v>
      </c>
      <c r="J30" s="131">
        <v>1.97</v>
      </c>
      <c r="K30" s="131">
        <v>1.97</v>
      </c>
      <c r="L30" s="129"/>
    </row>
    <row r="31" ht="20.45" customHeight="1" spans="1:12">
      <c r="A31" s="107" t="str">
        <f>'[1]Oil separator'!$A31</f>
        <v>AIR019</v>
      </c>
      <c r="B31" s="108" t="str">
        <f>'[1]Oil separator'!B31</f>
        <v>S-5511</v>
      </c>
      <c r="C31" s="115"/>
      <c r="D31" s="21" t="str">
        <f>'[1]Oil separator'!D31</f>
        <v>11/8"</v>
      </c>
      <c r="E31" s="21"/>
      <c r="F31" s="113">
        <f>'[1]Oil separator'!L31</f>
        <v>262.434312098695</v>
      </c>
      <c r="G31" s="116"/>
      <c r="H31" s="121">
        <v>5.5</v>
      </c>
      <c r="I31" s="132">
        <v>15.55</v>
      </c>
      <c r="J31" s="132">
        <v>1.77</v>
      </c>
      <c r="K31" s="132">
        <v>2.76</v>
      </c>
      <c r="L31" s="129"/>
    </row>
    <row r="32" ht="20.45" customHeight="1" spans="1:12">
      <c r="A32" s="107" t="str">
        <f>'[1]Oil separator'!$A32</f>
        <v>AIR020</v>
      </c>
      <c r="B32" s="108" t="str">
        <f>'[1]Oil separator'!B32</f>
        <v>F-6611Q (7lit , total vol 19.8lit)</v>
      </c>
      <c r="C32" s="115"/>
      <c r="D32" s="21" t="str">
        <f>'[1]Oil separator'!D32</f>
        <v>13/8"</v>
      </c>
      <c r="E32" s="21"/>
      <c r="F32" s="113">
        <f>'[1]Oil separator'!L32</f>
        <v>784.104417670683</v>
      </c>
      <c r="G32" s="116"/>
      <c r="H32" s="121">
        <v>5.5</v>
      </c>
      <c r="I32" s="131">
        <v>16.73</v>
      </c>
      <c r="J32" s="131">
        <v>1.97</v>
      </c>
      <c r="K32" s="131">
        <v>2.76</v>
      </c>
      <c r="L32" s="129"/>
    </row>
    <row r="33" ht="20.45" customHeight="1" spans="1:12">
      <c r="A33" s="107" t="str">
        <f>'[1]Oil separator'!$A33</f>
        <v>AIR021</v>
      </c>
      <c r="B33" s="108" t="str">
        <f>'[1]Oil separator'!B33</f>
        <v>F-6613Q (7lit , total vol 19.8lit)</v>
      </c>
      <c r="C33" s="115"/>
      <c r="D33" s="21" t="str">
        <f>'[1]Oil separator'!D33</f>
        <v>15/8"</v>
      </c>
      <c r="E33" s="21"/>
      <c r="F33" s="113">
        <f>'[1]Oil separator'!L33</f>
        <v>805.016064257028</v>
      </c>
      <c r="G33" s="116"/>
      <c r="H33" s="121">
        <v>5.5</v>
      </c>
      <c r="I33" s="132">
        <v>17.91</v>
      </c>
      <c r="J33" s="132">
        <v>1.97</v>
      </c>
      <c r="K33" s="132">
        <v>2.76</v>
      </c>
      <c r="L33" s="129"/>
    </row>
    <row r="34" ht="20.45" customHeight="1" spans="1:12">
      <c r="A34" s="107" t="str">
        <f>'[1]Oil separator'!$A34</f>
        <v>AIR022</v>
      </c>
      <c r="B34" s="108" t="str">
        <f>'[1]Oil separator'!B34</f>
        <v>S-6021</v>
      </c>
      <c r="C34" s="119"/>
      <c r="D34" s="21" t="str">
        <f>'[1]Oil separator'!D34</f>
        <v>21/8"</v>
      </c>
      <c r="E34" s="21"/>
      <c r="F34" s="113" t="str">
        <f>'[1]Oil separator'!L34</f>
        <v>~</v>
      </c>
      <c r="G34" s="120"/>
      <c r="H34" s="122">
        <v>6</v>
      </c>
      <c r="I34" s="132">
        <v>19.3</v>
      </c>
      <c r="J34" s="132">
        <v>2.4</v>
      </c>
      <c r="K34" s="132">
        <v>2.99</v>
      </c>
      <c r="L34" s="129"/>
    </row>
    <row r="35" ht="20.45" customHeight="1" spans="1:12">
      <c r="A35" s="107" t="str">
        <f>'[1]Oil separator'!$A35</f>
        <v>AIR025</v>
      </c>
      <c r="B35" s="108" t="str">
        <f>'[1]Oil separator'!B35</f>
        <v>CD-1011</v>
      </c>
      <c r="C35" s="115"/>
      <c r="D35" s="21" t="str">
        <f>'[1]Oil separator'!D35</f>
        <v>11/8"</v>
      </c>
      <c r="E35" s="21"/>
      <c r="F35" s="113">
        <f>'[1]Oil separator'!L35</f>
        <v>189.392643284859</v>
      </c>
      <c r="G35" s="101"/>
      <c r="H35" s="123">
        <v>5</v>
      </c>
      <c r="I35" s="131">
        <v>7.88</v>
      </c>
      <c r="J35" s="131">
        <v>1.77</v>
      </c>
      <c r="K35" s="131">
        <v>1.77</v>
      </c>
      <c r="L35" s="133"/>
    </row>
    <row r="36" ht="20.45" customHeight="1" spans="1:12">
      <c r="A36" s="107" t="str">
        <f>'[1]Oil separator'!$A36</f>
        <v>AIR026</v>
      </c>
      <c r="B36" s="108" t="str">
        <f>'[1]Oil separator'!B36</f>
        <v>CD-1013</v>
      </c>
      <c r="C36" s="115"/>
      <c r="D36" s="21" t="str">
        <f>'[1]Oil separator'!D36</f>
        <v>13/8"</v>
      </c>
      <c r="E36" s="21"/>
      <c r="F36" s="113">
        <f>'[1]Oil separator'!L36</f>
        <v>196.238160512022</v>
      </c>
      <c r="G36" s="101"/>
      <c r="H36" s="122">
        <v>5</v>
      </c>
      <c r="I36" s="132">
        <v>7.88</v>
      </c>
      <c r="J36" s="132">
        <v>1.97</v>
      </c>
      <c r="K36" s="132">
        <v>1.97</v>
      </c>
      <c r="L36" s="133"/>
    </row>
    <row r="37" ht="20.45" customHeight="1" spans="1:12">
      <c r="A37" s="107" t="str">
        <f>'[1]Oil separator'!$A37</f>
        <v>AIR031</v>
      </c>
      <c r="B37" s="108" t="str">
        <f>'[1]Oil separator'!B37</f>
        <v>CD-2013</v>
      </c>
      <c r="C37" s="115"/>
      <c r="D37" s="21" t="str">
        <f>'[1]Oil separator'!D37</f>
        <v>13/8"</v>
      </c>
      <c r="E37" s="21"/>
      <c r="F37" s="113">
        <f>'[1]Oil separator'!L37</f>
        <v>215.633792655652</v>
      </c>
      <c r="G37" s="101"/>
      <c r="H37" s="123">
        <v>5</v>
      </c>
      <c r="I37" s="131">
        <v>13.78</v>
      </c>
      <c r="J37" s="131">
        <v>1.97</v>
      </c>
      <c r="K37" s="131">
        <v>1.97</v>
      </c>
      <c r="L37" s="133"/>
    </row>
    <row r="38" ht="20.45" customHeight="1" spans="1:12">
      <c r="A38" s="107" t="str">
        <f>'[1]Oil separator'!$A38</f>
        <v>AIR034</v>
      </c>
      <c r="B38" s="108" t="str">
        <f>'[1]Oil separator'!B38</f>
        <v>SAV-2404</v>
      </c>
      <c r="C38" s="124" t="s">
        <v>593</v>
      </c>
      <c r="D38" s="21" t="str">
        <f>'[1]Oil separator'!D38</f>
        <v>1/2"</v>
      </c>
      <c r="E38" s="21"/>
      <c r="F38" s="113" t="str">
        <f>'[1]Oil separator'!L38</f>
        <v>~</v>
      </c>
      <c r="G38" s="100"/>
      <c r="H38" s="125">
        <v>4</v>
      </c>
      <c r="I38" s="134">
        <v>8.47</v>
      </c>
      <c r="J38" s="134">
        <v>1.37</v>
      </c>
      <c r="K38" s="134" t="s">
        <v>594</v>
      </c>
      <c r="L38" s="129"/>
    </row>
    <row r="39" ht="20.45" customHeight="1" spans="1:12">
      <c r="A39" s="107" t="str">
        <f>'[1]Oil separator'!$A39</f>
        <v>AIR035</v>
      </c>
      <c r="B39" s="108" t="str">
        <f>'[1]Oil separator'!B39</f>
        <v>SAV-2405</v>
      </c>
      <c r="C39" s="126"/>
      <c r="D39" s="21" t="str">
        <f>'[1]Oil separator'!D39</f>
        <v>5/8"</v>
      </c>
      <c r="E39" s="21"/>
      <c r="F39" s="113" t="str">
        <f>'[1]Oil separator'!L39</f>
        <v>~</v>
      </c>
      <c r="G39" s="101"/>
      <c r="H39" s="125"/>
      <c r="I39" s="135">
        <v>10.83</v>
      </c>
      <c r="J39" s="135">
        <v>1.37</v>
      </c>
      <c r="K39" s="135" t="s">
        <v>595</v>
      </c>
      <c r="L39" s="129"/>
    </row>
    <row r="40" ht="20.45" customHeight="1" spans="1:12">
      <c r="A40" s="107" t="str">
        <f>'[1]Oil separator'!$A40</f>
        <v>AIR036</v>
      </c>
      <c r="B40" s="108" t="str">
        <f>'[1]Oil separator'!B40</f>
        <v>SAV-2406</v>
      </c>
      <c r="C40" s="126"/>
      <c r="D40" s="21" t="str">
        <f>'[1]Oil separator'!D40</f>
        <v>3/4"</v>
      </c>
      <c r="E40" s="21"/>
      <c r="F40" s="113" t="str">
        <f>'[1]Oil separator'!L40</f>
        <v>~</v>
      </c>
      <c r="G40" s="101"/>
      <c r="H40" s="125">
        <v>5.5</v>
      </c>
      <c r="I40" s="134">
        <v>10.24</v>
      </c>
      <c r="J40" s="134">
        <v>1.57</v>
      </c>
      <c r="K40" s="134" t="s">
        <v>596</v>
      </c>
      <c r="L40" s="129"/>
    </row>
    <row r="41" ht="20.45" customHeight="1" spans="1:12">
      <c r="A41" s="107" t="str">
        <f>'[1]Oil separator'!$A41</f>
        <v>AIR037</v>
      </c>
      <c r="B41" s="108" t="str">
        <f>'[1]Oil separator'!B41</f>
        <v>SAV-2407</v>
      </c>
      <c r="C41" s="126"/>
      <c r="D41" s="21" t="str">
        <f>'[1]Oil separator'!D41</f>
        <v>7/8"</v>
      </c>
      <c r="E41" s="21"/>
      <c r="F41" s="113" t="str">
        <f>'[1]Oil separator'!L41</f>
        <v>~</v>
      </c>
      <c r="G41" s="101"/>
      <c r="H41" s="125"/>
      <c r="I41" s="135">
        <v>12.6</v>
      </c>
      <c r="J41" s="135">
        <v>1.57</v>
      </c>
      <c r="K41" s="135" t="s">
        <v>597</v>
      </c>
      <c r="L41" s="129"/>
    </row>
    <row r="42" ht="20.45" customHeight="1" spans="1:12">
      <c r="A42" s="107" t="str">
        <f>'[1]Oil separator'!$A42</f>
        <v>AIR038</v>
      </c>
      <c r="B42" s="108" t="str">
        <f>'[1]Oil separator'!B42</f>
        <v>SAV-2411</v>
      </c>
      <c r="C42" s="126"/>
      <c r="D42" s="21" t="str">
        <f>'[1]Oil separator'!D42</f>
        <v>1-1/8"</v>
      </c>
      <c r="E42" s="21"/>
      <c r="F42" s="113">
        <f>'[1]Oil separator'!L42</f>
        <v>271.538850010822</v>
      </c>
      <c r="G42" s="101"/>
      <c r="H42" s="125">
        <v>6.5</v>
      </c>
      <c r="I42" s="134">
        <v>15.57</v>
      </c>
      <c r="J42" s="134">
        <v>1.77</v>
      </c>
      <c r="K42" s="134" t="s">
        <v>598</v>
      </c>
      <c r="L42" s="129"/>
    </row>
    <row r="43" ht="20.45" customHeight="1" spans="1:12">
      <c r="A43" s="107" t="str">
        <f>'[1]Oil separator'!$A43</f>
        <v>AIR039</v>
      </c>
      <c r="B43" s="108" t="str">
        <f>'[1]Oil separator'!B43</f>
        <v>SAV-2413</v>
      </c>
      <c r="C43" s="126"/>
      <c r="D43" s="21" t="str">
        <f>'[1]Oil separator'!D43</f>
        <v>1-3/8"</v>
      </c>
      <c r="E43" s="21"/>
      <c r="F43" s="113">
        <f>'[1]Oil separator'!L43</f>
        <v>308.808888247601</v>
      </c>
      <c r="G43" s="101"/>
      <c r="H43" s="125"/>
      <c r="I43" s="135">
        <v>20.87</v>
      </c>
      <c r="J43" s="135">
        <v>2.16</v>
      </c>
      <c r="K43" s="135" t="s">
        <v>599</v>
      </c>
      <c r="L43" s="129"/>
    </row>
    <row r="44" ht="20.45" customHeight="1" spans="1:12">
      <c r="A44" s="107" t="str">
        <f>'[1]Oil separator'!$A44</f>
        <v>AIR040</v>
      </c>
      <c r="B44" s="108" t="str">
        <f>'[1]Oil separator'!B44</f>
        <v>SAV-2415</v>
      </c>
      <c r="C44" s="127"/>
      <c r="D44" s="21" t="str">
        <f>'[1]Oil separator'!D44</f>
        <v>1-5/8"</v>
      </c>
      <c r="E44" s="21"/>
      <c r="F44" s="113" t="str">
        <f>'[1]Oil separator'!L44</f>
        <v>~</v>
      </c>
      <c r="G44" s="102"/>
      <c r="H44" s="125"/>
      <c r="I44" s="134">
        <v>22.84</v>
      </c>
      <c r="J44" s="134">
        <v>2.16</v>
      </c>
      <c r="K44" s="134" t="s">
        <v>600</v>
      </c>
      <c r="L44" s="129"/>
    </row>
    <row r="45" ht="20.45" customHeight="1" spans="1:12">
      <c r="A45" s="107" t="str">
        <f>'[1]Oil separator'!$A45</f>
        <v>AIR040.1</v>
      </c>
      <c r="B45" s="108" t="str">
        <f>'[1]Oil separator'!B45</f>
        <v>HSAR-411</v>
      </c>
      <c r="C45" s="124" t="s">
        <v>601</v>
      </c>
      <c r="D45" s="21" t="str">
        <f>'[1]Oil separator'!D45</f>
        <v>1/2" , 1 1/8" (4HP-6HP)</v>
      </c>
      <c r="E45" s="21"/>
      <c r="F45" s="113">
        <f>'[1]Oil separator'!L45</f>
        <v>535.140562248996</v>
      </c>
      <c r="G45" s="100"/>
      <c r="H45" s="125"/>
      <c r="I45" s="134"/>
      <c r="J45" s="134"/>
      <c r="K45" s="134"/>
      <c r="L45" s="129"/>
    </row>
    <row r="46" ht="20.45" customHeight="1" spans="1:12">
      <c r="A46" s="107" t="str">
        <f>'[1]Oil separator'!$A46</f>
        <v>AIR040.2</v>
      </c>
      <c r="B46" s="108" t="str">
        <f>'[1]Oil separator'!B46</f>
        <v>HSAR-513</v>
      </c>
      <c r="C46" s="126"/>
      <c r="D46" s="21" t="str">
        <f>'[1]Oil separator'!D46</f>
        <v>5/8" , 1 3/8" (8HP-12HP)</v>
      </c>
      <c r="E46" s="21"/>
      <c r="F46" s="113">
        <f>'[1]Oil separator'!L46</f>
        <v>627.349397590361</v>
      </c>
      <c r="G46" s="101"/>
      <c r="H46" s="125"/>
      <c r="I46" s="134"/>
      <c r="J46" s="134"/>
      <c r="K46" s="134"/>
      <c r="L46" s="129"/>
    </row>
    <row r="47" ht="20.45" customHeight="1" spans="1:12">
      <c r="A47" s="107" t="str">
        <f>'[1]Oil separator'!$A47</f>
        <v>AIR040.3</v>
      </c>
      <c r="B47" s="108" t="str">
        <f>'[1]Oil separator'!B47</f>
        <v>HSAR-515</v>
      </c>
      <c r="C47" s="126"/>
      <c r="D47" s="21" t="str">
        <f>'[1]Oil separator'!D47</f>
        <v>5/8" , 1 5/8" (15HP-20HP)</v>
      </c>
      <c r="E47" s="21"/>
      <c r="F47" s="113">
        <f>'[1]Oil separator'!L47</f>
        <v>750.843373493976</v>
      </c>
      <c r="G47" s="101"/>
      <c r="H47" s="125"/>
      <c r="I47" s="134"/>
      <c r="J47" s="134"/>
      <c r="K47" s="134"/>
      <c r="L47" s="129"/>
    </row>
    <row r="48" ht="20.45" customHeight="1" spans="1:12">
      <c r="A48" s="107" t="str">
        <f>'[1]Oil separator'!$A48</f>
        <v>AIR040.4</v>
      </c>
      <c r="B48" s="108" t="str">
        <f>'[1]Oil separator'!B48</f>
        <v>HSAR-721</v>
      </c>
      <c r="C48" s="127"/>
      <c r="D48" s="21" t="str">
        <f>'[1]Oil separator'!D48</f>
        <v>7/8" , 2 1/8" (25HP-30HP)</v>
      </c>
      <c r="E48" s="21"/>
      <c r="F48" s="113">
        <f>'[1]Oil separator'!L48</f>
        <v>1091.68674698795</v>
      </c>
      <c r="G48" s="102"/>
      <c r="H48" s="125"/>
      <c r="I48" s="134"/>
      <c r="J48" s="134"/>
      <c r="K48" s="134"/>
      <c r="L48" s="129"/>
    </row>
    <row r="49" ht="20.45" customHeight="1" spans="1:12">
      <c r="A49" s="107" t="str">
        <f>'[1]Oil separator'!$A49</f>
        <v>AIR041</v>
      </c>
      <c r="B49" s="108" t="str">
        <f>'[1]Oil separator'!B49</f>
        <v>OR-6206 (6litres)</v>
      </c>
      <c r="C49" s="124" t="s">
        <v>602</v>
      </c>
      <c r="D49" s="21" t="str">
        <f>'[1]Oil separator'!D49</f>
        <v>3/8"</v>
      </c>
      <c r="E49" s="21"/>
      <c r="F49" s="113">
        <f>'[1]Oil separator'!L49</f>
        <v>449.047619047619</v>
      </c>
      <c r="G49" s="128"/>
      <c r="H49" s="128"/>
      <c r="I49" s="129"/>
      <c r="J49" s="129"/>
      <c r="K49" s="129"/>
      <c r="L49" s="129"/>
    </row>
    <row r="50" ht="20.45" customHeight="1" spans="1:12">
      <c r="A50" s="107" t="str">
        <f>'[1]Oil separator'!$A50</f>
        <v>AIR042</v>
      </c>
      <c r="B50" s="108" t="str">
        <f>'[1]Oil separator'!B50</f>
        <v>OR-6208 (8litres)</v>
      </c>
      <c r="C50" s="126"/>
      <c r="D50" s="21" t="str">
        <f>'[1]Oil separator'!D50</f>
        <v>3/8"</v>
      </c>
      <c r="E50" s="21"/>
      <c r="F50" s="113">
        <f>'[1]Oil separator'!L50</f>
        <v>546.666666666667</v>
      </c>
      <c r="G50" s="128"/>
      <c r="H50" s="128"/>
      <c r="I50" s="129"/>
      <c r="J50" s="129"/>
      <c r="K50" s="129"/>
      <c r="L50" s="129"/>
    </row>
    <row r="51" ht="20.45" customHeight="1" spans="1:12">
      <c r="A51" s="107" t="str">
        <f>'[1]Oil separator'!$A51</f>
        <v>AIR043</v>
      </c>
      <c r="B51" s="108" t="str">
        <f>'[1]Oil separator'!B51</f>
        <v>OR-6210 (10litres)</v>
      </c>
      <c r="C51" s="126"/>
      <c r="D51" s="21" t="str">
        <f>'[1]Oil separator'!D51</f>
        <v>3/8"</v>
      </c>
      <c r="E51" s="21"/>
      <c r="F51" s="113">
        <f>'[1]Oil separator'!L51</f>
        <v>683.333333333333</v>
      </c>
      <c r="G51" s="128"/>
      <c r="H51" s="128"/>
      <c r="I51" s="129"/>
      <c r="J51" s="129"/>
      <c r="K51" s="129"/>
      <c r="L51" s="129"/>
    </row>
    <row r="52" ht="20.45" customHeight="1" spans="1:12">
      <c r="A52" s="107" t="str">
        <f>'[1]Oil separator'!$A52</f>
        <v>AIR044</v>
      </c>
      <c r="B52" s="108" t="str">
        <f>'[1]Oil separator'!B52</f>
        <v>OR-6314 (14litres)</v>
      </c>
      <c r="C52" s="126"/>
      <c r="D52" s="21" t="str">
        <f>'[1]Oil separator'!D52</f>
        <v>3/8"</v>
      </c>
      <c r="E52" s="21"/>
      <c r="F52" s="113">
        <f>'[1]Oil separator'!L52</f>
        <v>870.111111111111</v>
      </c>
      <c r="G52" s="128"/>
      <c r="H52" s="128"/>
      <c r="I52" s="129"/>
      <c r="J52" s="129"/>
      <c r="K52" s="129"/>
      <c r="L52" s="129"/>
    </row>
    <row r="53" ht="20.45" customHeight="1" spans="1:12">
      <c r="A53" s="107" t="str">
        <f>'[1]Oil separator'!$A53</f>
        <v>AIR045</v>
      </c>
      <c r="B53" s="108" t="str">
        <f>'[1]Oil separator'!B53</f>
        <v>OR-6316 (16litres)</v>
      </c>
      <c r="C53" s="127"/>
      <c r="D53" s="21" t="str">
        <f>'[1]Oil separator'!D53</f>
        <v>3/8"</v>
      </c>
      <c r="E53" s="21"/>
      <c r="F53" s="113">
        <f>'[1]Oil separator'!L53</f>
        <v>902</v>
      </c>
      <c r="G53" s="128"/>
      <c r="H53" s="128"/>
      <c r="I53" s="129"/>
      <c r="J53" s="129"/>
      <c r="K53" s="129"/>
      <c r="L53" s="129"/>
    </row>
    <row r="54" ht="20.45" customHeight="1" spans="1:12">
      <c r="A54" s="107" t="str">
        <f>'[1]Oil separator'!$A54</f>
        <v>AIR046</v>
      </c>
      <c r="B54" s="108" t="str">
        <f>'[1]Oil separator'!B54</f>
        <v>QC-485T </v>
      </c>
      <c r="C54" s="124" t="s">
        <v>603</v>
      </c>
      <c r="D54" s="21" t="str">
        <f>'[1]Oil separator'!D54</f>
        <v>5/8"</v>
      </c>
      <c r="E54" s="21"/>
      <c r="F54" s="113">
        <f>'[1]Oil separator'!L54</f>
        <v>175.008605851979</v>
      </c>
      <c r="G54" s="100"/>
      <c r="H54" s="128"/>
      <c r="I54" s="129"/>
      <c r="J54" s="129"/>
      <c r="K54" s="129"/>
      <c r="L54" s="129"/>
    </row>
    <row r="55" ht="20.45" customHeight="1" spans="1:12">
      <c r="A55" s="107" t="str">
        <f>'[1]Oil separator'!$A55</f>
        <v>AIR047</v>
      </c>
      <c r="B55" s="108" t="str">
        <f>'[1]Oil separator'!B55</f>
        <v>QC-487T</v>
      </c>
      <c r="C55" s="126"/>
      <c r="D55" s="21" t="str">
        <f>'[1]Oil separator'!D55</f>
        <v>7/8"</v>
      </c>
      <c r="E55" s="21"/>
      <c r="F55" s="113">
        <f>'[1]Oil separator'!L55</f>
        <v>179.807228915663</v>
      </c>
      <c r="G55" s="101"/>
      <c r="H55" s="129"/>
      <c r="I55" s="129"/>
      <c r="J55" s="129"/>
      <c r="K55" s="129"/>
      <c r="L55" s="129"/>
    </row>
    <row r="56" ht="20.45" customHeight="1" spans="1:12">
      <c r="A56" s="107" t="str">
        <f>'[1]Oil separator'!$A56</f>
        <v>AIR048</v>
      </c>
      <c r="B56" s="108" t="str">
        <f>'[1]Oil separator'!B56</f>
        <v>QC-489T</v>
      </c>
      <c r="C56" s="126"/>
      <c r="D56" s="21" t="str">
        <f>'[1]Oil separator'!D56</f>
        <v>11/8"</v>
      </c>
      <c r="E56" s="21"/>
      <c r="F56" s="113">
        <f>'[1]Oil separator'!L56</f>
        <v>182.771084337349</v>
      </c>
      <c r="G56" s="101"/>
      <c r="H56" s="129"/>
      <c r="I56" s="129"/>
      <c r="J56" s="129"/>
      <c r="K56" s="129"/>
      <c r="L56" s="129"/>
    </row>
    <row r="57" ht="20.45" customHeight="1" spans="1:12">
      <c r="A57" s="107" t="str">
        <f>'[1]Oil separator'!$A57</f>
        <v>AIR049</v>
      </c>
      <c r="B57" s="108" t="str">
        <f>'[1]Oil separator'!B57</f>
        <v>QC-4811T</v>
      </c>
      <c r="C57" s="126"/>
      <c r="D57" s="21" t="str">
        <f>'[1]Oil separator'!D57</f>
        <v>13/8"</v>
      </c>
      <c r="E57" s="21"/>
      <c r="F57" s="113">
        <f>'[1]Oil separator'!L57</f>
        <v>187.710843373494</v>
      </c>
      <c r="G57" s="101"/>
      <c r="H57" s="129"/>
      <c r="I57" s="129"/>
      <c r="J57" s="129"/>
      <c r="K57" s="129"/>
      <c r="L57" s="129"/>
    </row>
    <row r="58" ht="20.45" customHeight="1" spans="1:12">
      <c r="A58" s="107" t="str">
        <f>'[1]Oil separator'!$A58</f>
        <v>AIR050</v>
      </c>
      <c r="B58" s="108" t="str">
        <f>'[1]Oil separator'!B58</f>
        <v>QC-4813T</v>
      </c>
      <c r="C58" s="126"/>
      <c r="D58" s="21" t="str">
        <f>'[1]Oil separator'!D58</f>
        <v>15/8"</v>
      </c>
      <c r="E58" s="21"/>
      <c r="F58" s="113">
        <f>'[1]Oil separator'!L58</f>
        <v>187.710843373494</v>
      </c>
      <c r="G58" s="101"/>
      <c r="H58" s="129"/>
      <c r="I58" s="129"/>
      <c r="J58" s="129"/>
      <c r="K58" s="129"/>
      <c r="L58" s="129"/>
    </row>
    <row r="59" ht="20.45" customHeight="1" spans="1:12">
      <c r="A59" s="107" t="str">
        <f>'[1]Oil separator'!$A59</f>
        <v>AIR051</v>
      </c>
      <c r="B59" s="108" t="str">
        <f>'[1]Oil separator'!B59</f>
        <v>QC-4817T</v>
      </c>
      <c r="C59" s="126"/>
      <c r="D59" s="21" t="str">
        <f>'[1]Oil separator'!D59</f>
        <v>21/8"</v>
      </c>
      <c r="E59" s="21"/>
      <c r="F59" s="113">
        <f>'[1]Oil separator'!L59</f>
        <v>197.590361445783</v>
      </c>
      <c r="G59" s="101"/>
      <c r="H59" s="129"/>
      <c r="I59" s="129"/>
      <c r="J59" s="129"/>
      <c r="K59" s="129"/>
      <c r="L59" s="129"/>
    </row>
    <row r="60" ht="20.45" customHeight="1" spans="1:12">
      <c r="A60" s="107" t="str">
        <f>'[1]Oil separator'!$A60</f>
        <v>AIR052</v>
      </c>
      <c r="B60" s="108" t="str">
        <f>'[1]Oil separator'!B60</f>
        <v>QC-4821T</v>
      </c>
      <c r="C60" s="126"/>
      <c r="D60" s="21" t="str">
        <f>'[1]Oil separator'!D60</f>
        <v>2 5/8"</v>
      </c>
      <c r="E60" s="21"/>
      <c r="F60" s="113">
        <f>'[1]Oil separator'!L60</f>
        <v>204.506024096386</v>
      </c>
      <c r="G60" s="101"/>
      <c r="H60" s="129"/>
      <c r="I60" s="129"/>
      <c r="J60" s="129"/>
      <c r="K60" s="129"/>
      <c r="L60" s="129"/>
    </row>
    <row r="61" ht="20.45" customHeight="1" spans="1:12">
      <c r="A61" s="107" t="str">
        <f>'[1]Oil separator'!$A61</f>
        <v>AIR053</v>
      </c>
      <c r="B61" s="108" t="str">
        <f>'[1]Oil separator'!B61</f>
        <v>QC-4825T</v>
      </c>
      <c r="C61" s="126"/>
      <c r="D61" s="21" t="str">
        <f>'[1]Oil separator'!D61</f>
        <v>3 1/8"</v>
      </c>
      <c r="E61" s="21"/>
      <c r="F61" s="113">
        <f>'[1]Oil separator'!L61</f>
        <v>217.349397590361</v>
      </c>
      <c r="G61" s="101"/>
      <c r="H61" s="129"/>
      <c r="I61" s="129"/>
      <c r="J61" s="129"/>
      <c r="K61" s="129"/>
      <c r="L61" s="129"/>
    </row>
    <row r="62" ht="20.45" customHeight="1" spans="1:12">
      <c r="A62" s="107" t="str">
        <f>'[1]Oil separator'!$A62</f>
        <v>AIR054</v>
      </c>
      <c r="B62" s="108" t="str">
        <f>'[1]Oil separator'!B62</f>
        <v>QC-9611T (2 CORES)</v>
      </c>
      <c r="C62" s="126"/>
      <c r="D62" s="21" t="str">
        <f>'[1]Oil separator'!D62</f>
        <v>13/8"</v>
      </c>
      <c r="E62" s="21"/>
      <c r="F62" s="113">
        <f>'[1]Oil separator'!L62</f>
        <v>237.10843373494</v>
      </c>
      <c r="G62" s="101"/>
      <c r="H62" s="129"/>
      <c r="I62" s="129"/>
      <c r="J62" s="129"/>
      <c r="K62" s="129"/>
      <c r="L62" s="129"/>
    </row>
    <row r="63" ht="20.45" customHeight="1" spans="1:12">
      <c r="A63" s="107" t="str">
        <f>'[1]Oil separator'!$A63</f>
        <v>AIR055</v>
      </c>
      <c r="B63" s="108" t="str">
        <f>'[1]Oil separator'!B63</f>
        <v>QC-9613T (2CORES)</v>
      </c>
      <c r="C63" s="126"/>
      <c r="D63" s="21" t="str">
        <f>'[1]Oil separator'!D63</f>
        <v>15/8"</v>
      </c>
      <c r="E63" s="21"/>
      <c r="F63" s="113">
        <f>'[1]Oil separator'!L63</f>
        <v>262.795180722892</v>
      </c>
      <c r="G63" s="101"/>
      <c r="H63" s="129"/>
      <c r="I63" s="129"/>
      <c r="J63" s="129"/>
      <c r="K63" s="129"/>
      <c r="L63" s="129"/>
    </row>
    <row r="64" ht="20.45" customHeight="1" spans="1:12">
      <c r="A64" s="107" t="str">
        <f>'[1]Oil separator'!$A64</f>
        <v>AIR056</v>
      </c>
      <c r="B64" s="108" t="str">
        <f>'[1]Oil separator'!B64</f>
        <v>QC-9617T (2CORES)</v>
      </c>
      <c r="C64" s="126"/>
      <c r="D64" s="21" t="str">
        <f>'[1]Oil separator'!D64</f>
        <v>21/8"</v>
      </c>
      <c r="E64" s="21"/>
      <c r="F64" s="113">
        <f>'[1]Oil separator'!L64</f>
        <v>262.795180722892</v>
      </c>
      <c r="G64" s="101"/>
      <c r="H64" s="129"/>
      <c r="I64" s="129"/>
      <c r="J64" s="129"/>
      <c r="K64" s="129"/>
      <c r="L64" s="129"/>
    </row>
    <row r="65" ht="20.45" customHeight="1" spans="1:12">
      <c r="A65" s="107" t="str">
        <f>'[1]Oil separator'!$A65</f>
        <v>AIR057</v>
      </c>
      <c r="B65" s="108" t="str">
        <f>'[1]Oil separator'!B65</f>
        <v>QC-9621T (2CORES)</v>
      </c>
      <c r="C65" s="126"/>
      <c r="D65" s="21" t="str">
        <f>'[1]Oil separator'!D65</f>
        <v>2 5/8"</v>
      </c>
      <c r="E65" s="21"/>
      <c r="F65" s="113">
        <f>'[1]Oil separator'!L65</f>
        <v>243.581221437474</v>
      </c>
      <c r="G65" s="101"/>
      <c r="H65" s="129"/>
      <c r="I65" s="129"/>
      <c r="J65" s="129"/>
      <c r="K65" s="129"/>
      <c r="L65" s="129"/>
    </row>
    <row r="66" ht="20.45" customHeight="1" spans="1:12">
      <c r="A66" s="107" t="str">
        <f>'[1]Oil separator'!$A66</f>
        <v>AIR058</v>
      </c>
      <c r="B66" s="108" t="str">
        <f>'[1]Oil separator'!B66</f>
        <v>BLR/STAS-9625T (2CORES)</v>
      </c>
      <c r="C66" s="126"/>
      <c r="D66" s="21" t="str">
        <f>'[1]Oil separator'!D66</f>
        <v>3 1/8"</v>
      </c>
      <c r="E66" s="21"/>
      <c r="F66" s="113">
        <f>'[1]Oil separator'!L66</f>
        <v>297.237224761113</v>
      </c>
      <c r="G66" s="101"/>
      <c r="H66" s="129"/>
      <c r="I66" s="129"/>
      <c r="J66" s="129"/>
      <c r="K66" s="129"/>
      <c r="L66" s="129"/>
    </row>
    <row r="67" ht="20.45" customHeight="1" spans="1:12">
      <c r="A67" s="107" t="str">
        <f>'[1]Oil separator'!$A67</f>
        <v>AIR058.1</v>
      </c>
      <c r="B67" s="108" t="str">
        <f>'[1]Oil separator'!B67</f>
        <v>QC 20034 (4 1/8") 2CORE</v>
      </c>
      <c r="C67" s="127"/>
      <c r="D67" s="21" t="str">
        <f>'[1]Oil separator'!D67</f>
        <v>4 1/8"</v>
      </c>
      <c r="E67" s="21"/>
      <c r="F67" s="113">
        <f>'[1]Oil separator'!L67</f>
        <v>489.717490652264</v>
      </c>
      <c r="G67" s="102"/>
      <c r="H67" s="129"/>
      <c r="I67" s="129"/>
      <c r="J67" s="129"/>
      <c r="K67" s="129"/>
      <c r="L67" s="129"/>
    </row>
    <row r="68" ht="20.45" customHeight="1" spans="1:12">
      <c r="A68" s="107" t="str">
        <f>'[1]Oil separator'!$A68</f>
        <v>AIR062</v>
      </c>
      <c r="B68" s="108" t="str">
        <f>'[1]Oil separator'!B68</f>
        <v>BLR/A-W 55877 (7/8")</v>
      </c>
      <c r="C68" s="115"/>
      <c r="D68" s="21" t="str">
        <f>'[1]Oil separator'!D68</f>
        <v>7/8"</v>
      </c>
      <c r="E68" s="21"/>
      <c r="F68" s="113">
        <f>'[1]Oil separator'!L68</f>
        <v>145.448460508702</v>
      </c>
      <c r="G68" s="101"/>
      <c r="H68" s="129"/>
      <c r="I68" s="129"/>
      <c r="J68" s="129"/>
      <c r="K68" s="129"/>
      <c r="L68" s="129"/>
    </row>
    <row r="69" ht="20.45" customHeight="1" spans="1:12">
      <c r="A69" s="107" t="str">
        <f>'[1]Oil separator'!$A69</f>
        <v>AIR063</v>
      </c>
      <c r="B69" s="108" t="str">
        <f>'[1]Oil separator'!B69</f>
        <v>BLR/A-W 55889 (1 1/8")</v>
      </c>
      <c r="C69" s="115"/>
      <c r="D69" s="21" t="str">
        <f>'[1]Oil separator'!D69</f>
        <v>11/8"</v>
      </c>
      <c r="E69" s="21"/>
      <c r="F69" s="113">
        <f>'[1]Oil separator'!L69</f>
        <v>164.658634538153</v>
      </c>
      <c r="G69" s="101"/>
      <c r="H69" s="129"/>
      <c r="I69" s="129"/>
      <c r="J69" s="129"/>
      <c r="K69" s="129"/>
      <c r="L69" s="129"/>
    </row>
    <row r="70" ht="20.45" customHeight="1" spans="1:12">
      <c r="A70" s="107" t="str">
        <f>'[1]Oil separator'!$A70</f>
        <v>AIR064</v>
      </c>
      <c r="B70" s="108" t="str">
        <f>'[1]Oil separator'!B70</f>
        <v>BLR/A-W 559011 (1 3/8")</v>
      </c>
      <c r="C70" s="115"/>
      <c r="D70" s="21" t="str">
        <f>'[1]Oil separator'!D70</f>
        <v>13/8"</v>
      </c>
      <c r="E70" s="21"/>
      <c r="F70" s="113" t="str">
        <f>'[1]Oil separator'!L70</f>
        <v>~</v>
      </c>
      <c r="G70" s="101"/>
      <c r="H70" s="129"/>
      <c r="I70" s="129"/>
      <c r="J70" s="129"/>
      <c r="K70" s="129"/>
      <c r="L70" s="129"/>
    </row>
    <row r="71" ht="20.45" customHeight="1" spans="1:12">
      <c r="A71" s="107" t="str">
        <f>'[1]Oil separator'!$A71</f>
        <v>AIR065</v>
      </c>
      <c r="B71" s="108" t="str">
        <f>'[1]Oil separator'!B71</f>
        <v>BLR/A-W 569011 (1 3/8")</v>
      </c>
      <c r="C71" s="115"/>
      <c r="D71" s="21" t="str">
        <f>'[1]Oil separator'!D71</f>
        <v>13/8"</v>
      </c>
      <c r="E71" s="21"/>
      <c r="F71" s="113">
        <f>'[1]Oil separator'!L71</f>
        <v>240.127175368139</v>
      </c>
      <c r="G71" s="101"/>
      <c r="H71" s="129"/>
      <c r="I71" s="129"/>
      <c r="J71" s="129"/>
      <c r="K71" s="129"/>
      <c r="L71" s="129"/>
    </row>
    <row r="72" ht="20.45" customHeight="1" spans="1:12">
      <c r="A72" s="107" t="str">
        <f>'[1]Oil separator'!$A72</f>
        <v>AIR066</v>
      </c>
      <c r="B72" s="108" t="str">
        <f>'[1]Oil separator'!B72</f>
        <v>BLR/A-W 569213 (1 5/8")</v>
      </c>
      <c r="C72" s="115"/>
      <c r="D72" s="21" t="str">
        <f>'[1]Oil separator'!D72</f>
        <v>15/8"</v>
      </c>
      <c r="E72" s="21"/>
      <c r="F72" s="113" t="str">
        <f>'[1]Oil separator'!L72</f>
        <v>~</v>
      </c>
      <c r="G72" s="101"/>
      <c r="H72" s="129"/>
      <c r="I72" s="129"/>
      <c r="J72" s="129"/>
      <c r="K72" s="129"/>
      <c r="L72" s="129"/>
    </row>
    <row r="73" ht="20.45" customHeight="1" spans="1:12">
      <c r="A73" s="107" t="str">
        <f>'[1]Oil separator'!$A73</f>
        <v>AIR067</v>
      </c>
      <c r="B73" s="108" t="str">
        <f>'[1]Oil separator'!B73</f>
        <v>BLR/A-W 569417 (2 1/8")</v>
      </c>
      <c r="C73" s="119"/>
      <c r="D73" s="21" t="str">
        <f>'[1]Oil separator'!D73</f>
        <v>21/8"</v>
      </c>
      <c r="E73" s="21"/>
      <c r="F73" s="113" t="str">
        <f>'[1]Oil separator'!L73</f>
        <v>~</v>
      </c>
      <c r="G73" s="102"/>
      <c r="H73" s="129"/>
      <c r="I73" s="129"/>
      <c r="J73" s="129"/>
      <c r="K73" s="129"/>
      <c r="L73" s="129"/>
    </row>
    <row r="74" ht="20.45" customHeight="1" spans="1:12">
      <c r="A74" s="107" t="str">
        <f>'[1]Oil separator'!$A75</f>
        <v>AIR068</v>
      </c>
      <c r="B74" s="108" t="str">
        <f>'[1]Oil separator'!B75</f>
        <v>1 3/8" (11658) 5200 oil separator</v>
      </c>
      <c r="C74" s="112" t="s">
        <v>604</v>
      </c>
      <c r="D74" s="21" t="str">
        <f>'[1]Oil separator'!D75</f>
        <v>13/8"</v>
      </c>
      <c r="E74" s="21"/>
      <c r="F74" s="113">
        <f>'[1]Oil separator'!L75</f>
        <v>425.579240037071</v>
      </c>
      <c r="G74" s="100"/>
      <c r="H74" s="129"/>
      <c r="I74" s="129"/>
      <c r="J74" s="129"/>
      <c r="K74" s="129"/>
      <c r="L74" s="129"/>
    </row>
    <row r="75" ht="20.45" customHeight="1" spans="1:12">
      <c r="A75" s="107" t="str">
        <f>'[1]Oil separator'!$A76</f>
        <v>AIR069</v>
      </c>
      <c r="B75" s="108" t="str">
        <f>'[1]Oil separator'!B76</f>
        <v>1 5/8" (13658) 5200 oil separator</v>
      </c>
      <c r="C75" s="115"/>
      <c r="D75" s="21" t="str">
        <f>'[1]Oil separator'!D76</f>
        <v>15/8"</v>
      </c>
      <c r="E75" s="21"/>
      <c r="F75" s="113">
        <f>'[1]Oil separator'!L76</f>
        <v>497.775718257646</v>
      </c>
      <c r="G75" s="101"/>
      <c r="H75" s="129"/>
      <c r="I75" s="129"/>
      <c r="J75" s="129"/>
      <c r="K75" s="129"/>
      <c r="L75" s="129"/>
    </row>
    <row r="76" ht="20.45" customHeight="1" spans="1:12">
      <c r="A76" s="107" t="str">
        <f>'[1]Oil separator'!$A77</f>
        <v>AIR070</v>
      </c>
      <c r="B76" s="108" t="str">
        <f>'[1]Oil separator'!B77</f>
        <v>2 1/8"  5200 oil separator (152mm)</v>
      </c>
      <c r="C76" s="115"/>
      <c r="D76" s="21" t="str">
        <f>'[1]Oil separator'!D77</f>
        <v>21/8"</v>
      </c>
      <c r="E76" s="21"/>
      <c r="F76" s="113" t="str">
        <f>'[1]Oil separator'!L77</f>
        <v>~</v>
      </c>
      <c r="G76" s="101"/>
      <c r="H76" s="129"/>
      <c r="I76" s="129"/>
      <c r="J76" s="129"/>
      <c r="K76" s="129"/>
      <c r="L76" s="129"/>
    </row>
    <row r="77" ht="20.45" customHeight="1" spans="1:12">
      <c r="A77" s="107" t="str">
        <f>'[1]Oil separator'!$A78</f>
        <v>AIR071</v>
      </c>
      <c r="B77" s="108" t="str">
        <f>'[1]Oil separator'!B78</f>
        <v>2 1/8"  5200 oil separator (219mm)</v>
      </c>
      <c r="C77" s="119"/>
      <c r="D77" s="21" t="str">
        <f>'[1]Oil separator'!D78</f>
        <v>21/8"</v>
      </c>
      <c r="E77" s="21"/>
      <c r="F77" s="113" t="str">
        <f>'[1]Oil separator'!L78</f>
        <v>~</v>
      </c>
      <c r="G77" s="102"/>
      <c r="H77" s="129"/>
      <c r="I77" s="129"/>
      <c r="J77" s="129"/>
      <c r="K77" s="129"/>
      <c r="L77" s="129"/>
    </row>
    <row r="78" ht="20.45" customHeight="1" spans="1:12">
      <c r="A78" s="107" t="str">
        <f>'[1]Oil separator'!$A79</f>
        <v>AIR079</v>
      </c>
      <c r="B78" s="108" t="str">
        <f>'[1]Oil separator'!B79</f>
        <v>BLR/HSA-2407</v>
      </c>
      <c r="C78" s="124" t="s">
        <v>593</v>
      </c>
      <c r="D78" s="21" t="str">
        <f>'[1]Oil separator'!D79</f>
        <v>Suction 7/8" Liquid 1/2"</v>
      </c>
      <c r="E78" s="21"/>
      <c r="F78" s="113">
        <f>'[1]Oil separator'!L79</f>
        <v>177.922916666667</v>
      </c>
      <c r="G78" s="128"/>
      <c r="H78" s="129"/>
      <c r="I78" s="129"/>
      <c r="J78" s="129"/>
      <c r="K78" s="129"/>
      <c r="L78" s="129"/>
    </row>
    <row r="79" ht="20.45" customHeight="1" spans="1:12">
      <c r="A79" s="107" t="str">
        <f>'[1]Oil separator'!$A80</f>
        <v>AIR080</v>
      </c>
      <c r="B79" s="108" t="str">
        <f>'[1]Oil separator'!B80</f>
        <v>BLR/HSA-2411</v>
      </c>
      <c r="C79" s="126"/>
      <c r="D79" s="21" t="str">
        <f>'[1]Oil separator'!D80</f>
        <v>Suction 1-1/8" Liquid 5/8"</v>
      </c>
      <c r="E79" s="21"/>
      <c r="F79" s="113">
        <f>'[1]Oil separator'!L80</f>
        <v>220.63125</v>
      </c>
      <c r="G79" s="128"/>
      <c r="H79" s="129"/>
      <c r="I79" s="129"/>
      <c r="J79" s="129"/>
      <c r="K79" s="129"/>
      <c r="L79" s="129"/>
    </row>
    <row r="80" ht="20.45" customHeight="1" spans="1:12">
      <c r="A80" s="107" t="str">
        <f>'[1]Oil separator'!$A81</f>
        <v>AIR081</v>
      </c>
      <c r="B80" s="108" t="str">
        <f>'[1]Oil separator'!B81</f>
        <v>BLR/HSA-2413</v>
      </c>
      <c r="C80" s="126"/>
      <c r="D80" s="21" t="str">
        <f>'[1]Oil separator'!D81</f>
        <v>Suction 1-3/8" Liquid 3/4"</v>
      </c>
      <c r="E80" s="21"/>
      <c r="F80" s="113">
        <f>'[1]Oil separator'!L81</f>
        <v>256.25</v>
      </c>
      <c r="G80" s="128"/>
      <c r="H80" s="129"/>
      <c r="I80" s="129"/>
      <c r="J80" s="129"/>
      <c r="K80" s="129"/>
      <c r="L80" s="129"/>
    </row>
    <row r="81" ht="20.45" customHeight="1" spans="1:12">
      <c r="A81" s="107" t="str">
        <f>'[1]Oil separator'!$A82</f>
        <v>AIR082</v>
      </c>
      <c r="B81" s="108" t="str">
        <f>'[1]Oil separator'!B82</f>
        <v>BLR/HSA-2415</v>
      </c>
      <c r="C81" s="126"/>
      <c r="D81" s="21" t="str">
        <f>'[1]Oil separator'!D82</f>
        <v>Suction 1-5/8" Liquid 7/8"</v>
      </c>
      <c r="E81" s="21"/>
      <c r="F81" s="113">
        <f>'[1]Oil separator'!L82</f>
        <v>405.729166666667</v>
      </c>
      <c r="G81" s="128"/>
      <c r="H81" s="129"/>
      <c r="I81" s="129"/>
      <c r="J81" s="129"/>
      <c r="K81" s="129"/>
      <c r="L81" s="129"/>
    </row>
    <row r="82" ht="20.45" customHeight="1" spans="1:12">
      <c r="A82" s="107" t="str">
        <f>'[1]Oil separator'!$A83</f>
        <v>AIR083</v>
      </c>
      <c r="B82" s="108" t="str">
        <f>'[1]Oil separator'!B83</f>
        <v>BLR/HSA-2417 / QC-4410</v>
      </c>
      <c r="C82" s="126"/>
      <c r="D82" s="21" t="str">
        <f>'[1]Oil separator'!D83</f>
        <v>Suction 2-1/8" Liquid 7/8"</v>
      </c>
      <c r="E82" s="21"/>
      <c r="F82" s="113">
        <f>'[1]Oil separator'!L83</f>
        <v>430.673939393939</v>
      </c>
      <c r="G82" s="128"/>
      <c r="H82" s="129"/>
      <c r="I82" s="129"/>
      <c r="J82" s="129"/>
      <c r="K82" s="129"/>
      <c r="L82" s="129"/>
    </row>
    <row r="83" ht="20.45" customHeight="1" spans="1:12">
      <c r="A83" s="107" t="str">
        <f>'[1]Oil separator'!$A84</f>
        <v>AIR084</v>
      </c>
      <c r="B83" s="108" t="str">
        <f>'[1]Oil separator'!B84</f>
        <v>BLR/HSA-2421</v>
      </c>
      <c r="C83" s="127"/>
      <c r="D83" s="21" t="str">
        <f>'[1]Oil separator'!D84</f>
        <v>Suction 2-5/8"  Liquid 7/8"</v>
      </c>
      <c r="E83" s="21"/>
      <c r="F83" s="113">
        <f>'[1]Oil separator'!L84</f>
        <v>792.922916666667</v>
      </c>
      <c r="G83" s="128"/>
      <c r="H83" s="129"/>
      <c r="I83" s="129"/>
      <c r="J83" s="129"/>
      <c r="K83" s="129"/>
      <c r="L83" s="129"/>
    </row>
    <row r="84" ht="20.45" customHeight="1" spans="1:12">
      <c r="A84" s="107" t="str">
        <f>'[1]Oil separator'!$A85</f>
        <v>AIR085</v>
      </c>
      <c r="B84" s="108" t="str">
        <f>'[1]Oil separator'!B85</f>
        <v>F-6611Q (7lit , total vol 19.8lit)</v>
      </c>
      <c r="C84" s="136" t="s">
        <v>605</v>
      </c>
      <c r="D84" s="21" t="str">
        <f>'[1]Oil separator'!D85</f>
        <v>1 3/8"</v>
      </c>
      <c r="E84" s="21"/>
      <c r="F84" s="113">
        <f>'[1]Oil separator'!L85</f>
        <v>793.666666666667</v>
      </c>
      <c r="G84" s="100"/>
      <c r="H84" s="12" t="s">
        <v>606</v>
      </c>
      <c r="I84" s="12" t="s">
        <v>607</v>
      </c>
      <c r="J84" s="129"/>
      <c r="K84" s="129"/>
      <c r="L84" s="129"/>
    </row>
    <row r="85" ht="20.45" customHeight="1" spans="1:12">
      <c r="A85" s="107" t="str">
        <f>'[1]Oil separator'!$A86</f>
        <v>AIR086</v>
      </c>
      <c r="B85" s="108" t="str">
        <f>'[1]Oil separator'!B86</f>
        <v>F-6613Q (7lit , total vol 19.8lit)</v>
      </c>
      <c r="C85" s="137"/>
      <c r="D85" s="21" t="str">
        <f>'[1]Oil separator'!D86</f>
        <v>1 5/8"</v>
      </c>
      <c r="E85" s="21"/>
      <c r="F85" s="113">
        <f>'[1]Oil separator'!L86</f>
        <v>814.833333333333</v>
      </c>
      <c r="G85" s="101"/>
      <c r="H85" s="12" t="s">
        <v>608</v>
      </c>
      <c r="I85" s="12" t="s">
        <v>609</v>
      </c>
      <c r="J85" s="129"/>
      <c r="K85" s="129"/>
      <c r="L85" s="129"/>
    </row>
    <row r="86" s="103" customFormat="1" ht="20.45" customHeight="1" spans="1:12">
      <c r="A86" s="107" t="str">
        <f>'[1]Oil separator'!$A87</f>
        <v>AIR087</v>
      </c>
      <c r="B86" s="108" t="str">
        <f>'[1]Oil separator'!B87</f>
        <v>2 1/8" Oil storage separator (7.6l)</v>
      </c>
      <c r="C86" s="137"/>
      <c r="D86" s="21" t="str">
        <f>'[1]Oil separator'!D87</f>
        <v>21/8"</v>
      </c>
      <c r="E86" s="21"/>
      <c r="F86" s="113" t="str">
        <f>'[1]Oil separator'!L87</f>
        <v>~</v>
      </c>
      <c r="G86" s="101"/>
      <c r="H86" s="12" t="s">
        <v>610</v>
      </c>
      <c r="I86" s="12" t="s">
        <v>611</v>
      </c>
      <c r="J86" s="12"/>
      <c r="K86" s="12"/>
      <c r="L86" s="12"/>
    </row>
    <row r="87" s="103" customFormat="1" ht="20.45" customHeight="1" spans="1:12">
      <c r="A87" s="107" t="str">
        <f>'[1]Oil separator'!$A88</f>
        <v>AIR088</v>
      </c>
      <c r="B87" s="108" t="str">
        <f>'[1]Oil separator'!B88</f>
        <v>2 1/8" Oil storage separator (9.2l)</v>
      </c>
      <c r="C87" s="137"/>
      <c r="D87" s="21" t="str">
        <f>'[1]Oil separator'!D88</f>
        <v>21/8"</v>
      </c>
      <c r="E87" s="21"/>
      <c r="F87" s="113" t="str">
        <f>'[1]Oil separator'!L88</f>
        <v>~</v>
      </c>
      <c r="G87" s="101"/>
      <c r="H87" s="12" t="s">
        <v>612</v>
      </c>
      <c r="I87" s="12" t="s">
        <v>613</v>
      </c>
      <c r="J87" s="12"/>
      <c r="K87" s="12"/>
      <c r="L87" s="12"/>
    </row>
    <row r="88" s="103" customFormat="1" ht="20.45" customHeight="1" spans="1:12">
      <c r="A88" s="107" t="str">
        <f>'[1]Oil separator'!$A89</f>
        <v>AIR088.2</v>
      </c>
      <c r="B88" s="108" t="str">
        <f>'[1]Oil separator'!B89</f>
        <v>F-8625Q (15lit , total 79lit)</v>
      </c>
      <c r="C88" s="138"/>
      <c r="D88" s="21" t="str">
        <f>'[1]Oil separator'!D89</f>
        <v>3 1/8"</v>
      </c>
      <c r="E88" s="21"/>
      <c r="F88" s="113">
        <f>'[1]Oil separator'!L89</f>
        <v>2498.33333333333</v>
      </c>
      <c r="G88" s="102"/>
      <c r="H88" s="12" t="s">
        <v>610</v>
      </c>
      <c r="I88" s="12" t="s">
        <v>614</v>
      </c>
      <c r="J88" s="12"/>
      <c r="K88" s="12"/>
      <c r="L88" s="12"/>
    </row>
    <row r="89" s="103" customFormat="1" ht="20.45" customHeight="1" spans="1:12">
      <c r="A89" s="107" t="str">
        <f>'[1]Oil separator'!$A90</f>
        <v>AIR088.3</v>
      </c>
      <c r="B89" s="108" t="str">
        <f>'[1]Oil separator'!B90</f>
        <v>OFD 053 OIL FILTER (3/8")</v>
      </c>
      <c r="C89" s="136" t="s">
        <v>615</v>
      </c>
      <c r="D89" s="21" t="str">
        <f>'[1]Oil separator'!D90</f>
        <v>3/8"</v>
      </c>
      <c r="E89" s="21"/>
      <c r="F89" s="113">
        <f>'[1]Oil separator'!L90</f>
        <v>30.8705882352941</v>
      </c>
      <c r="G89" s="128"/>
      <c r="H89" s="12"/>
      <c r="I89" s="12"/>
      <c r="J89" s="12"/>
      <c r="K89" s="12"/>
      <c r="L89" s="12"/>
    </row>
    <row r="90" s="103" customFormat="1" ht="20.45" customHeight="1" spans="1:12">
      <c r="A90" s="107" t="str">
        <f>'[1]Oil separator'!$A91</f>
        <v>AIR088.4</v>
      </c>
      <c r="B90" s="108" t="str">
        <f>'[1]Oil separator'!B91</f>
        <v>OFD-084 OIL FILTER (1/2")</v>
      </c>
      <c r="C90" s="137"/>
      <c r="D90" s="21" t="str">
        <f>'[1]Oil separator'!D91</f>
        <v>1/2"</v>
      </c>
      <c r="E90" s="21"/>
      <c r="F90" s="113">
        <f>'[1]Oil separator'!L91</f>
        <v>38.5882352941176</v>
      </c>
      <c r="G90" s="128"/>
      <c r="H90" s="12"/>
      <c r="I90" s="12"/>
      <c r="J90" s="12"/>
      <c r="K90" s="12"/>
      <c r="L90" s="12"/>
    </row>
    <row r="91" s="103" customFormat="1" ht="20.45" customHeight="1" spans="1:12">
      <c r="A91" s="107" t="str">
        <f>'[1]Oil separator'!$A92</f>
        <v>AIR088.5</v>
      </c>
      <c r="B91" s="108" t="str">
        <f>'[1]Oil separator'!B92</f>
        <v>OFD-085 OIL FILTER (5/8")</v>
      </c>
      <c r="C91" s="137"/>
      <c r="D91" s="21" t="str">
        <f>'[1]Oil separator'!D92</f>
        <v>5/8"</v>
      </c>
      <c r="E91" s="21"/>
      <c r="F91" s="113">
        <f>'[1]Oil separator'!L92</f>
        <v>39.5529411764706</v>
      </c>
      <c r="G91" s="128"/>
      <c r="H91" s="12"/>
      <c r="I91" s="12"/>
      <c r="J91" s="12"/>
      <c r="K91" s="12"/>
      <c r="L91" s="12"/>
    </row>
    <row r="92" s="103" customFormat="1" ht="49.5" customHeight="1" spans="1:12">
      <c r="A92" s="107" t="str">
        <f>'[1]Oil separator'!$A93</f>
        <v>AIR088.6</v>
      </c>
      <c r="B92" s="108" t="str">
        <f>'[1]Oil separator'!B93</f>
        <v>SFT-48Y SUCTION FILTER CORE </v>
      </c>
      <c r="C92" s="138"/>
      <c r="D92" s="21" t="str">
        <f>'[1]Oil separator'!C93</f>
        <v>OIL FILTER &amp; SUCTION FILTER WASHABLE</v>
      </c>
      <c r="E92" s="21"/>
      <c r="F92" s="113">
        <f>'[1]Oil separator'!L93</f>
        <v>89.2857142857143</v>
      </c>
      <c r="G92" s="128"/>
      <c r="H92" s="12"/>
      <c r="I92" s="12"/>
      <c r="J92" s="12"/>
      <c r="K92" s="12"/>
      <c r="L92" s="12"/>
    </row>
    <row r="93" s="103" customFormat="1" ht="49.5" customHeight="1" spans="1:12">
      <c r="A93" s="107" t="str">
        <f>'[1]Oil separator'!$A94</f>
        <v>AIR088.7</v>
      </c>
      <c r="B93" s="108" t="str">
        <f>'[1]Oil separator'!B94</f>
        <v>Bitzer screw oil filter ZF3060W</v>
      </c>
      <c r="C93" s="45" t="s">
        <v>616</v>
      </c>
      <c r="D93" s="21">
        <f>'[1]Oil separator'!D94</f>
        <v>0</v>
      </c>
      <c r="E93" s="21"/>
      <c r="F93" s="113">
        <f>'[1]Oil separator'!L94</f>
        <v>158.245614035088</v>
      </c>
      <c r="G93" s="128"/>
      <c r="H93" s="12"/>
      <c r="I93" s="12"/>
      <c r="J93" s="12"/>
      <c r="K93" s="12"/>
      <c r="L93" s="12"/>
    </row>
    <row r="94" s="103" customFormat="1" ht="49.5" customHeight="1" spans="1:12">
      <c r="A94" s="107" t="str">
        <f>'[1]Oil separator'!$A95</f>
        <v>AIR088.8</v>
      </c>
      <c r="B94" s="108" t="str">
        <f>'[1]Oil separator'!B95</f>
        <v>Refcomp screw oil filter 700358mp</v>
      </c>
      <c r="C94" s="45" t="s">
        <v>617</v>
      </c>
      <c r="D94" s="21">
        <f>'[1]Oil separator'!D95</f>
        <v>0</v>
      </c>
      <c r="E94" s="21"/>
      <c r="F94" s="113">
        <f>'[1]Oil separator'!L95</f>
        <v>239.112739112739</v>
      </c>
      <c r="G94" s="128"/>
      <c r="H94" s="12"/>
      <c r="I94" s="12"/>
      <c r="J94" s="12"/>
      <c r="K94" s="12"/>
      <c r="L94" s="12"/>
    </row>
    <row r="95" s="103" customFormat="1" ht="49.5" customHeight="1" spans="1:12">
      <c r="A95" s="107" t="str">
        <f>'[1]Oil separator'!$A96</f>
        <v>AIR088.9</v>
      </c>
      <c r="B95" s="108" t="str">
        <f>'[1]Oil separator'!B96</f>
        <v>QCF-100 SUCTION FILTER CORE</v>
      </c>
      <c r="C95" s="45"/>
      <c r="D95" s="21" t="str">
        <f>'[1]Oil separator'!D96</f>
        <v>SFT-100G</v>
      </c>
      <c r="E95" s="21"/>
      <c r="F95" s="113">
        <f>'[1]Oil separator'!L96</f>
        <v>96.4705882352941</v>
      </c>
      <c r="G95" s="128"/>
      <c r="H95" s="12"/>
      <c r="I95" s="12"/>
      <c r="J95" s="12"/>
      <c r="K95" s="12"/>
      <c r="L95" s="12"/>
    </row>
    <row r="96" s="103" customFormat="1" ht="49.5" customHeight="1" spans="1:12">
      <c r="A96" s="107" t="str">
        <f>'[1]Oil separator'!$A97</f>
        <v>AIR088.10</v>
      </c>
      <c r="B96" s="108" t="str">
        <f>'[1]Oil separator'!B97</f>
        <v>BLR/F48 SUCTION FILTER CORE</v>
      </c>
      <c r="C96" s="45"/>
      <c r="D96" s="21">
        <f>'[1]Oil separator'!D97</f>
        <v>0</v>
      </c>
      <c r="E96" s="21"/>
      <c r="F96" s="113">
        <f>'[1]Oil separator'!L97</f>
        <v>38.4375</v>
      </c>
      <c r="G96" s="128"/>
      <c r="H96" s="12"/>
      <c r="I96" s="12"/>
      <c r="J96" s="12"/>
      <c r="K96" s="12"/>
      <c r="L96" s="12"/>
    </row>
    <row r="97" s="103" customFormat="1" ht="78.75" customHeight="1" spans="1:12">
      <c r="A97" s="107" t="str">
        <f>'[1]Oil separator'!$A98</f>
        <v>AIR088.11</v>
      </c>
      <c r="B97" s="108" t="str">
        <f>'[1]Oil separator'!B98</f>
        <v>BITZER screw oil filter shell ZF3072 c/w 7/8" connector</v>
      </c>
      <c r="C97" s="136"/>
      <c r="D97" s="21" t="str">
        <f>'[1]Oil separator'!D98</f>
        <v>7/8"</v>
      </c>
      <c r="E97" s="21"/>
      <c r="F97" s="113">
        <f>'[1]Oil separator'!L98</f>
        <v>532.212885154062</v>
      </c>
      <c r="G97" s="128"/>
      <c r="H97" s="12"/>
      <c r="I97" s="12"/>
      <c r="J97" s="12"/>
      <c r="K97" s="12"/>
      <c r="L97" s="12"/>
    </row>
    <row r="98" s="103" customFormat="1" spans="1:12">
      <c r="A98" s="107" t="str">
        <f>'[1]Oil separator'!$A99</f>
        <v>AIR089</v>
      </c>
      <c r="B98" s="108" t="str">
        <f>'[1]Oil separator'!B99</f>
        <v>163S BURNED FILTER DRIER</v>
      </c>
      <c r="C98" s="136"/>
      <c r="D98" s="21">
        <f>'[1]Oil separator'!D99</f>
        <v>0</v>
      </c>
      <c r="E98" s="21"/>
      <c r="F98" s="113">
        <f>'[1]Oil separator'!L99</f>
        <v>43.7011764705882</v>
      </c>
      <c r="G98" s="128"/>
      <c r="H98" s="12"/>
      <c r="I98" s="12"/>
      <c r="J98" s="12"/>
      <c r="K98" s="12"/>
      <c r="L98" s="12"/>
    </row>
    <row r="99" s="103" customFormat="1" spans="1:12">
      <c r="A99" s="107" t="str">
        <f>'[1]Oil separator'!$A100</f>
        <v>AIR089.1</v>
      </c>
      <c r="B99" s="108" t="str">
        <f>'[1]Oil separator'!B100</f>
        <v>164S BURNED FILTER DRIER</v>
      </c>
      <c r="C99" s="136"/>
      <c r="D99" s="21">
        <f>'[1]Oil separator'!D100</f>
        <v>0</v>
      </c>
      <c r="E99" s="21"/>
      <c r="F99" s="113">
        <f>'[1]Oil separator'!L100</f>
        <v>44.8588235294118</v>
      </c>
      <c r="G99" s="128"/>
      <c r="H99" s="12"/>
      <c r="I99" s="12"/>
      <c r="J99" s="12"/>
      <c r="K99" s="12"/>
      <c r="L99" s="12"/>
    </row>
    <row r="100" s="103" customFormat="1" spans="1:12">
      <c r="A100" s="107" t="str">
        <f>'[1]Oil separator'!$A101</f>
        <v>AIR089.2</v>
      </c>
      <c r="B100" s="108" t="str">
        <f>'[1]Oil separator'!B101</f>
        <v>165S BURNED FILTER DRIER</v>
      </c>
      <c r="C100" s="136"/>
      <c r="D100" s="21">
        <f>'[1]Oil separator'!D101</f>
        <v>0</v>
      </c>
      <c r="E100" s="21"/>
      <c r="F100" s="113">
        <f>'[1]Oil separator'!L101</f>
        <v>45.3411764705882</v>
      </c>
      <c r="G100" s="128"/>
      <c r="H100" s="12"/>
      <c r="I100" s="12"/>
      <c r="J100" s="12"/>
      <c r="K100" s="12"/>
      <c r="L100" s="12"/>
    </row>
    <row r="101" s="103" customFormat="1" spans="1:12">
      <c r="A101" s="107" t="str">
        <f>'[1]Oil separator'!$A102</f>
        <v>AIR089.3</v>
      </c>
      <c r="B101" s="108" t="str">
        <f>'[1]Oil separator'!B102</f>
        <v>305S BURNED FILTER DRIER</v>
      </c>
      <c r="C101" s="136"/>
      <c r="D101" s="21">
        <f>'[1]Oil separator'!D102</f>
        <v>0</v>
      </c>
      <c r="E101" s="21"/>
      <c r="F101" s="113">
        <f>'[1]Oil separator'!L102</f>
        <v>69.4588235294118</v>
      </c>
      <c r="G101" s="128"/>
      <c r="H101" s="12"/>
      <c r="I101" s="12"/>
      <c r="J101" s="12"/>
      <c r="K101" s="12"/>
      <c r="L101" s="12"/>
    </row>
    <row r="102" s="103" customFormat="1" spans="1:12">
      <c r="A102" s="107" t="str">
        <f>'[1]Oil separator'!$A103</f>
        <v>AIR089.4</v>
      </c>
      <c r="B102" s="108" t="str">
        <f>'[1]Oil separator'!B103</f>
        <v>306S BURNED FILTER DRIER</v>
      </c>
      <c r="C102" s="136"/>
      <c r="D102" s="21">
        <f>'[1]Oil separator'!D103</f>
        <v>0</v>
      </c>
      <c r="E102" s="21"/>
      <c r="F102" s="113">
        <f>'[1]Oil separator'!L103</f>
        <v>70.9058823529412</v>
      </c>
      <c r="G102" s="128"/>
      <c r="H102" s="12"/>
      <c r="I102" s="12"/>
      <c r="J102" s="12"/>
      <c r="K102" s="12"/>
      <c r="L102" s="12"/>
    </row>
    <row r="103" s="103" customFormat="1" ht="49.5" customHeight="1" spans="1:12">
      <c r="A103" s="107" t="str">
        <f>'[1]Oil separator'!$A104</f>
        <v>AIR090</v>
      </c>
      <c r="B103" s="108" t="str">
        <f>'[1]Oil separator'!B104</f>
        <v>CYF-29L OIL SEPARATOR </v>
      </c>
      <c r="C103" s="136" t="s">
        <v>618</v>
      </c>
      <c r="D103" s="20" t="str">
        <f>'[1]Oil separator'!D104</f>
        <v>15/8" (30hp-40hp) c/w heater &amp; optical level switch</v>
      </c>
      <c r="E103" s="21"/>
      <c r="F103" s="113">
        <f>'[1]Oil separator'!L104</f>
        <v>1512.89682539683</v>
      </c>
      <c r="G103" s="100"/>
      <c r="H103" s="12"/>
      <c r="I103" s="12"/>
      <c r="J103" s="12"/>
      <c r="K103" s="12"/>
      <c r="L103" s="12"/>
    </row>
    <row r="104" ht="53.25" customHeight="1" spans="1:12">
      <c r="A104" s="107" t="str">
        <f>'[1]Oil separator'!$A105</f>
        <v>AIR090.1</v>
      </c>
      <c r="B104" s="108" t="str">
        <f>'[1]Oil separator'!B105</f>
        <v>CYF-40L OIL SEPARATOR </v>
      </c>
      <c r="C104" s="137"/>
      <c r="D104" s="20" t="str">
        <f>'[1]Oil separator'!D105</f>
        <v>15/8" (40hp-50hp) c/w heater &amp; optical level switch</v>
      </c>
      <c r="E104" s="21"/>
      <c r="F104" s="113">
        <f>'[1]Oil separator'!L105</f>
        <v>3286.21031746032</v>
      </c>
      <c r="G104" s="101"/>
      <c r="H104" s="129"/>
      <c r="I104" s="129"/>
      <c r="J104" s="129"/>
      <c r="K104" s="129"/>
      <c r="L104" s="129"/>
    </row>
    <row r="105" ht="53.25" customHeight="1" spans="1:12">
      <c r="A105" s="107" t="str">
        <f>'[1]Oil separator'!$A106</f>
        <v>AIR090.2</v>
      </c>
      <c r="B105" s="108" t="str">
        <f>'[1]Oil separator'!B106</f>
        <v>CYF-60L OIL SEPARATOR </v>
      </c>
      <c r="C105" s="137"/>
      <c r="D105" s="20" t="str">
        <f>'[1]Oil separator'!D106</f>
        <v>21/8" (60hp-80hp) c/w heater &amp; optical level switch</v>
      </c>
      <c r="E105" s="21"/>
      <c r="F105" s="113">
        <f>'[1]Oil separator'!L106</f>
        <v>3534.22619047619</v>
      </c>
      <c r="G105" s="101"/>
      <c r="H105" s="129"/>
      <c r="I105" s="129"/>
      <c r="J105" s="129"/>
      <c r="K105" s="129"/>
      <c r="L105" s="129"/>
    </row>
    <row r="106" ht="53.25" customHeight="1" spans="1:12">
      <c r="A106" s="107" t="str">
        <f>'[1]Oil separator'!$A107</f>
        <v>AIR090.3</v>
      </c>
      <c r="B106" s="108" t="str">
        <f>'[1]Oil separator'!B107</f>
        <v>CYF-90L OIL SEPARATOR </v>
      </c>
      <c r="C106" s="138"/>
      <c r="D106" s="20" t="str">
        <f>'[1]Oil separator'!D107</f>
        <v>21/8" (90hp-125hp) c/w heater &amp; optical level switch</v>
      </c>
      <c r="E106" s="21"/>
      <c r="F106" s="113">
        <f>'[1]Oil separator'!L107</f>
        <v>3025.79365079365</v>
      </c>
      <c r="G106" s="102"/>
      <c r="H106" s="129"/>
      <c r="I106" s="129"/>
      <c r="J106" s="129"/>
      <c r="K106" s="129"/>
      <c r="L106" s="129"/>
    </row>
    <row r="107" ht="54" customHeight="1" spans="1:12">
      <c r="A107" s="107" t="str">
        <f>'[1]Oil separator'!$A108</f>
        <v>AIR091</v>
      </c>
      <c r="B107" s="108" t="str">
        <f>'[1]Oil separator'!B108</f>
        <v>Oil level regulator 5500-03205 </v>
      </c>
      <c r="C107" s="45" t="s">
        <v>619</v>
      </c>
      <c r="D107" s="21">
        <f>'[1]Oil separator'!D108</f>
        <v>0</v>
      </c>
      <c r="E107" s="21"/>
      <c r="F107" s="113">
        <f>'[1]Oil separator'!L108</f>
        <v>289.411764705882</v>
      </c>
      <c r="G107" s="129"/>
      <c r="H107" s="129"/>
      <c r="I107" s="129"/>
      <c r="J107" s="129"/>
      <c r="K107" s="129"/>
      <c r="L107" s="129"/>
    </row>
    <row r="108" ht="52.5" customHeight="1" spans="1:12">
      <c r="A108" s="107" t="str">
        <f>'[1]Oil separator'!$A109</f>
        <v>AIR092</v>
      </c>
      <c r="B108" s="108" t="str">
        <f>'[1]Oil separator'!B109</f>
        <v>FSP-02 Oil level adapter (4fc - 4cc)</v>
      </c>
      <c r="C108" s="71" t="s">
        <v>620</v>
      </c>
      <c r="D108" s="21">
        <f>'[1]Oil separator'!D109</f>
        <v>0</v>
      </c>
      <c r="E108" s="21"/>
      <c r="F108" s="113">
        <f>'[1]Oil separator'!L109</f>
        <v>96.0061443932412</v>
      </c>
      <c r="G108" s="100"/>
      <c r="H108" s="129"/>
      <c r="I108" s="129"/>
      <c r="J108" s="129"/>
      <c r="K108" s="129"/>
      <c r="L108" s="129"/>
    </row>
    <row r="109" ht="52.5" customHeight="1" spans="1:12">
      <c r="A109" s="107" t="str">
        <f>'[1]Oil separator'!$A110</f>
        <v>AIR092.1</v>
      </c>
      <c r="B109" s="108" t="str">
        <f>'[1]Oil separator'!B110</f>
        <v>FSP-04 Oil level adapter (10hp-15hp sanyo)</v>
      </c>
      <c r="C109" s="45" t="s">
        <v>621</v>
      </c>
      <c r="D109" s="21">
        <f>'[1]Oil separator'!D110</f>
        <v>0</v>
      </c>
      <c r="E109" s="21"/>
      <c r="F109" s="113">
        <f>'[1]Oil separator'!L110</f>
        <v>99.0888</v>
      </c>
      <c r="G109" s="101"/>
      <c r="H109" s="129"/>
      <c r="I109" s="129"/>
      <c r="J109" s="129"/>
      <c r="K109" s="129"/>
      <c r="L109" s="129"/>
    </row>
    <row r="110" ht="52.5" customHeight="1" spans="1:12">
      <c r="A110" s="107" t="str">
        <f>'[1]Oil separator'!$A111</f>
        <v>AIR092.2</v>
      </c>
      <c r="B110" s="108" t="str">
        <f>'[1]Oil separator'!B111</f>
        <v>FSP-05 Oil level adapter (Copeland scroll)</v>
      </c>
      <c r="C110" s="45" t="s">
        <v>622</v>
      </c>
      <c r="D110" s="21">
        <f>'[1]Oil separator'!D111</f>
        <v>0</v>
      </c>
      <c r="E110" s="21"/>
      <c r="F110" s="113">
        <f>'[1]Oil separator'!L111</f>
        <v>99.0888</v>
      </c>
      <c r="G110" s="102"/>
      <c r="H110" s="129"/>
      <c r="I110" s="129"/>
      <c r="J110" s="129"/>
      <c r="K110" s="129"/>
      <c r="L110" s="129"/>
    </row>
    <row r="111" ht="20.45" customHeight="1" spans="1:12">
      <c r="A111" s="107" t="str">
        <f>'[1]Oil separator'!$A112</f>
        <v>AIR094</v>
      </c>
      <c r="B111" s="108" t="str">
        <f>'[1]Oil separator'!B112</f>
        <v>FCV-30</v>
      </c>
      <c r="C111" s="139" t="s">
        <v>623</v>
      </c>
      <c r="D111" s="21" t="str">
        <f>'[1]Oil separator'!D112</f>
        <v>30psi</v>
      </c>
      <c r="E111" s="21"/>
      <c r="F111" s="113">
        <f>'[1]Oil separator'!L112</f>
        <v>108.942857142857</v>
      </c>
      <c r="G111" s="101"/>
      <c r="H111" s="129"/>
      <c r="I111" s="129"/>
      <c r="J111" s="129"/>
      <c r="K111" s="129"/>
      <c r="L111" s="129"/>
    </row>
    <row r="112" ht="20.45" customHeight="1" spans="1:12">
      <c r="A112" s="107" t="str">
        <f>'[1]Oil separator'!$A113</f>
        <v>AIR095</v>
      </c>
      <c r="B112" s="108" t="str">
        <f>'[1]Oil separator'!B113</f>
        <v>F-S1 (vertical)</v>
      </c>
      <c r="C112" s="140" t="s">
        <v>624</v>
      </c>
      <c r="D112" s="21" t="str">
        <f>'[1]Oil separator'!D113</f>
        <v>1/4"</v>
      </c>
      <c r="E112" s="21"/>
      <c r="F112" s="113">
        <f>'[1]Oil separator'!L113</f>
        <v>23.6660929432014</v>
      </c>
      <c r="G112" s="128"/>
      <c r="H112" s="129"/>
      <c r="I112" s="129"/>
      <c r="J112" s="129"/>
      <c r="K112" s="129"/>
      <c r="L112" s="129"/>
    </row>
    <row r="113" ht="20.45" customHeight="1" spans="1:12">
      <c r="A113" s="107" t="str">
        <f>'[1]Oil separator'!$A114</f>
        <v>AIR097</v>
      </c>
      <c r="B113" s="108" t="str">
        <f>'[1]Oil separator'!B114</f>
        <v>F-S3 (vertical)</v>
      </c>
      <c r="C113" s="141"/>
      <c r="D113" s="21" t="str">
        <f>'[1]Oil separator'!D114</f>
        <v>3/8"</v>
      </c>
      <c r="E113" s="21"/>
      <c r="F113" s="113">
        <f>'[1]Oil separator'!L114</f>
        <v>23.6660929432014</v>
      </c>
      <c r="G113" s="128"/>
      <c r="H113" s="129"/>
      <c r="I113" s="129"/>
      <c r="J113" s="129"/>
      <c r="K113" s="129"/>
      <c r="L113" s="129"/>
    </row>
    <row r="114" spans="1:12">
      <c r="A114" s="107" t="str">
        <f>'[1]Oil separator'!$A115</f>
        <v>AIR099</v>
      </c>
      <c r="B114" s="108" t="str">
        <f>'[1]Oil separator'!B115</f>
        <v>ZHJT01</v>
      </c>
      <c r="C114" s="142" t="s">
        <v>625</v>
      </c>
      <c r="D114" s="21">
        <f>'[1]Oil separator'!D115</f>
        <v>0</v>
      </c>
      <c r="E114" s="21"/>
      <c r="F114" s="113">
        <f>'[1]Oil separator'!L115</f>
        <v>9.66575</v>
      </c>
      <c r="G114" s="128"/>
      <c r="H114" s="129"/>
      <c r="I114" s="129"/>
      <c r="J114" s="129"/>
      <c r="K114" s="129"/>
      <c r="L114" s="129"/>
    </row>
    <row r="115" spans="1:12">
      <c r="A115" s="107" t="str">
        <f>'[1]Oil separator'!$A116</f>
        <v>AIR100</v>
      </c>
      <c r="B115" s="108" t="str">
        <f>'[1]Oil separator'!B116</f>
        <v>ZHJT02</v>
      </c>
      <c r="C115" s="142" t="s">
        <v>626</v>
      </c>
      <c r="D115" s="21">
        <f>'[1]Oil separator'!D116</f>
        <v>0</v>
      </c>
      <c r="E115" s="21"/>
      <c r="F115" s="113">
        <f>'[1]Oil separator'!L116</f>
        <v>11.3945833333333</v>
      </c>
      <c r="G115" s="128"/>
      <c r="H115" s="129"/>
      <c r="I115" s="129"/>
      <c r="J115" s="129"/>
      <c r="K115" s="129"/>
      <c r="L115" s="129"/>
    </row>
    <row r="116" spans="1:12">
      <c r="A116" s="107" t="str">
        <f>'[1]Oil separator'!$A117</f>
        <v>AIR101</v>
      </c>
      <c r="B116" s="108" t="str">
        <f>'[1]Oil separator'!B117</f>
        <v>ZHJT03</v>
      </c>
      <c r="C116" s="142" t="s">
        <v>627</v>
      </c>
      <c r="D116" s="21">
        <f>'[1]Oil separator'!D117</f>
        <v>0</v>
      </c>
      <c r="E116" s="21"/>
      <c r="F116" s="113">
        <f>'[1]Oil separator'!L117</f>
        <v>13.6735</v>
      </c>
      <c r="G116" s="128"/>
      <c r="H116" s="129"/>
      <c r="I116" s="129"/>
      <c r="J116" s="129"/>
      <c r="K116" s="129"/>
      <c r="L116" s="129"/>
    </row>
    <row r="117" spans="1:12">
      <c r="A117" s="107" t="str">
        <f>'[1]Oil separator'!$A118</f>
        <v>AIR102</v>
      </c>
      <c r="B117" s="108" t="str">
        <f>'[1]Oil separator'!B118</f>
        <v>ZHJT04</v>
      </c>
      <c r="C117" s="142" t="s">
        <v>628</v>
      </c>
      <c r="D117" s="21">
        <f>'[1]Oil separator'!D118</f>
        <v>0</v>
      </c>
      <c r="E117" s="21"/>
      <c r="F117" s="113">
        <f>'[1]Oil separator'!L118</f>
        <v>17.1311666666667</v>
      </c>
      <c r="G117" s="128"/>
      <c r="H117" s="129"/>
      <c r="I117" s="129"/>
      <c r="J117" s="129"/>
      <c r="K117" s="129"/>
      <c r="L117" s="129"/>
    </row>
    <row r="118" spans="1:12">
      <c r="A118" s="107" t="str">
        <f>'[1]Oil separator'!$A119</f>
        <v>AIR103</v>
      </c>
      <c r="B118" s="108" t="str">
        <f>'[1]Oil separator'!B119</f>
        <v>JT01 (1/4") NUT FITTING</v>
      </c>
      <c r="C118" s="142"/>
      <c r="D118" s="21">
        <f>'[1]Oil separator'!D119</f>
        <v>0</v>
      </c>
      <c r="E118" s="21"/>
      <c r="F118" s="113">
        <f>'[1]Oil separator'!L119</f>
        <v>3.7962962962963</v>
      </c>
      <c r="G118" s="100"/>
      <c r="H118" s="129"/>
      <c r="I118" s="129"/>
      <c r="J118" s="129"/>
      <c r="K118" s="129"/>
      <c r="L118" s="129"/>
    </row>
    <row r="119" spans="1:12">
      <c r="A119" s="107" t="str">
        <f>'[1]Oil separator'!$A120</f>
        <v>AIR103.1</v>
      </c>
      <c r="B119" s="108" t="str">
        <f>'[1]Oil separator'!B120</f>
        <v>JT02 (3/8") NUT FITTING</v>
      </c>
      <c r="C119" s="142"/>
      <c r="D119" s="21">
        <f>'[1]Oil separator'!D120</f>
        <v>0</v>
      </c>
      <c r="E119" s="21"/>
      <c r="F119" s="113">
        <f>'[1]Oil separator'!L120</f>
        <v>6.4537037037037</v>
      </c>
      <c r="G119" s="101"/>
      <c r="H119" s="129"/>
      <c r="I119" s="129"/>
      <c r="J119" s="129"/>
      <c r="K119" s="129"/>
      <c r="L119" s="129"/>
    </row>
    <row r="120" spans="1:12">
      <c r="A120" s="107" t="str">
        <f>'[1]Oil separator'!$A121</f>
        <v>AIR103.2</v>
      </c>
      <c r="B120" s="108" t="str">
        <f>'[1]Oil separator'!B121</f>
        <v>JT03 (1/2") NUT FITTING</v>
      </c>
      <c r="C120" s="142"/>
      <c r="D120" s="21">
        <f>'[1]Oil separator'!D121</f>
        <v>0</v>
      </c>
      <c r="E120" s="21"/>
      <c r="F120" s="113">
        <f>'[1]Oil separator'!L121</f>
        <v>7.59259259259259</v>
      </c>
      <c r="G120" s="101"/>
      <c r="H120" s="129"/>
      <c r="I120" s="129"/>
      <c r="J120" s="129"/>
      <c r="K120" s="129"/>
      <c r="L120" s="129"/>
    </row>
    <row r="121" spans="1:12">
      <c r="A121" s="107" t="str">
        <f>'[1]Oil separator'!$A122</f>
        <v>AIR103.3</v>
      </c>
      <c r="B121" s="108" t="str">
        <f>'[1]Oil separator'!B122</f>
        <v>JT04 (5/8") NUT FITTING</v>
      </c>
      <c r="C121" s="142"/>
      <c r="D121" s="21">
        <f>'[1]Oil separator'!D122</f>
        <v>0</v>
      </c>
      <c r="E121" s="21"/>
      <c r="F121" s="113">
        <f>'[1]Oil separator'!L122</f>
        <v>10.6296296296296</v>
      </c>
      <c r="G121" s="102"/>
      <c r="H121" s="129"/>
      <c r="I121" s="129"/>
      <c r="J121" s="129"/>
      <c r="K121" s="129"/>
      <c r="L121" s="129"/>
    </row>
    <row r="122" ht="40.5" customHeight="1" spans="1:12">
      <c r="A122" s="107" t="str">
        <f>'[1]Oil separator'!$A123</f>
        <v>AIR104</v>
      </c>
      <c r="B122" s="108" t="str">
        <f>'[1]Oil separator'!B123</f>
        <v>GPF45-060-11 (6L/MIN)</v>
      </c>
      <c r="C122" s="71" t="s">
        <v>629</v>
      </c>
      <c r="D122" s="21" t="str">
        <f>'[1]Oil separator'!D123</f>
        <v>Oil-flow relay                                </v>
      </c>
      <c r="E122" s="21"/>
      <c r="F122" s="113">
        <f>'[1]Oil separator'!L123</f>
        <v>661.375661375662</v>
      </c>
      <c r="G122" s="128"/>
      <c r="H122" s="129"/>
      <c r="I122" s="129"/>
      <c r="J122" s="129"/>
      <c r="K122" s="129"/>
      <c r="L122" s="129"/>
    </row>
    <row r="123" ht="40.5" customHeight="1" spans="1:12">
      <c r="A123" s="107" t="str">
        <f>'[1]Oil separator'!$A124</f>
        <v>AIR105</v>
      </c>
      <c r="B123" s="108" t="str">
        <f>'[1]Oil separator'!B124</f>
        <v>GPF45-100-11 (10L/MIN)</v>
      </c>
      <c r="C123" s="71" t="s">
        <v>630</v>
      </c>
      <c r="D123" s="21" t="str">
        <f>'[1]Oil separator'!D124</f>
        <v>Oil-flow relay                                </v>
      </c>
      <c r="E123" s="21"/>
      <c r="F123" s="113">
        <f>'[1]Oil separator'!L124</f>
        <v>661.375661375661</v>
      </c>
      <c r="G123" s="128"/>
      <c r="H123" s="129"/>
      <c r="I123" s="129"/>
      <c r="J123" s="129"/>
      <c r="K123" s="129"/>
      <c r="L123" s="129"/>
    </row>
    <row r="124" ht="28.5" customHeight="1" spans="1:12">
      <c r="A124" s="107" t="str">
        <f>'[1]Oil separator'!$A125</f>
        <v>AIR106</v>
      </c>
      <c r="B124" s="108" t="str">
        <f>'[1]Oil separator'!B125</f>
        <v>Oil flow connector 5/8"</v>
      </c>
      <c r="C124" s="71" t="s">
        <v>631</v>
      </c>
      <c r="D124" s="21">
        <f>'[1]Oil separator'!D125</f>
        <v>0</v>
      </c>
      <c r="E124" s="21"/>
      <c r="F124" s="113">
        <f>'[1]Oil separator'!L125</f>
        <v>46.5029761904762</v>
      </c>
      <c r="G124" s="128"/>
      <c r="H124" s="129"/>
      <c r="I124" s="129"/>
      <c r="J124" s="129"/>
      <c r="K124" s="129"/>
      <c r="L124" s="129"/>
    </row>
    <row r="125" ht="27.75" customHeight="1" spans="1:12">
      <c r="A125" s="107" t="str">
        <f>'[1]Oil separator'!$A126</f>
        <v>AIR107</v>
      </c>
      <c r="B125" s="108" t="str">
        <f>'[1]Oil separator'!B126</f>
        <v>Oil flow connector 7/8"</v>
      </c>
      <c r="C125" s="71" t="s">
        <v>632</v>
      </c>
      <c r="D125" s="21">
        <f>'[1]Oil separator'!D126</f>
        <v>0</v>
      </c>
      <c r="E125" s="21"/>
      <c r="F125" s="113">
        <f>'[1]Oil separator'!L126</f>
        <v>49.6031746031746</v>
      </c>
      <c r="G125" s="128"/>
      <c r="H125" s="129"/>
      <c r="I125" s="129"/>
      <c r="J125" s="129"/>
      <c r="K125" s="129"/>
      <c r="L125" s="129"/>
    </row>
    <row r="126" ht="28.5" customHeight="1" spans="1:12">
      <c r="A126" s="107" t="str">
        <f>'[1]Oil separator'!$A127</f>
        <v>AIR108</v>
      </c>
      <c r="B126" s="108" t="str">
        <f>'[1]Oil separator'!B127</f>
        <v>OUT69 Y( 4.5k ,AC110-230V)（Used for Refcomp screw) </v>
      </c>
      <c r="C126" s="143" t="s">
        <v>633</v>
      </c>
      <c r="D126" s="21">
        <f>'[1]Oil separator'!D127</f>
        <v>0</v>
      </c>
      <c r="E126" s="21"/>
      <c r="F126" s="113">
        <f>'[1]Oil separator'!L127</f>
        <v>837.053571428571</v>
      </c>
      <c r="G126" s="100"/>
      <c r="H126" s="129"/>
      <c r="I126" s="129"/>
      <c r="J126" s="129"/>
      <c r="K126" s="129"/>
      <c r="L126" s="129"/>
    </row>
    <row r="127" ht="28.5" customHeight="1" spans="1:12">
      <c r="A127" s="107" t="str">
        <f>'[1]Oil separator'!$A128</f>
        <v>AIR109</v>
      </c>
      <c r="B127" s="108" t="str">
        <f>'[1]Oil separator'!B128</f>
        <v>OUT69 Y( 11.4k ,AC110-230V)（Used for Refcomp screw) </v>
      </c>
      <c r="C127" s="144"/>
      <c r="D127" s="21">
        <f>'[1]Oil separator'!D128</f>
        <v>0</v>
      </c>
      <c r="E127" s="21"/>
      <c r="F127" s="113">
        <f>'[1]Oil separator'!L128</f>
        <v>837.053571428571</v>
      </c>
      <c r="G127" s="102"/>
      <c r="H127" s="129"/>
      <c r="I127" s="129"/>
      <c r="J127" s="129"/>
      <c r="K127" s="129"/>
      <c r="L127" s="129"/>
    </row>
    <row r="128" ht="54.75" customHeight="1" spans="1:12">
      <c r="A128" s="107" t="str">
        <f>'[1]Oil separator'!$A129</f>
        <v>AIR110</v>
      </c>
      <c r="B128" s="108" t="str">
        <f>'[1]Oil separator'!B129</f>
        <v>SE-E1(115/230VAC,Dual supply)(Used fro bitzer screw)</v>
      </c>
      <c r="C128" s="145" t="s">
        <v>634</v>
      </c>
      <c r="D128" s="21">
        <f>'[1]Oil separator'!D129</f>
        <v>0</v>
      </c>
      <c r="E128" s="21"/>
      <c r="F128" s="113">
        <f>'[1]Oil separator'!L129</f>
        <v>706.845238095238</v>
      </c>
      <c r="G128" s="129"/>
      <c r="H128" s="129"/>
      <c r="I128" s="129"/>
      <c r="J128" s="129"/>
      <c r="K128" s="129"/>
      <c r="L128" s="129"/>
    </row>
    <row r="129" ht="29.25" customHeight="1" spans="1:12">
      <c r="A129" s="107" t="str">
        <f>'[1]Oil separator'!$A130</f>
        <v>AIR111</v>
      </c>
      <c r="B129" s="108" t="str">
        <f>'[1]Oil separator'!B130</f>
        <v>OUT571 (AC110-230V,Dual supply) DP-II</v>
      </c>
      <c r="C129" s="56" t="s">
        <v>635</v>
      </c>
      <c r="D129" s="21" t="str">
        <f>'[1]Oil separator'!D130</f>
        <v>Include: Machine Head(0.65bar/M20x1.5)</v>
      </c>
      <c r="E129" s="21"/>
      <c r="F129" s="113">
        <f>'[1]Oil separator'!L130</f>
        <v>411.08630952381</v>
      </c>
      <c r="G129" s="128"/>
      <c r="H129" s="129"/>
      <c r="I129" s="129"/>
      <c r="J129" s="129"/>
      <c r="K129" s="129"/>
      <c r="L129" s="129"/>
    </row>
    <row r="130" ht="27.75" customHeight="1" spans="1:12">
      <c r="A130" s="107" t="str">
        <f>'[1]Oil separator'!$A131</f>
        <v>AIR112</v>
      </c>
      <c r="B130" s="108" t="str">
        <f>'[1]Oil separator'!B131</f>
        <v>INT276 LC Kriwan delta p II</v>
      </c>
      <c r="C130" s="58"/>
      <c r="D130" s="21" t="str">
        <f>'[1]Oil separator'!D131</f>
        <v>INT276 LC oil level monitoring</v>
      </c>
      <c r="E130" s="21"/>
      <c r="F130" s="113" t="str">
        <f>'[1]Oil separator'!L131</f>
        <v>~</v>
      </c>
      <c r="G130" s="128"/>
      <c r="H130" s="129"/>
      <c r="I130" s="129"/>
      <c r="J130" s="129"/>
      <c r="K130" s="129"/>
      <c r="L130" s="129"/>
    </row>
    <row r="131" ht="26.25" customHeight="1" spans="1:12">
      <c r="A131" s="107" t="str">
        <f>'[1]Oil separator'!$A132</f>
        <v>AIR113</v>
      </c>
      <c r="B131" s="108" t="str">
        <f>'[1]Oil separator'!B132</f>
        <v>OLC-276 (115/230,Dual supply)</v>
      </c>
      <c r="C131" s="146" t="s">
        <v>636</v>
      </c>
      <c r="D131" s="147" t="str">
        <f>'[1]Oil separator'!D132</f>
        <v>Include: M20x1.5 (Monitoring glass prism  )                                                           </v>
      </c>
      <c r="E131" s="13"/>
      <c r="F131" s="113">
        <f>'[1]Oil separator'!L132</f>
        <v>279.017857142857</v>
      </c>
      <c r="G131" s="100"/>
      <c r="H131" s="129"/>
      <c r="I131" s="129"/>
      <c r="J131" s="129"/>
      <c r="K131" s="129"/>
      <c r="L131" s="129"/>
    </row>
    <row r="132" ht="44.25" customHeight="1" spans="1:12">
      <c r="A132" s="107" t="str">
        <f>'[1]Oil separator'!$A133</f>
        <v>AIR114</v>
      </c>
      <c r="B132" s="108" t="str">
        <f>'[1]Oil separator'!B133</f>
        <v>OLC-278 (115/230,Dual supply)</v>
      </c>
      <c r="C132" s="146" t="s">
        <v>636</v>
      </c>
      <c r="D132" s="147" t="str">
        <f>'[1]Oil separator'!D133</f>
        <v>Include: M20x1.5 (Monitoring glass prism  )                                                           </v>
      </c>
      <c r="E132" s="13"/>
      <c r="F132" s="113">
        <f>'[1]Oil separator'!L133</f>
        <v>307.5</v>
      </c>
      <c r="G132" s="102"/>
      <c r="H132" s="129"/>
      <c r="I132" s="129"/>
      <c r="J132" s="129"/>
      <c r="K132" s="129"/>
      <c r="L132" s="129"/>
    </row>
    <row r="133" ht="58.5" customHeight="1" spans="1:12">
      <c r="A133" s="107" t="str">
        <f>'[1]Oil separator'!$A134</f>
        <v>AIR115</v>
      </c>
      <c r="B133" s="108" t="str">
        <f>'[1]Oil separator'!B134</f>
        <v>OUT280 (AC230V)</v>
      </c>
      <c r="C133" s="145" t="s">
        <v>637</v>
      </c>
      <c r="D133" s="21">
        <f>'[1]Oil separator'!D134</f>
        <v>0</v>
      </c>
      <c r="E133" s="21"/>
      <c r="F133" s="113">
        <f>'[1]Oil separator'!L134</f>
        <v>622.294372294372</v>
      </c>
      <c r="G133" s="129"/>
      <c r="H133" s="129"/>
      <c r="I133" s="129"/>
      <c r="J133" s="129"/>
      <c r="K133" s="129"/>
      <c r="L133" s="129"/>
    </row>
    <row r="134" ht="58.5" customHeight="1" spans="1:12">
      <c r="A134" s="107" t="str">
        <f>'[1]Oil separator'!$A135</f>
        <v>AIR116</v>
      </c>
      <c r="B134" s="108" t="str">
        <f>'[1]Oil separator'!B135</f>
        <v>OUT680A-12/F34</v>
      </c>
      <c r="C134" s="145" t="s">
        <v>638</v>
      </c>
      <c r="D134" s="21">
        <f>'[1]Oil separator'!D135</f>
        <v>0</v>
      </c>
      <c r="E134" s="21"/>
      <c r="F134" s="113">
        <f>'[1]Oil separator'!L135</f>
        <v>926.677489177489</v>
      </c>
      <c r="G134" s="100"/>
      <c r="H134" s="129"/>
      <c r="I134" s="129"/>
      <c r="J134" s="129"/>
      <c r="K134" s="129"/>
      <c r="L134" s="129"/>
    </row>
    <row r="135" ht="58.5" customHeight="1" spans="1:12">
      <c r="A135" s="107" t="str">
        <f>'[1]Oil separator'!$A136</f>
        <v>AIR116.1</v>
      </c>
      <c r="B135" s="108" t="str">
        <f>'[1]Oil separator'!B136</f>
        <v>OUT680A-12/114</v>
      </c>
      <c r="C135" s="145" t="s">
        <v>639</v>
      </c>
      <c r="D135" s="21">
        <f>'[1]Oil separator'!D136</f>
        <v>0</v>
      </c>
      <c r="E135" s="21"/>
      <c r="F135" s="113">
        <f>'[1]Oil separator'!L136</f>
        <v>1014.61038961039</v>
      </c>
      <c r="G135" s="102"/>
      <c r="H135" s="129"/>
      <c r="I135" s="129"/>
      <c r="J135" s="129"/>
      <c r="K135" s="129"/>
      <c r="L135" s="129"/>
    </row>
    <row r="136" ht="83.25" customHeight="1" spans="1:12">
      <c r="A136" s="107" t="str">
        <f>'[1]Oil separator'!$A137</f>
        <v>AIR116.2</v>
      </c>
      <c r="B136" s="108" t="str">
        <f>'[1]Oil separator'!B137</f>
        <v>GPF4710</v>
      </c>
      <c r="C136" s="145" t="s">
        <v>637</v>
      </c>
      <c r="D136" s="21">
        <f>'[1]Oil separator'!D137</f>
        <v>0</v>
      </c>
      <c r="E136" s="21"/>
      <c r="F136" s="113">
        <f>'[1]Oil separator'!L137</f>
        <v>1488.09523809524</v>
      </c>
      <c r="G136" s="129"/>
      <c r="H136" s="129"/>
      <c r="I136" s="129"/>
      <c r="J136" s="129"/>
      <c r="K136" s="129"/>
      <c r="L136" s="129"/>
    </row>
    <row r="137" ht="58.5" customHeight="1" spans="1:12">
      <c r="A137" s="107" t="str">
        <f>'[1]Oil separator'!$A138</f>
        <v>AIR116.3</v>
      </c>
      <c r="B137" s="108" t="str">
        <f>'[1]Oil separator'!B138</f>
        <v>GDP20R</v>
      </c>
      <c r="C137" s="145" t="s">
        <v>637</v>
      </c>
      <c r="D137" s="21">
        <f>'[1]Oil separator'!D138</f>
        <v>0</v>
      </c>
      <c r="E137" s="21"/>
      <c r="F137" s="113">
        <f>'[1]Oil separator'!L138</f>
        <v>967.261904761905</v>
      </c>
      <c r="G137" s="129"/>
      <c r="H137" s="129"/>
      <c r="I137" s="129"/>
      <c r="J137" s="129"/>
      <c r="K137" s="129"/>
      <c r="L137" s="129"/>
    </row>
    <row r="138" ht="58.5" customHeight="1" spans="1:12">
      <c r="A138" s="107" t="str">
        <f>'[1]Oil separator'!$A139</f>
        <v>AIR116.4</v>
      </c>
      <c r="B138" s="108" t="str">
        <f>'[1]Oil separator'!B139</f>
        <v>PTC110 (02D512S46)</v>
      </c>
      <c r="C138" s="145" t="s">
        <v>637</v>
      </c>
      <c r="D138" s="21">
        <f>'[1]Oil separator'!D139</f>
        <v>0</v>
      </c>
      <c r="E138" s="21"/>
      <c r="F138" s="113">
        <f>'[1]Oil separator'!L139</f>
        <v>241.815476190476</v>
      </c>
      <c r="G138" s="100"/>
      <c r="H138" s="129"/>
      <c r="I138" s="129"/>
      <c r="J138" s="129"/>
      <c r="K138" s="129"/>
      <c r="L138" s="129"/>
    </row>
    <row r="139" ht="58.5" customHeight="1" spans="1:12">
      <c r="A139" s="107" t="str">
        <f>'[1]Oil separator'!$A140</f>
        <v>AIR116.5</v>
      </c>
      <c r="B139" s="108" t="str">
        <f>'[1]Oil separator'!B140</f>
        <v>PTC140 (02D512S36)</v>
      </c>
      <c r="C139" s="145" t="s">
        <v>637</v>
      </c>
      <c r="D139" s="21">
        <f>'[1]Oil separator'!D140</f>
        <v>0</v>
      </c>
      <c r="E139" s="21"/>
      <c r="F139" s="113">
        <f>'[1]Oil separator'!L140</f>
        <v>148.809523809524</v>
      </c>
      <c r="G139" s="102"/>
      <c r="H139" s="129"/>
      <c r="I139" s="129"/>
      <c r="J139" s="129"/>
      <c r="K139" s="129"/>
      <c r="L139" s="129"/>
    </row>
    <row r="140" spans="1:12">
      <c r="A140" s="107">
        <f>'[1]Oil separator'!$A141</f>
        <v>0</v>
      </c>
      <c r="B140" s="108" t="str">
        <f>'[1]Oil separator'!B141</f>
        <v>YF-45</v>
      </c>
      <c r="C140" s="148" t="s">
        <v>640</v>
      </c>
      <c r="D140" s="21" t="str">
        <f>'[1]Oil separator'!D141</f>
        <v>siu lee</v>
      </c>
      <c r="E140" s="21"/>
      <c r="F140" s="113" t="str">
        <f>'[1]Oil separator'!L141</f>
        <v>~</v>
      </c>
      <c r="G140" s="129"/>
      <c r="H140" s="129"/>
      <c r="I140" s="129"/>
      <c r="J140" s="129"/>
      <c r="K140" s="129"/>
      <c r="L140" s="129"/>
    </row>
    <row r="141" spans="1:12">
      <c r="A141" s="107">
        <f>'[1]Oil separator'!$A142</f>
        <v>0</v>
      </c>
      <c r="B141" s="108" t="str">
        <f>'[1]Oil separator'!B142</f>
        <v>OC12S6</v>
      </c>
      <c r="C141" s="148" t="s">
        <v>641</v>
      </c>
      <c r="D141" s="21" t="str">
        <f>'[1]Oil separator'!D142</f>
        <v>siu lee</v>
      </c>
      <c r="E141" s="21"/>
      <c r="F141" s="113" t="str">
        <f>'[1]Oil separator'!L142</f>
        <v>~</v>
      </c>
      <c r="G141" s="129"/>
      <c r="H141" s="129"/>
      <c r="I141" s="129"/>
      <c r="J141" s="129"/>
      <c r="K141" s="129"/>
      <c r="L141" s="129"/>
    </row>
    <row r="142" spans="1:12">
      <c r="A142" s="107" t="str">
        <f>'[1]Oil separator'!$A143</f>
        <v>AIR118</v>
      </c>
      <c r="B142" s="108" t="str">
        <f>'[1]Oil separator'!B143</f>
        <v>CM-2203</v>
      </c>
      <c r="C142" s="149" t="s">
        <v>642</v>
      </c>
      <c r="D142" s="21" t="str">
        <f>'[1]Oil separator'!D143</f>
        <v>3/8"</v>
      </c>
      <c r="E142" s="21"/>
      <c r="F142" s="113">
        <f>'[1]Oil separator'!L143</f>
        <v>80.688</v>
      </c>
      <c r="G142" s="128"/>
      <c r="H142" s="129"/>
      <c r="I142" s="129"/>
      <c r="J142" s="129"/>
      <c r="K142" s="129"/>
      <c r="L142" s="129"/>
    </row>
    <row r="143" spans="1:12">
      <c r="A143" s="107" t="str">
        <f>'[1]Oil separator'!$A144</f>
        <v>AIR119</v>
      </c>
      <c r="B143" s="108" t="str">
        <f>'[1]Oil separator'!B144</f>
        <v>CM-2204</v>
      </c>
      <c r="C143" s="150"/>
      <c r="D143" s="21" t="str">
        <f>'[1]Oil separator'!D144</f>
        <v>1/2"</v>
      </c>
      <c r="E143" s="21"/>
      <c r="F143" s="113">
        <f>'[1]Oil separator'!L144</f>
        <v>87.576</v>
      </c>
      <c r="G143" s="128"/>
      <c r="H143" s="129"/>
      <c r="I143" s="129"/>
      <c r="J143" s="129"/>
      <c r="K143" s="129"/>
      <c r="L143" s="129"/>
    </row>
    <row r="144" spans="1:12">
      <c r="A144" s="107" t="str">
        <f>'[1]Oil separator'!$A145</f>
        <v>AIR120</v>
      </c>
      <c r="B144" s="108" t="str">
        <f>'[1]Oil separator'!B145</f>
        <v>CM-2205</v>
      </c>
      <c r="C144" s="150"/>
      <c r="D144" s="21" t="str">
        <f>'[1]Oil separator'!D145</f>
        <v>5/8"</v>
      </c>
      <c r="E144" s="21"/>
      <c r="F144" s="113">
        <f>'[1]Oil separator'!L145</f>
        <v>90.528</v>
      </c>
      <c r="G144" s="128"/>
      <c r="H144" s="129"/>
      <c r="I144" s="129"/>
      <c r="J144" s="129"/>
      <c r="K144" s="129"/>
      <c r="L144" s="129"/>
    </row>
    <row r="145" spans="1:12">
      <c r="A145" s="107" t="str">
        <f>'[1]Oil separator'!$A146</f>
        <v>AIR121</v>
      </c>
      <c r="B145" s="108" t="str">
        <f>'[1]Oil separator'!B146</f>
        <v>CM-2305</v>
      </c>
      <c r="C145" s="150"/>
      <c r="D145" s="21" t="str">
        <f>'[1]Oil separator'!D146</f>
        <v>5/8"</v>
      </c>
      <c r="E145" s="21"/>
      <c r="F145" s="113">
        <f>'[1]Oil separator'!L146</f>
        <v>202.704</v>
      </c>
      <c r="G145" s="128"/>
      <c r="H145" s="129"/>
      <c r="I145" s="129"/>
      <c r="J145" s="129"/>
      <c r="K145" s="129"/>
      <c r="L145" s="129"/>
    </row>
    <row r="146" spans="1:12">
      <c r="A146" s="107" t="str">
        <f>'[1]Oil separator'!$A147</f>
        <v>AIR122</v>
      </c>
      <c r="B146" s="108" t="str">
        <f>'[1]Oil separator'!B147</f>
        <v>CM-2307</v>
      </c>
      <c r="C146" s="150"/>
      <c r="D146" s="21" t="str">
        <f>'[1]Oil separator'!D147</f>
        <v>7/8"</v>
      </c>
      <c r="E146" s="21"/>
      <c r="F146" s="113">
        <f>'[1]Oil separator'!L147</f>
        <v>213.528</v>
      </c>
      <c r="G146" s="128"/>
      <c r="H146" s="129"/>
      <c r="I146" s="129"/>
      <c r="J146" s="129"/>
      <c r="K146" s="129"/>
      <c r="L146" s="129"/>
    </row>
    <row r="147" spans="1:12">
      <c r="A147" s="107" t="str">
        <f>'[1]Oil separator'!$A148</f>
        <v>AIR123</v>
      </c>
      <c r="B147" s="108" t="str">
        <f>'[1]Oil separator'!B148</f>
        <v>CM-2311</v>
      </c>
      <c r="C147" s="150"/>
      <c r="D147" s="21" t="str">
        <f>'[1]Oil separator'!D148</f>
        <v>1-1/8"</v>
      </c>
      <c r="E147" s="21"/>
      <c r="F147" s="113">
        <f>'[1]Oil separator'!L148</f>
        <v>218.448</v>
      </c>
      <c r="G147" s="128"/>
      <c r="H147" s="129"/>
      <c r="I147" s="129"/>
      <c r="J147" s="129"/>
      <c r="K147" s="129"/>
      <c r="L147" s="129"/>
    </row>
    <row r="148" spans="1:12">
      <c r="A148" s="107" t="str">
        <f>'[1]Oil separator'!$A149</f>
        <v>AIR124</v>
      </c>
      <c r="B148" s="108" t="str">
        <f>'[1]Oil separator'!B149</f>
        <v>CM-2411</v>
      </c>
      <c r="C148" s="150"/>
      <c r="D148" s="21" t="str">
        <f>'[1]Oil separator'!D149</f>
        <v>1-1/8"</v>
      </c>
      <c r="E148" s="21"/>
      <c r="F148" s="113">
        <f>'[1]Oil separator'!L149</f>
        <v>275.52</v>
      </c>
      <c r="G148" s="128"/>
      <c r="H148" s="129"/>
      <c r="I148" s="129"/>
      <c r="J148" s="129"/>
      <c r="K148" s="129"/>
      <c r="L148" s="129"/>
    </row>
    <row r="149" spans="1:12">
      <c r="A149" s="107" t="str">
        <f>'[1]Oil separator'!$A150</f>
        <v>AIR125</v>
      </c>
      <c r="B149" s="108" t="str">
        <f>'[1]Oil separator'!B150</f>
        <v>CM-2413</v>
      </c>
      <c r="C149" s="150"/>
      <c r="D149" s="21" t="str">
        <f>'[1]Oil separator'!D150</f>
        <v>1-3/8"</v>
      </c>
      <c r="E149" s="21"/>
      <c r="F149" s="113">
        <f>'[1]Oil separator'!L150</f>
        <v>334.56</v>
      </c>
      <c r="G149" s="128"/>
      <c r="H149" s="129"/>
      <c r="I149" s="129"/>
      <c r="J149" s="129"/>
      <c r="K149" s="129"/>
      <c r="L149" s="129"/>
    </row>
    <row r="150" spans="1:12">
      <c r="A150" s="107" t="str">
        <f>'[1]Oil separator'!$A151</f>
        <v>AIR126</v>
      </c>
      <c r="B150" s="108" t="str">
        <f>'[1]Oil separator'!B151</f>
        <v>CM-2415</v>
      </c>
      <c r="C150" s="151"/>
      <c r="D150" s="21" t="str">
        <f>'[1]Oil separator'!D151</f>
        <v>1-5/8"</v>
      </c>
      <c r="E150" s="13"/>
      <c r="F150" s="113">
        <f>'[1]Oil separator'!L151</f>
        <v>342.432</v>
      </c>
      <c r="G150" s="128"/>
      <c r="H150" s="129"/>
      <c r="I150" s="129"/>
      <c r="J150" s="129"/>
      <c r="K150" s="129"/>
      <c r="L150" s="129"/>
    </row>
    <row r="151" ht="48" customHeight="1" spans="1:12">
      <c r="A151" s="107" t="str">
        <f>'[1]Oil separator'!$A152</f>
        <v>AIR127</v>
      </c>
      <c r="B151" s="16" t="str">
        <f>'[1]Oil separator'!B152</f>
        <v>eco adaptor</v>
      </c>
      <c r="C151" s="129"/>
      <c r="D151" s="13">
        <f>'[1]Oil separator'!D152</f>
        <v>0</v>
      </c>
      <c r="E151" s="13"/>
      <c r="F151" s="152">
        <f>'[1]Oil separator'!L152</f>
        <v>80</v>
      </c>
      <c r="G151" s="129"/>
      <c r="H151" s="129"/>
      <c r="I151" s="129"/>
      <c r="J151" s="129"/>
      <c r="K151" s="129"/>
      <c r="L151" s="129"/>
    </row>
    <row r="152" spans="1:12">
      <c r="A152" s="107" t="str">
        <f>'[1]Oil separator'!$A153</f>
        <v>AIR128</v>
      </c>
      <c r="B152" s="16" t="str">
        <f>'[1]Oil separator'!B153</f>
        <v>7/8" Oil storage separator (3.9l)</v>
      </c>
      <c r="C152" s="129"/>
      <c r="D152" s="13" t="str">
        <f>'[1]Oil separator'!D153</f>
        <v>7/8 (580mmh * 102mmd)</v>
      </c>
      <c r="E152" s="13"/>
      <c r="F152" s="152">
        <f>'[1]Oil separator'!L153</f>
        <v>410.936850851683</v>
      </c>
      <c r="G152" s="100"/>
      <c r="H152" s="129"/>
      <c r="I152" s="129"/>
      <c r="J152" s="129"/>
      <c r="K152" s="129"/>
      <c r="L152" s="129"/>
    </row>
    <row r="153" spans="1:12">
      <c r="A153" s="107" t="str">
        <f>'[1]Oil separator'!$A154</f>
        <v>AIR129</v>
      </c>
      <c r="B153" s="16" t="str">
        <f>'[1]Oil separator'!B154</f>
        <v>1 1/8" Oil storage separator (3.9l)</v>
      </c>
      <c r="C153" s="129"/>
      <c r="D153" s="13" t="str">
        <f>'[1]Oil separator'!D154</f>
        <v>1-1/8</v>
      </c>
      <c r="E153" s="13"/>
      <c r="F153" s="152">
        <f>'[1]Oil separator'!L154</f>
        <v>413.066057332779</v>
      </c>
      <c r="G153" s="101"/>
      <c r="H153" s="129"/>
      <c r="I153" s="129"/>
      <c r="J153" s="129"/>
      <c r="K153" s="129"/>
      <c r="L153" s="129"/>
    </row>
    <row r="154" spans="1:12">
      <c r="A154" s="107" t="str">
        <f>'[1]Oil separator'!$A155</f>
        <v>AIR130</v>
      </c>
      <c r="B154" s="16" t="str">
        <f>'[1]Oil separator'!B155</f>
        <v>1 1/8" Oil storage separator (7.6l)</v>
      </c>
      <c r="C154" s="129"/>
      <c r="D154" s="13" t="str">
        <f>'[1]Oil separator'!D155</f>
        <v>1-1/8</v>
      </c>
      <c r="E154" s="13"/>
      <c r="F154" s="152">
        <f>'[1]Oil separator'!L155</f>
        <v>725.63356875779</v>
      </c>
      <c r="G154" s="101"/>
      <c r="H154" s="129"/>
      <c r="I154" s="129"/>
      <c r="J154" s="129"/>
      <c r="K154" s="129"/>
      <c r="L154" s="129"/>
    </row>
    <row r="155" spans="1:12">
      <c r="A155" s="107" t="str">
        <f>'[1]Oil separator'!$A156</f>
        <v>AIR131</v>
      </c>
      <c r="B155" s="16" t="str">
        <f>'[1]Oil separator'!B156</f>
        <v>1 3/8" Oil storage separator (7.6l)</v>
      </c>
      <c r="C155" s="129"/>
      <c r="D155" s="13" t="str">
        <f>'[1]Oil separator'!D156</f>
        <v>1-3/8</v>
      </c>
      <c r="E155" s="13"/>
      <c r="F155" s="152">
        <f>'[1]Oil separator'!L156</f>
        <v>781.844619858745</v>
      </c>
      <c r="G155" s="101"/>
      <c r="H155" s="129"/>
      <c r="I155" s="129"/>
      <c r="J155" s="129"/>
      <c r="K155" s="129"/>
      <c r="L155" s="129"/>
    </row>
    <row r="156" spans="1:12">
      <c r="A156" s="107" t="str">
        <f>'[1]Oil separator'!$A157</f>
        <v>AIR132</v>
      </c>
      <c r="B156" s="16" t="str">
        <f>'[1]Oil separator'!B157</f>
        <v>1 5/8" Oil storage separator (7.6l)</v>
      </c>
      <c r="C156" s="129"/>
      <c r="D156" s="13" t="str">
        <f>'[1]Oil separator'!D157</f>
        <v>1-5/8</v>
      </c>
      <c r="E156" s="13"/>
      <c r="F156" s="152">
        <f>'[1]Oil separator'!L157</f>
        <v>800.581636892397</v>
      </c>
      <c r="G156" s="101"/>
      <c r="H156" s="129"/>
      <c r="I156" s="129"/>
      <c r="J156" s="129"/>
      <c r="K156" s="129"/>
      <c r="L156" s="129"/>
    </row>
    <row r="157" spans="1:12">
      <c r="A157" s="107" t="str">
        <f>'[1]Oil separator'!$A158</f>
        <v>AIR133</v>
      </c>
      <c r="B157" s="16" t="str">
        <f>'[1]Oil separator'!B158</f>
        <v>2 1/8" Oil storage separator (7.6l)</v>
      </c>
      <c r="C157" s="129"/>
      <c r="D157" s="13" t="str">
        <f>'[1]Oil separator'!D158</f>
        <v>2-1/8</v>
      </c>
      <c r="E157" s="13"/>
      <c r="F157" s="152">
        <f>'[1]Oil separator'!L158</f>
        <v>892.563356875779</v>
      </c>
      <c r="G157" s="101"/>
      <c r="H157" s="129"/>
      <c r="I157" s="129"/>
      <c r="J157" s="129"/>
      <c r="K157" s="129"/>
      <c r="L157" s="129"/>
    </row>
    <row r="158" spans="1:12">
      <c r="A158" s="107" t="str">
        <f>'[1]Oil separator'!$A159</f>
        <v>AIR134</v>
      </c>
      <c r="B158" s="16" t="str">
        <f>'[1]Oil separator'!B159</f>
        <v>2 1/8" Oil storage separator (9.2l)</v>
      </c>
      <c r="C158" s="129"/>
      <c r="D158" s="13" t="str">
        <f>'[1]Oil separator'!D159</f>
        <v>2-1/8</v>
      </c>
      <c r="E158" s="13"/>
      <c r="F158" s="152">
        <f>'[1]Oil separator'!L159</f>
        <v>1172.76692978812</v>
      </c>
      <c r="G158" s="102"/>
      <c r="H158" s="129"/>
      <c r="I158" s="129"/>
      <c r="J158" s="129"/>
      <c r="K158" s="129"/>
      <c r="L158" s="129"/>
    </row>
  </sheetData>
  <mergeCells count="46">
    <mergeCell ref="C9:C24"/>
    <mergeCell ref="C25:C34"/>
    <mergeCell ref="C35:C37"/>
    <mergeCell ref="C38:C44"/>
    <mergeCell ref="C45:C48"/>
    <mergeCell ref="C49:C53"/>
    <mergeCell ref="C54:C67"/>
    <mergeCell ref="C68:C73"/>
    <mergeCell ref="C74:C77"/>
    <mergeCell ref="C78:C83"/>
    <mergeCell ref="C84:C88"/>
    <mergeCell ref="C89:C92"/>
    <mergeCell ref="C103:C106"/>
    <mergeCell ref="C112:C113"/>
    <mergeCell ref="C126:C127"/>
    <mergeCell ref="C129:C130"/>
    <mergeCell ref="C142:C150"/>
    <mergeCell ref="G9:G24"/>
    <mergeCell ref="G25:G34"/>
    <mergeCell ref="G35:G37"/>
    <mergeCell ref="G38:G44"/>
    <mergeCell ref="G45:G48"/>
    <mergeCell ref="G49:G53"/>
    <mergeCell ref="G54:G67"/>
    <mergeCell ref="G68:G73"/>
    <mergeCell ref="G74:G77"/>
    <mergeCell ref="G78:G83"/>
    <mergeCell ref="G84:G88"/>
    <mergeCell ref="G89:G91"/>
    <mergeCell ref="G93:G94"/>
    <mergeCell ref="G95:G96"/>
    <mergeCell ref="G98:G102"/>
    <mergeCell ref="G103:G106"/>
    <mergeCell ref="G108:G110"/>
    <mergeCell ref="G112:G113"/>
    <mergeCell ref="G114:G117"/>
    <mergeCell ref="G118:G121"/>
    <mergeCell ref="G122:G123"/>
    <mergeCell ref="G124:G125"/>
    <mergeCell ref="G126:G127"/>
    <mergeCell ref="G129:G130"/>
    <mergeCell ref="G131:G132"/>
    <mergeCell ref="G134:G135"/>
    <mergeCell ref="G138:G139"/>
    <mergeCell ref="G142:G150"/>
    <mergeCell ref="G152:G158"/>
  </mergeCells>
  <pageMargins left="0.7" right="0.7" top="0.75" bottom="0.75" header="0.3" footer="0.3"/>
  <pageSetup paperSize="9" orientation="portrait" horizontalDpi="180" verticalDpi="180"/>
  <headerFooter/>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8"/>
  <sheetViews>
    <sheetView zoomScale="115" zoomScaleNormal="115" workbookViewId="0">
      <pane xSplit="2" ySplit="8" topLeftCell="C139" activePane="bottomRight" state="frozen"/>
      <selection/>
      <selection pane="topRight"/>
      <selection pane="bottomLeft"/>
      <selection pane="bottomRight" activeCell="A150" sqref="$A150:$XFD150"/>
    </sheetView>
  </sheetViews>
  <sheetFormatPr defaultColWidth="9" defaultRowHeight="12" outlineLevelCol="6"/>
  <cols>
    <col min="1" max="1" width="16.1428571428571" style="37" customWidth="1"/>
    <col min="2" max="2" width="32" style="38" customWidth="1"/>
    <col min="3" max="3" width="20.5714285714286" style="37" customWidth="1"/>
    <col min="4" max="4" width="25.2857142857143" style="37" customWidth="1"/>
    <col min="5" max="5" width="12.7142857142857" style="37" customWidth="1"/>
    <col min="6" max="6" width="14" style="37" customWidth="1"/>
    <col min="7" max="7" width="35.2857142857143" style="37" customWidth="1"/>
    <col min="8" max="16384" width="9.14285714285714" style="37"/>
  </cols>
  <sheetData>
    <row r="1" spans="1:2">
      <c r="A1" s="7" t="s">
        <v>0</v>
      </c>
      <c r="B1" s="37"/>
    </row>
    <row r="2" hidden="1" spans="1:3">
      <c r="A2" s="9"/>
      <c r="B2" s="37"/>
      <c r="C2" s="39"/>
    </row>
    <row r="3" spans="1:3">
      <c r="A3" s="9" t="str">
        <f>'Oil separator'!A3</f>
        <v>DATE :15.1.26</v>
      </c>
      <c r="B3" s="37"/>
      <c r="C3" s="39"/>
    </row>
    <row r="4" hidden="1" spans="1:3">
      <c r="A4" s="9"/>
      <c r="B4" s="37"/>
      <c r="C4" s="39"/>
    </row>
    <row r="5" hidden="1" spans="1:3">
      <c r="A5" s="9"/>
      <c r="B5" s="37"/>
      <c r="C5" s="39"/>
    </row>
    <row r="6" hidden="1" spans="1:3">
      <c r="A6" s="9"/>
      <c r="B6" s="37"/>
      <c r="C6" s="39"/>
    </row>
    <row r="7" spans="1:3">
      <c r="A7" s="9"/>
      <c r="B7" s="37"/>
      <c r="C7" s="39"/>
    </row>
    <row r="8" ht="19" customHeight="1" spans="1:7">
      <c r="A8" s="11" t="str">
        <f>[1]HUB!A8</f>
        <v>ITEM CODE</v>
      </c>
      <c r="B8" s="11" t="str">
        <f>[1]HUB!B8</f>
        <v>PRODUCT</v>
      </c>
      <c r="C8" s="40" t="str">
        <f>[1]HUB!C8</f>
        <v>Spec.</v>
      </c>
      <c r="D8" s="11" t="str">
        <f>[1]HUB!D8</f>
        <v>DESCRIPTION</v>
      </c>
      <c r="E8" s="11" t="s">
        <v>509</v>
      </c>
      <c r="F8" s="41" t="str">
        <f>[1]HUB!$J$8</f>
        <v>(RM) </v>
      </c>
      <c r="G8" s="42" t="str">
        <f>[2]HUB!$M$8</f>
        <v>Picture</v>
      </c>
    </row>
    <row r="9" ht="21.6" customHeight="1" spans="1:7">
      <c r="A9" s="43" t="str">
        <f>[1]HUB!$A9</f>
        <v>HUB001</v>
      </c>
      <c r="B9" s="16" t="str">
        <f>[1]HUB!$B9</f>
        <v>AH-D-04</v>
      </c>
      <c r="C9" s="14" t="str">
        <f>[1]HUB!$C9</f>
        <v>1/4"</v>
      </c>
      <c r="D9" s="44" t="s">
        <v>643</v>
      </c>
      <c r="E9" s="45"/>
      <c r="F9" s="46">
        <f>[1]HUB!$J9</f>
        <v>31.6041666666667</v>
      </c>
      <c r="G9" s="47"/>
    </row>
    <row r="10" ht="21.6" customHeight="1" spans="1:7">
      <c r="A10" s="43" t="str">
        <f>[1]HUB!$A10</f>
        <v>HUB002</v>
      </c>
      <c r="B10" s="16" t="str">
        <f>[1]HUB!$B10</f>
        <v>AH-D-06</v>
      </c>
      <c r="C10" s="14" t="str">
        <f>[1]HUB!$C10</f>
        <v>3/8"</v>
      </c>
      <c r="D10" s="44"/>
      <c r="E10" s="45"/>
      <c r="F10" s="46">
        <f>[1]HUB!$J10</f>
        <v>47.8333333333333</v>
      </c>
      <c r="G10" s="47"/>
    </row>
    <row r="11" ht="21.6" customHeight="1" spans="1:7">
      <c r="A11" s="43" t="str">
        <f>[1]HUB!$A11</f>
        <v>HUB003</v>
      </c>
      <c r="B11" s="16" t="str">
        <f>[1]HUB!$B11</f>
        <v>AH-D-08</v>
      </c>
      <c r="C11" s="14" t="str">
        <f>[1]HUB!$C11</f>
        <v>1/2"</v>
      </c>
      <c r="D11" s="44"/>
      <c r="E11" s="45"/>
      <c r="F11" s="46">
        <f>[1]HUB!$J11</f>
        <v>70.8958333333333</v>
      </c>
      <c r="G11" s="47"/>
    </row>
    <row r="12" ht="21.6" customHeight="1" spans="1:7">
      <c r="A12" s="43" t="str">
        <f>[1]HUB!$A12</f>
        <v>HUB004</v>
      </c>
      <c r="B12" s="16" t="str">
        <f>[1]HUB!$B12</f>
        <v>AH-D-10</v>
      </c>
      <c r="C12" s="14" t="str">
        <f>[1]HUB!$C12</f>
        <v>5/8"</v>
      </c>
      <c r="D12" s="44"/>
      <c r="E12" s="45"/>
      <c r="F12" s="46">
        <f>[1]HUB!$J12</f>
        <v>89.6875</v>
      </c>
      <c r="G12" s="47"/>
    </row>
    <row r="13" ht="21.6" customHeight="1" spans="1:7">
      <c r="A13" s="43" t="str">
        <f>[1]HUB!$A13</f>
        <v>HUB005</v>
      </c>
      <c r="B13" s="16" t="str">
        <f>[1]HUB!$B13</f>
        <v>AH-D-12</v>
      </c>
      <c r="C13" s="14" t="str">
        <f>[1]HUB!$C13</f>
        <v>3/4"</v>
      </c>
      <c r="D13" s="44"/>
      <c r="E13" s="45"/>
      <c r="F13" s="46" t="str">
        <f>[1]HUB!$J13</f>
        <v>~</v>
      </c>
      <c r="G13" s="47"/>
    </row>
    <row r="14" ht="21.6" customHeight="1" spans="1:7">
      <c r="A14" s="43" t="str">
        <f>[1]HUB!$A14</f>
        <v>HUB005.11</v>
      </c>
      <c r="B14" s="16" t="str">
        <f>[1]HUB!$B14</f>
        <v>1/2" (HS) TWO WAY VALVE</v>
      </c>
      <c r="C14" s="14" t="str">
        <f>[1]HUB!$C14</f>
        <v>1/2"</v>
      </c>
      <c r="D14" s="48" t="s">
        <v>644</v>
      </c>
      <c r="E14" s="45"/>
      <c r="F14" s="46" t="str">
        <f>[1]HUB!$J14</f>
        <v>~</v>
      </c>
      <c r="G14" s="47"/>
    </row>
    <row r="15" ht="21.6" customHeight="1" spans="1:7">
      <c r="A15" s="43" t="str">
        <f>[1]HUB!$A15</f>
        <v>HUB005.12</v>
      </c>
      <c r="B15" s="16" t="str">
        <f>[1]HUB!$B15</f>
        <v>3/4" (HS) TWO WAY VALVE</v>
      </c>
      <c r="C15" s="14" t="str">
        <f>[1]HUB!$C15</f>
        <v>3/4"</v>
      </c>
      <c r="D15" s="49"/>
      <c r="E15" s="45"/>
      <c r="F15" s="46">
        <f>[1]HUB!$J15</f>
        <v>111.607142857143</v>
      </c>
      <c r="G15" s="47"/>
    </row>
    <row r="16" ht="21.6" customHeight="1" spans="1:7">
      <c r="A16" s="43" t="str">
        <f>[1]HUB!$A16</f>
        <v>HUB005.13</v>
      </c>
      <c r="B16" s="16" t="str">
        <f>[1]HUB!$B16</f>
        <v>1" (HS) TWO WAY VALVE</v>
      </c>
      <c r="C16" s="14" t="str">
        <f>[1]HUB!$C16</f>
        <v>1"</v>
      </c>
      <c r="D16" s="49"/>
      <c r="E16" s="45"/>
      <c r="F16" s="46" t="str">
        <f>[1]HUB!$J16</f>
        <v>~</v>
      </c>
      <c r="G16" s="47"/>
    </row>
    <row r="17" ht="21.6" customHeight="1" spans="1:7">
      <c r="A17" s="43" t="str">
        <f>[1]HUB!$A17</f>
        <v>HUB005.14</v>
      </c>
      <c r="B17" s="16" t="str">
        <f>[1]HUB!$B17</f>
        <v>1/2" (HS) THREE WAY VALVE</v>
      </c>
      <c r="C17" s="14" t="str">
        <f>[1]HUB!$C17</f>
        <v>1/2"</v>
      </c>
      <c r="D17" s="48" t="s">
        <v>645</v>
      </c>
      <c r="E17" s="45"/>
      <c r="F17" s="46" t="str">
        <f>[1]HUB!$J17</f>
        <v>~</v>
      </c>
      <c r="G17" s="47"/>
    </row>
    <row r="18" ht="21.6" customHeight="1" spans="1:7">
      <c r="A18" s="43" t="str">
        <f>[1]HUB!$A18</f>
        <v>HUB005.15</v>
      </c>
      <c r="B18" s="16" t="str">
        <f>[1]HUB!$B18</f>
        <v>3/4" (HS) THREE WAY VALVE</v>
      </c>
      <c r="C18" s="14" t="str">
        <f>[1]HUB!$C18</f>
        <v>3/4"</v>
      </c>
      <c r="D18" s="49"/>
      <c r="E18" s="45"/>
      <c r="F18" s="46">
        <f>[1]HUB!$J18</f>
        <v>126.860119047619</v>
      </c>
      <c r="G18" s="47"/>
    </row>
    <row r="19" ht="21.6" customHeight="1" spans="1:7">
      <c r="A19" s="43" t="str">
        <f>[1]HUB!$A19</f>
        <v>HUB005.16</v>
      </c>
      <c r="B19" s="16" t="str">
        <f>[1]HUB!$B19</f>
        <v>1" (HS) THREE WAY VALVE</v>
      </c>
      <c r="C19" s="14" t="str">
        <f>[1]HUB!$C19</f>
        <v>1"</v>
      </c>
      <c r="D19" s="49"/>
      <c r="E19" s="45"/>
      <c r="F19" s="46" t="str">
        <f>[1]HUB!$J19</f>
        <v>~</v>
      </c>
      <c r="G19" s="47"/>
    </row>
    <row r="20" ht="21.6" customHeight="1" spans="1:7">
      <c r="A20" s="43" t="str">
        <f>[1]HUB!$A20</f>
        <v>HUB005.17</v>
      </c>
      <c r="B20" s="16" t="str">
        <f>[1]HUB!$B20</f>
        <v>DF/F-02-215 (2 way valve)</v>
      </c>
      <c r="C20" s="14" t="str">
        <f>[1]HUB!$C20</f>
        <v>1/2"</v>
      </c>
      <c r="D20" s="48" t="s">
        <v>646</v>
      </c>
      <c r="E20" s="45"/>
      <c r="F20" s="46">
        <f>[1]HUB!$J20</f>
        <v>106.646825396825</v>
      </c>
      <c r="G20" s="47"/>
    </row>
    <row r="21" ht="21.6" customHeight="1" spans="1:7">
      <c r="A21" s="43" t="str">
        <f>[1]HUB!$A21</f>
        <v>HUB005.18</v>
      </c>
      <c r="B21" s="16" t="str">
        <f>[1]HUB!$B21</f>
        <v>DF/F-02-220 (2 way valve)</v>
      </c>
      <c r="C21" s="14" t="str">
        <f>[1]HUB!$C21</f>
        <v>3/4"</v>
      </c>
      <c r="D21" s="49"/>
      <c r="E21" s="45"/>
      <c r="F21" s="46">
        <f>[1]HUB!$J21</f>
        <v>106.646825396825</v>
      </c>
      <c r="G21" s="47"/>
    </row>
    <row r="22" ht="21.6" customHeight="1" spans="1:7">
      <c r="A22" s="43" t="str">
        <f>[1]HUB!$A22</f>
        <v>HUB005.19</v>
      </c>
      <c r="B22" s="16" t="str">
        <f>[1]HUB!$B22</f>
        <v>DF/F-03-220 (3 way valve)</v>
      </c>
      <c r="C22" s="14" t="str">
        <f>[1]HUB!$C22</f>
        <v>1/2"</v>
      </c>
      <c r="D22" s="48" t="s">
        <v>647</v>
      </c>
      <c r="E22" s="45"/>
      <c r="F22" s="46">
        <f>[1]HUB!$J22</f>
        <v>130.208333333333</v>
      </c>
      <c r="G22" s="47"/>
    </row>
    <row r="23" ht="21.6" customHeight="1" spans="1:7">
      <c r="A23" s="43" t="str">
        <f>[1]HUB!$A23</f>
        <v>HUB005.20</v>
      </c>
      <c r="B23" s="16" t="str">
        <f>[1]HUB!$B23</f>
        <v>DF/F-03-220 (3 way valve)</v>
      </c>
      <c r="C23" s="14" t="str">
        <f>[1]HUB!$C23</f>
        <v>3/4"</v>
      </c>
      <c r="D23" s="49"/>
      <c r="E23" s="45"/>
      <c r="F23" s="46">
        <f>[1]HUB!$J23</f>
        <v>130.208333333333</v>
      </c>
      <c r="G23" s="47"/>
    </row>
    <row r="24" ht="21.6" customHeight="1" spans="1:7">
      <c r="A24" s="43" t="str">
        <f>[1]HUB!$A24</f>
        <v>HUB005.21</v>
      </c>
      <c r="B24" s="16" t="str">
        <f>[1]HUB!$B24</f>
        <v>SNYCOM MOTOR 230V</v>
      </c>
      <c r="C24" s="14">
        <f>[1]HUB!$C24</f>
        <v>0</v>
      </c>
      <c r="D24" s="44" t="s">
        <v>648</v>
      </c>
      <c r="E24" s="45"/>
      <c r="F24" s="46">
        <f>[1]HUB!$J24</f>
        <v>53.8793103448276</v>
      </c>
      <c r="G24" s="47"/>
    </row>
    <row r="25" ht="21.6" customHeight="1" spans="1:7">
      <c r="A25" s="43" t="str">
        <f>[1]HUB!$A25</f>
        <v>HUB005.25</v>
      </c>
      <c r="B25" s="16" t="str">
        <f>[1]HUB!$B25</f>
        <v>DQF-B-215</v>
      </c>
      <c r="C25" s="14" t="str">
        <f>[1]HUB!$C25</f>
        <v>1/2"</v>
      </c>
      <c r="D25" s="44" t="s">
        <v>649</v>
      </c>
      <c r="E25" s="45"/>
      <c r="F25" s="46" t="str">
        <f>[1]HUB!$J25</f>
        <v>~</v>
      </c>
      <c r="G25" s="50"/>
    </row>
    <row r="26" ht="21.6" customHeight="1" spans="1:7">
      <c r="A26" s="43" t="str">
        <f>[1]HUB!$A26</f>
        <v>HUB005.26</v>
      </c>
      <c r="B26" s="16" t="str">
        <f>[1]HUB!$B26</f>
        <v>DQF-B-220</v>
      </c>
      <c r="C26" s="14" t="str">
        <f>[1]HUB!$C26</f>
        <v>3/4"</v>
      </c>
      <c r="D26" s="44"/>
      <c r="E26" s="45"/>
      <c r="F26" s="46" t="str">
        <f>[1]HUB!$J26</f>
        <v>~</v>
      </c>
      <c r="G26" s="51"/>
    </row>
    <row r="27" ht="21.6" customHeight="1" spans="1:7">
      <c r="A27" s="43" t="str">
        <f>[1]HUB!$A27</f>
        <v>HUB005.27</v>
      </c>
      <c r="B27" s="16" t="str">
        <f>[1]HUB!$B27</f>
        <v>DQF-B-225</v>
      </c>
      <c r="C27" s="14" t="str">
        <f>[1]HUB!$C27</f>
        <v>1"</v>
      </c>
      <c r="D27" s="44"/>
      <c r="E27" s="45"/>
      <c r="F27" s="46">
        <f>[1]HUB!$J27</f>
        <v>193.452380952381</v>
      </c>
      <c r="G27" s="51"/>
    </row>
    <row r="28" ht="21.6" customHeight="1" spans="1:7">
      <c r="A28" s="43" t="str">
        <f>[1]HUB!$A28</f>
        <v>HUB005.28</v>
      </c>
      <c r="B28" s="16" t="str">
        <f>[1]HUB!$B28</f>
        <v>DQF-B-232</v>
      </c>
      <c r="C28" s="14" t="str">
        <f>[1]HUB!$C28</f>
        <v>1 1/4"</v>
      </c>
      <c r="D28" s="44"/>
      <c r="E28" s="45"/>
      <c r="F28" s="46">
        <f>[1]HUB!$J28</f>
        <v>254.21626984127</v>
      </c>
      <c r="G28" s="51"/>
    </row>
    <row r="29" ht="21.6" customHeight="1" spans="1:7">
      <c r="A29" s="43" t="str">
        <f>[1]HUB!$A29</f>
        <v>HUB005.29</v>
      </c>
      <c r="B29" s="16" t="str">
        <f>[1]HUB!$B29</f>
        <v>DQF-B-240</v>
      </c>
      <c r="C29" s="14" t="str">
        <f>[1]HUB!$C29</f>
        <v>1 1/2"</v>
      </c>
      <c r="D29" s="44"/>
      <c r="E29" s="45"/>
      <c r="F29" s="46">
        <f>[1]HUB!$J29</f>
        <v>341.021825396825</v>
      </c>
      <c r="G29" s="51"/>
    </row>
    <row r="30" ht="21.6" customHeight="1" spans="1:7">
      <c r="A30" s="43" t="str">
        <f>[1]HUB!$A30</f>
        <v>HUB005.30</v>
      </c>
      <c r="B30" s="16" t="str">
        <f>[1]HUB!$B30</f>
        <v>DQF-D-232</v>
      </c>
      <c r="C30" s="14" t="str">
        <f>[1]HUB!$C30</f>
        <v>1 1/4"</v>
      </c>
      <c r="D30" s="44"/>
      <c r="E30" s="45"/>
      <c r="F30" s="46">
        <f>[1]HUB!$J30</f>
        <v>518.353174603175</v>
      </c>
      <c r="G30" s="51"/>
    </row>
    <row r="31" ht="21.6" customHeight="1" spans="1:7">
      <c r="A31" s="43" t="str">
        <f>[1]HUB!$A31</f>
        <v>HUB005.31</v>
      </c>
      <c r="B31" s="16" t="str">
        <f>[1]HUB!$B31</f>
        <v>DQF-D-240</v>
      </c>
      <c r="C31" s="14" t="str">
        <f>[1]HUB!$C31</f>
        <v>1 1/2"</v>
      </c>
      <c r="D31" s="44"/>
      <c r="E31" s="45"/>
      <c r="F31" s="46">
        <f>[1]HUB!$J31</f>
        <v>610.119047619048</v>
      </c>
      <c r="G31" s="51"/>
    </row>
    <row r="32" ht="21.6" customHeight="1" spans="1:7">
      <c r="A32" s="43" t="str">
        <f>[1]HUB!$A32</f>
        <v>HUB005.32</v>
      </c>
      <c r="B32" s="16" t="str">
        <f>[1]HUB!$B32</f>
        <v>DQF-D-250</v>
      </c>
      <c r="C32" s="14" t="str">
        <f>[1]HUB!$C32</f>
        <v>2"</v>
      </c>
      <c r="D32" s="44"/>
      <c r="E32" s="45"/>
      <c r="F32" s="46">
        <f>[1]HUB!$J32</f>
        <v>743.427579365079</v>
      </c>
      <c r="G32" s="52"/>
    </row>
    <row r="33" ht="21.6" customHeight="1" spans="1:7">
      <c r="A33" s="43" t="str">
        <f>[1]HUB!$A33</f>
        <v>HUB005.33</v>
      </c>
      <c r="B33" s="16" t="str">
        <f>[1]HUB!$B33</f>
        <v>DQF-B-315</v>
      </c>
      <c r="C33" s="14" t="str">
        <f>[1]HUB!$C33</f>
        <v>1/2"</v>
      </c>
      <c r="D33" s="44" t="s">
        <v>650</v>
      </c>
      <c r="E33" s="45"/>
      <c r="F33" s="46" t="str">
        <f>[1]HUB!$J33</f>
        <v>~</v>
      </c>
      <c r="G33" s="50"/>
    </row>
    <row r="34" ht="21.6" customHeight="1" spans="1:7">
      <c r="A34" s="43" t="str">
        <f>[1]HUB!$A34</f>
        <v>HUB005.34</v>
      </c>
      <c r="B34" s="16" t="str">
        <f>[1]HUB!$B34</f>
        <v>DQF-B-320</v>
      </c>
      <c r="C34" s="14" t="str">
        <f>[1]HUB!$C34</f>
        <v>3/4"</v>
      </c>
      <c r="D34" s="44"/>
      <c r="E34" s="45"/>
      <c r="F34" s="46" t="str">
        <f>[1]HUB!$J34</f>
        <v>~</v>
      </c>
      <c r="G34" s="51"/>
    </row>
    <row r="35" ht="21.6" customHeight="1" spans="1:7">
      <c r="A35" s="43" t="str">
        <f>[1]HUB!$A35</f>
        <v>HUB005.35</v>
      </c>
      <c r="B35" s="16" t="str">
        <f>[1]HUB!$B35</f>
        <v>DQF-B-325</v>
      </c>
      <c r="C35" s="14" t="str">
        <f>[1]HUB!$C35</f>
        <v>1"</v>
      </c>
      <c r="D35" s="44"/>
      <c r="E35" s="45"/>
      <c r="F35" s="46">
        <f>[1]HUB!$J35</f>
        <v>218.253968253968</v>
      </c>
      <c r="G35" s="51"/>
    </row>
    <row r="36" ht="21.6" customHeight="1" spans="1:7">
      <c r="A36" s="43" t="str">
        <f>[1]HUB!$A36</f>
        <v>HUB005.36</v>
      </c>
      <c r="B36" s="16" t="str">
        <f>[1]HUB!$B36</f>
        <v>DQF-B-332</v>
      </c>
      <c r="C36" s="14" t="str">
        <f>[1]HUB!$C36</f>
        <v>1 1/4"</v>
      </c>
      <c r="D36" s="44"/>
      <c r="E36" s="45"/>
      <c r="F36" s="46">
        <f>[1]HUB!$J36</f>
        <v>272.81746031746</v>
      </c>
      <c r="G36" s="51"/>
    </row>
    <row r="37" ht="21.6" customHeight="1" spans="1:7">
      <c r="A37" s="43" t="str">
        <f>[1]HUB!$A37</f>
        <v>HUB005.37</v>
      </c>
      <c r="B37" s="16" t="str">
        <f>[1]HUB!$B37</f>
        <v>DQF-B-340</v>
      </c>
      <c r="C37" s="14" t="str">
        <f>[1]HUB!$C37</f>
        <v>1 1/2"</v>
      </c>
      <c r="D37" s="44"/>
      <c r="E37" s="45"/>
      <c r="F37" s="46">
        <f>[1]HUB!$J37</f>
        <v>372.02380952381</v>
      </c>
      <c r="G37" s="51"/>
    </row>
    <row r="38" ht="21.6" customHeight="1" spans="1:7">
      <c r="A38" s="43" t="str">
        <f>[1]HUB!$A38</f>
        <v>HUB005.38</v>
      </c>
      <c r="B38" s="16" t="str">
        <f>[1]HUB!$B38</f>
        <v>DQF-D-332</v>
      </c>
      <c r="C38" s="14" t="str">
        <f>[1]HUB!$C38</f>
        <v>1 1/4"</v>
      </c>
      <c r="D38" s="44"/>
      <c r="E38" s="45"/>
      <c r="F38" s="46">
        <f>[1]HUB!$J38</f>
        <v>545.634920634921</v>
      </c>
      <c r="G38" s="51"/>
    </row>
    <row r="39" ht="21.6" customHeight="1" spans="1:7">
      <c r="A39" s="43" t="str">
        <f>[1]HUB!$A39</f>
        <v>HUB005.39</v>
      </c>
      <c r="B39" s="16" t="str">
        <f>[1]HUB!$B39</f>
        <v>DQF-D-340</v>
      </c>
      <c r="C39" s="14" t="str">
        <f>[1]HUB!$C39</f>
        <v>1 1/2"</v>
      </c>
      <c r="D39" s="44"/>
      <c r="E39" s="45"/>
      <c r="F39" s="46">
        <f>[1]HUB!$J39</f>
        <v>644.84126984127</v>
      </c>
      <c r="G39" s="51"/>
    </row>
    <row r="40" ht="21.6" customHeight="1" spans="1:7">
      <c r="A40" s="43" t="str">
        <f>[1]HUB!$A40</f>
        <v>HUB005.40</v>
      </c>
      <c r="B40" s="16" t="str">
        <f>[1]HUB!$B40</f>
        <v>DQF-D-350</v>
      </c>
      <c r="C40" s="14" t="str">
        <f>[1]HUB!$C40</f>
        <v>2"</v>
      </c>
      <c r="D40" s="44"/>
      <c r="E40" s="45"/>
      <c r="F40" s="46">
        <f>[1]HUB!$J40</f>
        <v>806.051587301587</v>
      </c>
      <c r="G40" s="52"/>
    </row>
    <row r="41" ht="21.6" customHeight="1" spans="1:7">
      <c r="A41" s="43" t="str">
        <f>[1]HUB!$A41</f>
        <v>HUB005.41</v>
      </c>
      <c r="B41" s="16" t="str">
        <f>[1]HUB!$B41</f>
        <v>DQF-B (small motor)</v>
      </c>
      <c r="C41" s="14">
        <f>[1]HUB!$C41</f>
        <v>0</v>
      </c>
      <c r="D41" s="48"/>
      <c r="E41" s="45"/>
      <c r="F41" s="46">
        <f>[1]HUB!$J41</f>
        <v>81.8452380952381</v>
      </c>
      <c r="G41" s="50"/>
    </row>
    <row r="42" ht="21.6" customHeight="1" spans="1:7">
      <c r="A42" s="43" t="str">
        <f>[1]HUB!$A42</f>
        <v>HUB005.42</v>
      </c>
      <c r="B42" s="16" t="str">
        <f>[1]HUB!$B42</f>
        <v>DQF-DK (big motor)</v>
      </c>
      <c r="C42" s="14">
        <f>[1]HUB!$C42</f>
        <v>0</v>
      </c>
      <c r="D42" s="53"/>
      <c r="E42" s="45"/>
      <c r="F42" s="46">
        <f>[1]HUB!$J42</f>
        <v>354.662698412698</v>
      </c>
      <c r="G42" s="52"/>
    </row>
    <row r="43" ht="21.6" customHeight="1" spans="1:7">
      <c r="A43" s="43" t="str">
        <f>[1]HUB!$A43</f>
        <v>HUB005.43</v>
      </c>
      <c r="B43" s="16" t="str">
        <f>[1]HUB!$B43</f>
        <v>WKJ-01 </v>
      </c>
      <c r="C43" s="14">
        <f>[1]HUB!$C43</f>
        <v>0</v>
      </c>
      <c r="D43" s="54" t="s">
        <v>651</v>
      </c>
      <c r="E43" s="55"/>
      <c r="F43" s="46" t="str">
        <f>[1]HUB!$J43</f>
        <v>~</v>
      </c>
      <c r="G43" s="50"/>
    </row>
    <row r="44" ht="21.6" customHeight="1" spans="1:7">
      <c r="A44" s="43" t="str">
        <f>[1]HUB!$A44</f>
        <v>HUB006</v>
      </c>
      <c r="B44" s="16" t="str">
        <f>[1]HUB!$B44</f>
        <v>V 01 (V01-V06) MT22,MT28</v>
      </c>
      <c r="C44" s="14" t="str">
        <f>[1]HUB!$C44</f>
        <v>3/8"</v>
      </c>
      <c r="D44" s="56" t="s">
        <v>652</v>
      </c>
      <c r="E44" s="55"/>
      <c r="F44" s="46">
        <f>[1]HUB!$J44</f>
        <v>32.03125</v>
      </c>
      <c r="G44" s="50"/>
    </row>
    <row r="45" ht="21.6" customHeight="1" spans="1:7">
      <c r="A45" s="43" t="str">
        <f>[1]HUB!$A45</f>
        <v>HUB007</v>
      </c>
      <c r="B45" s="16" t="str">
        <f>[1]HUB!$B45</f>
        <v>V 02 (V02 -V04) MT80~MT125</v>
      </c>
      <c r="C45" s="14" t="str">
        <f>[1]HUB!$C45</f>
        <v>1 1/8"</v>
      </c>
      <c r="D45" s="57"/>
      <c r="E45" s="55"/>
      <c r="F45" s="46">
        <f>[1]HUB!$J45</f>
        <v>92.5347222222222</v>
      </c>
      <c r="G45" s="51"/>
    </row>
    <row r="46" ht="21.6" customHeight="1" spans="1:7">
      <c r="A46" s="43" t="str">
        <f>[1]HUB!$A46</f>
        <v>HUB008</v>
      </c>
      <c r="B46" s="16" t="str">
        <f>[1]HUB!$B46</f>
        <v>V 03 (1 3/8")</v>
      </c>
      <c r="C46" s="14" t="str">
        <f>[1]HUB!$C46</f>
        <v>1 3/8"</v>
      </c>
      <c r="D46" s="57"/>
      <c r="E46" s="55"/>
      <c r="F46" s="46">
        <f>[1]HUB!$J46</f>
        <v>96.09375</v>
      </c>
      <c r="G46" s="51"/>
    </row>
    <row r="47" ht="21.6" customHeight="1" spans="1:7">
      <c r="A47" s="43" t="str">
        <f>[1]HUB!$A47</f>
        <v>HUB009</v>
      </c>
      <c r="B47" s="16" t="str">
        <f>[1]HUB!$B47</f>
        <v>V 04 (V04 -V07) MT44~MT80</v>
      </c>
      <c r="C47" s="14" t="str">
        <f>[1]HUB!$C47</f>
        <v>3/4"</v>
      </c>
      <c r="D47" s="57"/>
      <c r="E47" s="55"/>
      <c r="F47" s="46">
        <f>[1]HUB!$J47</f>
        <v>58.7239583333333</v>
      </c>
      <c r="G47" s="51"/>
    </row>
    <row r="48" ht="21.6" customHeight="1" spans="1:7">
      <c r="A48" s="43" t="str">
        <f>[1]HUB!$A48</f>
        <v>HUB010</v>
      </c>
      <c r="B48" s="16" t="str">
        <f>[1]HUB!$B48</f>
        <v>V 05 (V05-V02) MT 100~MT160</v>
      </c>
      <c r="C48" s="14" t="str">
        <f>[1]HUB!$C48</f>
        <v>7/8"</v>
      </c>
      <c r="D48" s="57"/>
      <c r="E48" s="55"/>
      <c r="F48" s="46">
        <f>[1]HUB!$J48</f>
        <v>58.7239583333333</v>
      </c>
      <c r="G48" s="51"/>
    </row>
    <row r="49" ht="21.6" customHeight="1" spans="1:7">
      <c r="A49" s="43" t="str">
        <f>[1]HUB!$A49</f>
        <v>HUB011</v>
      </c>
      <c r="B49" s="16" t="str">
        <f>[1]HUB!$B49</f>
        <v>V 06 (V06-V09) MT32~MT40</v>
      </c>
      <c r="C49" s="14" t="str">
        <f>[1]HUB!$C49</f>
        <v>1/2"</v>
      </c>
      <c r="D49" s="57"/>
      <c r="E49" s="55"/>
      <c r="F49" s="46">
        <f>[1]HUB!$J49</f>
        <v>32.03125</v>
      </c>
      <c r="G49" s="51"/>
    </row>
    <row r="50" ht="21.6" customHeight="1" spans="1:7">
      <c r="A50" s="43" t="str">
        <f>[1]HUB!$A50</f>
        <v>HUB012</v>
      </c>
      <c r="B50" s="16" t="str">
        <f>[1]HUB!$B50</f>
        <v>V 07 (V04 -V07) MT44~MT72</v>
      </c>
      <c r="C50" s="14" t="str">
        <f>[1]HUB!$C50</f>
        <v>7/8"</v>
      </c>
      <c r="D50" s="57"/>
      <c r="E50" s="55"/>
      <c r="F50" s="46">
        <f>[1]HUB!$J50</f>
        <v>60.5034722222222</v>
      </c>
      <c r="G50" s="51"/>
    </row>
    <row r="51" ht="21.6" customHeight="1" spans="1:7">
      <c r="A51" s="43" t="str">
        <f>[1]HUB!$A51</f>
        <v>HUB013</v>
      </c>
      <c r="B51" s="16" t="str">
        <f>[1]HUB!$B51</f>
        <v>V 08 (RECEIVER TANK) </v>
      </c>
      <c r="C51" s="14" t="str">
        <f>[1]HUB!$C51</f>
        <v>5/8"</v>
      </c>
      <c r="D51" s="57"/>
      <c r="E51" s="55"/>
      <c r="F51" s="46">
        <f>[1]HUB!$J51</f>
        <v>33.8107638888889</v>
      </c>
      <c r="G51" s="51"/>
    </row>
    <row r="52" ht="21.6" customHeight="1" spans="1:7">
      <c r="A52" s="43" t="str">
        <f>[1]HUB!$A52</f>
        <v>HUB014</v>
      </c>
      <c r="B52" s="16" t="str">
        <f>[1]HUB!$B52</f>
        <v>V 09 (V06-V09) MT32~MT40</v>
      </c>
      <c r="C52" s="14" t="str">
        <f>[1]HUB!$C52</f>
        <v>5/8"</v>
      </c>
      <c r="D52" s="57"/>
      <c r="E52" s="55"/>
      <c r="F52" s="46">
        <f>[1]HUB!$J52</f>
        <v>33.8107638888889</v>
      </c>
      <c r="G52" s="51"/>
    </row>
    <row r="53" ht="21.6" customHeight="1" spans="1:7">
      <c r="A53" s="43" t="str">
        <f>[1]HUB!$A53</f>
        <v>HUB014.1</v>
      </c>
      <c r="B53" s="16" t="str">
        <f>[1]HUB!$B53</f>
        <v>V 38 (1 5/8") </v>
      </c>
      <c r="C53" s="14" t="str">
        <f>[1]HUB!$C53</f>
        <v>1 5/8"</v>
      </c>
      <c r="D53" s="57"/>
      <c r="E53" s="55"/>
      <c r="F53" s="46">
        <f>[1]HUB!$J53</f>
        <v>155.595</v>
      </c>
      <c r="G53" s="51"/>
    </row>
    <row r="54" ht="21.6" customHeight="1" spans="1:7">
      <c r="A54" s="43" t="str">
        <f>[1]HUB!$A54</f>
        <v>HUB014.2</v>
      </c>
      <c r="B54" s="16" t="str">
        <f>[1]HUB!$B54</f>
        <v>V 39 (2 1/8") VALVE</v>
      </c>
      <c r="C54" s="14" t="str">
        <f>[1]HUB!$C54</f>
        <v>2 1/8"</v>
      </c>
      <c r="D54" s="58"/>
      <c r="E54" s="55"/>
      <c r="F54" s="46">
        <f>[1]HUB!$J54</f>
        <v>232.1625</v>
      </c>
      <c r="G54" s="52"/>
    </row>
    <row r="55" ht="21.6" customHeight="1" spans="1:7">
      <c r="A55" s="43" t="str">
        <f>[1]HUB!$A55</f>
        <v>HUB015</v>
      </c>
      <c r="B55" s="16" t="str">
        <f>[1]HUB!$B55</f>
        <v>FW1 Rotalock Connection For V01/V06/V08</v>
      </c>
      <c r="C55" s="14" t="str">
        <f>[1]HUB!$C55</f>
        <v>22mm(d) x 32mmlgth</v>
      </c>
      <c r="D55" s="59" t="s">
        <v>653</v>
      </c>
      <c r="E55" s="55"/>
      <c r="F55" s="46">
        <f>[1]HUB!$J55</f>
        <v>5.125</v>
      </c>
      <c r="G55" s="50"/>
    </row>
    <row r="56" ht="21.6" customHeight="1" spans="1:7">
      <c r="A56" s="43" t="str">
        <f>[1]HUB!$A56</f>
        <v>HUB016</v>
      </c>
      <c r="B56" s="16" t="str">
        <f>[1]HUB!$B56</f>
        <v>FW2 Rotalock Connection For V04/V05/V09</v>
      </c>
      <c r="C56" s="14" t="str">
        <f>[1]HUB!$C56</f>
        <v>28mm(d) x 32mmlgth</v>
      </c>
      <c r="D56" s="60"/>
      <c r="E56" s="55"/>
      <c r="F56" s="46" t="str">
        <f>[1]HUB!$J56</f>
        <v>~</v>
      </c>
      <c r="G56" s="51"/>
    </row>
    <row r="57" ht="21.6" customHeight="1" spans="1:7">
      <c r="A57" s="43" t="str">
        <f>[1]HUB!$A57</f>
        <v>HUB017</v>
      </c>
      <c r="B57" s="16" t="str">
        <f>[1]HUB!$B57</f>
        <v>FW3 Rotalock Connection For V02/V03/V07</v>
      </c>
      <c r="C57" s="14" t="str">
        <f>[1]HUB!$C57</f>
        <v>41mm(d) x 32mmlgth</v>
      </c>
      <c r="D57" s="60"/>
      <c r="E57" s="55"/>
      <c r="F57" s="46" t="str">
        <f>[1]HUB!$J57</f>
        <v>~</v>
      </c>
      <c r="G57" s="51"/>
    </row>
    <row r="58" ht="21.6" customHeight="1" spans="1:7">
      <c r="A58" s="43" t="str">
        <f>[1]HUB!$A58</f>
        <v>HUB018</v>
      </c>
      <c r="B58" s="16" t="str">
        <f>[1]HUB!$B58</f>
        <v>FW4(90MM)Rotalock Connection For V04/V05/V09</v>
      </c>
      <c r="C58" s="14" t="str">
        <f>[1]HUB!$C58</f>
        <v>28mm(d) x 90mmlgth</v>
      </c>
      <c r="D58" s="60"/>
      <c r="E58" s="55"/>
      <c r="F58" s="46" t="str">
        <f>[1]HUB!$J58</f>
        <v>~</v>
      </c>
      <c r="G58" s="51"/>
    </row>
    <row r="59" ht="21.6" customHeight="1" spans="1:7">
      <c r="A59" s="43" t="str">
        <f>[1]HUB!$A59</f>
        <v>HUB019</v>
      </c>
      <c r="B59" s="16" t="str">
        <f>[1]HUB!$B59</f>
        <v>FW5(90MM) Rotalock Connection For V02/V03/V07</v>
      </c>
      <c r="C59" s="14" t="str">
        <f>[1]HUB!$C59</f>
        <v>41mm(d) x 90mmlgth</v>
      </c>
      <c r="D59" s="60"/>
      <c r="E59" s="55"/>
      <c r="F59" s="46" t="str">
        <f>[1]HUB!$J59</f>
        <v>~</v>
      </c>
      <c r="G59" s="51"/>
    </row>
    <row r="60" ht="21.6" customHeight="1" spans="1:7">
      <c r="A60" s="43" t="str">
        <f>[1]HUB!$A60</f>
        <v>HUB019.1</v>
      </c>
      <c r="B60" s="16" t="str">
        <f>[1]HUB!$B60</f>
        <v>PW1 Connection,1 1/4" 16mm</v>
      </c>
      <c r="C60" s="14">
        <f>[1]HUB!$C60</f>
        <v>0</v>
      </c>
      <c r="D60" s="60"/>
      <c r="E60" s="55"/>
      <c r="F60" s="46">
        <f>[1]HUB!$J60</f>
        <v>7.51666666666666</v>
      </c>
      <c r="G60" s="51"/>
    </row>
    <row r="61" ht="21.6" customHeight="1" spans="1:7">
      <c r="A61" s="43" t="str">
        <f>[1]HUB!$A61</f>
        <v>HUB019.2</v>
      </c>
      <c r="B61" s="16" t="str">
        <f>[1]HUB!$B61</f>
        <v>PW2 Connection, 1 1/4" 22mm </v>
      </c>
      <c r="C61" s="14">
        <f>[1]HUB!$C61</f>
        <v>0</v>
      </c>
      <c r="D61" s="60"/>
      <c r="E61" s="55"/>
      <c r="F61" s="46">
        <f>[1]HUB!$J61</f>
        <v>11.9583333333333</v>
      </c>
      <c r="G61" s="51"/>
    </row>
    <row r="62" ht="21.6" customHeight="1" spans="1:7">
      <c r="A62" s="43" t="str">
        <f>[1]HUB!$A62</f>
        <v>HUB019.3</v>
      </c>
      <c r="B62" s="16" t="str">
        <f>[1]HUB!$B62</f>
        <v>PW3 Connection 1 3/4" 26mm</v>
      </c>
      <c r="C62" s="14">
        <f>[1]HUB!$C62</f>
        <v>0</v>
      </c>
      <c r="D62" s="60"/>
      <c r="E62" s="55"/>
      <c r="F62" s="46">
        <f>[1]HUB!$J62</f>
        <v>14.9479166666667</v>
      </c>
      <c r="G62" s="51"/>
    </row>
    <row r="63" ht="21.6" customHeight="1" spans="1:7">
      <c r="A63" s="43" t="str">
        <f>[1]HUB!$A63</f>
        <v>HUB019.4</v>
      </c>
      <c r="B63" s="16" t="str">
        <f>[1]HUB!$B63</f>
        <v>PW3-1 Connection 1 3/4" 28mm</v>
      </c>
      <c r="C63" s="14">
        <f>[1]HUB!$C63</f>
        <v>0</v>
      </c>
      <c r="D63" s="61"/>
      <c r="E63" s="55"/>
      <c r="F63" s="46">
        <f>[1]HUB!$J63</f>
        <v>14.9479166666667</v>
      </c>
      <c r="G63" s="52"/>
    </row>
    <row r="64" ht="21.6" customHeight="1" spans="1:7">
      <c r="A64" s="43" t="str">
        <f>[1]HUB!$A64</f>
        <v>HUB020</v>
      </c>
      <c r="B64" s="16" t="str">
        <f>[1]HUB!$B64</f>
        <v>SA-602</v>
      </c>
      <c r="C64" s="14" t="str">
        <f>[1]HUB!$C64</f>
        <v>1/4"</v>
      </c>
      <c r="D64" s="48" t="s">
        <v>654</v>
      </c>
      <c r="E64" s="45"/>
      <c r="F64" s="46">
        <f>[1]HUB!$J64</f>
        <v>19.7916666666667</v>
      </c>
      <c r="G64" s="50"/>
    </row>
    <row r="65" ht="21.6" customHeight="1" spans="1:7">
      <c r="A65" s="43" t="str">
        <f>[1]HUB!$A65</f>
        <v>HUB021</v>
      </c>
      <c r="B65" s="16" t="str">
        <f>[1]HUB!$B65</f>
        <v>SA-603</v>
      </c>
      <c r="C65" s="14" t="str">
        <f>[1]HUB!$C65</f>
        <v>3/8"</v>
      </c>
      <c r="D65" s="49"/>
      <c r="E65" s="45"/>
      <c r="F65" s="46">
        <f>[1]HUB!$J65</f>
        <v>25.7440476190476</v>
      </c>
      <c r="G65" s="51"/>
    </row>
    <row r="66" ht="21.6" customHeight="1" spans="1:7">
      <c r="A66" s="43" t="str">
        <f>[1]HUB!$A66</f>
        <v>HUB022</v>
      </c>
      <c r="B66" s="16" t="str">
        <f>[1]HUB!$B66</f>
        <v>SA-604</v>
      </c>
      <c r="C66" s="14" t="str">
        <f>[1]HUB!$C66</f>
        <v>1/2"</v>
      </c>
      <c r="D66" s="49"/>
      <c r="E66" s="45"/>
      <c r="F66" s="46">
        <f>[1]HUB!$J66</f>
        <v>31.9940476190476</v>
      </c>
      <c r="G66" s="51"/>
    </row>
    <row r="67" ht="21.6" customHeight="1" spans="1:7">
      <c r="A67" s="43" t="str">
        <f>[1]HUB!$A67</f>
        <v>HUB023</v>
      </c>
      <c r="B67" s="16" t="str">
        <f>[1]HUB!$B67</f>
        <v>SA-605</v>
      </c>
      <c r="C67" s="14" t="str">
        <f>[1]HUB!$C67</f>
        <v>5/8"</v>
      </c>
      <c r="D67" s="49"/>
      <c r="E67" s="45"/>
      <c r="F67" s="46">
        <f>[1]HUB!$J67</f>
        <v>47.6190476190476</v>
      </c>
      <c r="G67" s="51"/>
    </row>
    <row r="68" ht="21.6" customHeight="1" spans="1:7">
      <c r="A68" s="43" t="str">
        <f>[1]HUB!$A68</f>
        <v>HUB024</v>
      </c>
      <c r="B68" s="16" t="str">
        <f>[1]HUB!$B68</f>
        <v>SA-606</v>
      </c>
      <c r="C68" s="14" t="str">
        <f>[1]HUB!$C68</f>
        <v>3/4"</v>
      </c>
      <c r="D68" s="49"/>
      <c r="E68" s="45"/>
      <c r="F68" s="46">
        <f>[1]HUB!$J68</f>
        <v>64.7321428571428</v>
      </c>
      <c r="G68" s="51"/>
    </row>
    <row r="69" ht="21.6" customHeight="1" spans="1:7">
      <c r="A69" s="43" t="str">
        <f>[1]HUB!$A69</f>
        <v>HUB025</v>
      </c>
      <c r="B69" s="16" t="str">
        <f>[1]HUB!$B69</f>
        <v>SA-607 welding</v>
      </c>
      <c r="C69" s="14" t="str">
        <f>[1]HUB!$C69</f>
        <v>7/8"</v>
      </c>
      <c r="D69" s="53"/>
      <c r="E69" s="45"/>
      <c r="F69" s="46">
        <f>[1]HUB!$J69</f>
        <v>108.630952380952</v>
      </c>
      <c r="G69" s="52"/>
    </row>
    <row r="70" ht="21.6" customHeight="1" spans="1:7">
      <c r="A70" s="43" t="str">
        <f>[1]HUB!$A70</f>
        <v>HUB025.1</v>
      </c>
      <c r="B70" s="16" t="str">
        <f>[1]HUB!$B70</f>
        <v>2 HOLE  DISTRIBUTOR</v>
      </c>
      <c r="C70" s="14" t="str">
        <f>[1]HUB!$C70</f>
        <v>5/8" * 1/4"</v>
      </c>
      <c r="D70" s="44" t="s">
        <v>655</v>
      </c>
      <c r="E70" s="45"/>
      <c r="F70" s="46">
        <f>[1]HUB!$J70</f>
        <v>18.1878306878307</v>
      </c>
      <c r="G70" s="50"/>
    </row>
    <row r="71" ht="21.6" customHeight="1" spans="1:7">
      <c r="A71" s="43" t="str">
        <f>[1]HUB!$A71</f>
        <v>HUB025.2</v>
      </c>
      <c r="B71" s="16" t="str">
        <f>[1]HUB!$B71</f>
        <v>3 HOLE  DISTRIBUTOR</v>
      </c>
      <c r="C71" s="14" t="str">
        <f>[1]HUB!$C71</f>
        <v>5/8" * 1/4"</v>
      </c>
      <c r="D71" s="44"/>
      <c r="E71" s="45"/>
      <c r="F71" s="46">
        <f>[1]HUB!$J71</f>
        <v>18.1878306878307</v>
      </c>
      <c r="G71" s="51"/>
    </row>
    <row r="72" ht="21.6" customHeight="1" spans="1:7">
      <c r="A72" s="43" t="str">
        <f>[1]HUB!$A72</f>
        <v>HUB025.3</v>
      </c>
      <c r="B72" s="16" t="str">
        <f>[1]HUB!$B72</f>
        <v>4 HOLE  DISTRIBUTOR</v>
      </c>
      <c r="C72" s="14" t="str">
        <f>[1]HUB!$C72</f>
        <v>5/8" * 1/4"</v>
      </c>
      <c r="D72" s="44"/>
      <c r="E72" s="45"/>
      <c r="F72" s="46">
        <f>[1]HUB!$J72</f>
        <v>18.1878306878307</v>
      </c>
      <c r="G72" s="51"/>
    </row>
    <row r="73" ht="21.6" customHeight="1" spans="1:7">
      <c r="A73" s="43" t="str">
        <f>[1]HUB!$A73</f>
        <v>HUB025.4</v>
      </c>
      <c r="B73" s="16" t="str">
        <f>[1]HUB!$B73</f>
        <v>5 HOLE  DISTRIBUTOR</v>
      </c>
      <c r="C73" s="14" t="str">
        <f>[1]HUB!$C73</f>
        <v>5/8" * 1/4"</v>
      </c>
      <c r="D73" s="44"/>
      <c r="E73" s="45"/>
      <c r="F73" s="46">
        <f>[1]HUB!$J73</f>
        <v>18.1878306878307</v>
      </c>
      <c r="G73" s="51"/>
    </row>
    <row r="74" ht="21.6" customHeight="1" spans="1:7">
      <c r="A74" s="43" t="str">
        <f>[1]HUB!$A74</f>
        <v>HUB025.5</v>
      </c>
      <c r="B74" s="16" t="str">
        <f>[1]HUB!$B74</f>
        <v>6 HOLE  DISTRIBUTOR</v>
      </c>
      <c r="C74" s="14" t="str">
        <f>[1]HUB!$C74</f>
        <v>5/8" * 1/4"</v>
      </c>
      <c r="D74" s="44"/>
      <c r="E74" s="45"/>
      <c r="F74" s="46">
        <f>[1]HUB!$J74</f>
        <v>18.1878306878307</v>
      </c>
      <c r="G74" s="51"/>
    </row>
    <row r="75" ht="21.6" customHeight="1" spans="1:7">
      <c r="A75" s="43" t="str">
        <f>[1]HUB!$A75</f>
        <v>HUB025.6</v>
      </c>
      <c r="B75" s="16" t="str">
        <f>[1]HUB!$B75</f>
        <v>7 HOLE  DISTRIBUTOR</v>
      </c>
      <c r="C75" s="14" t="str">
        <f>[1]HUB!$C75</f>
        <v>5/8" * 1/4"</v>
      </c>
      <c r="D75" s="44"/>
      <c r="E75" s="45"/>
      <c r="F75" s="46">
        <f>[1]HUB!$J75</f>
        <v>18.1878306878307</v>
      </c>
      <c r="G75" s="51"/>
    </row>
    <row r="76" ht="21.6" customHeight="1" spans="1:7">
      <c r="A76" s="43" t="str">
        <f>[1]HUB!$A76</f>
        <v>HUB025.7</v>
      </c>
      <c r="B76" s="16" t="str">
        <f>[1]HUB!$B76</f>
        <v>8 HOLE  DISTRIBUTOR</v>
      </c>
      <c r="C76" s="14" t="str">
        <f>[1]HUB!$C76</f>
        <v>5/8" * 1/4"</v>
      </c>
      <c r="D76" s="44"/>
      <c r="E76" s="45"/>
      <c r="F76" s="46">
        <f>[1]HUB!$J76</f>
        <v>18.1878306878307</v>
      </c>
      <c r="G76" s="51"/>
    </row>
    <row r="77" ht="21.6" customHeight="1" spans="1:7">
      <c r="A77" s="43" t="str">
        <f>[1]HUB!$A77</f>
        <v>HUB025.8</v>
      </c>
      <c r="B77" s="16" t="str">
        <f>[1]HUB!$B77</f>
        <v>9 HOLE  DISTRIBUTOR</v>
      </c>
      <c r="C77" s="14" t="str">
        <f>[1]HUB!$C77</f>
        <v>5/8" * 1/4"</v>
      </c>
      <c r="D77" s="44"/>
      <c r="E77" s="45"/>
      <c r="F77" s="46">
        <f>[1]HUB!$J77</f>
        <v>18.1878306878307</v>
      </c>
      <c r="G77" s="51"/>
    </row>
    <row r="78" ht="21.6" customHeight="1" spans="1:7">
      <c r="A78" s="43" t="str">
        <f>[1]HUB!$A78</f>
        <v>HUB025.9</v>
      </c>
      <c r="B78" s="16" t="str">
        <f>[1]HUB!$B78</f>
        <v>10 HOLE  DISTRIBUTOR</v>
      </c>
      <c r="C78" s="14" t="str">
        <f>[1]HUB!$C78</f>
        <v>3/4" * 1/4"</v>
      </c>
      <c r="D78" s="44"/>
      <c r="E78" s="45"/>
      <c r="F78" s="46">
        <f>[1]HUB!$J78</f>
        <v>29.7619047619048</v>
      </c>
      <c r="G78" s="51"/>
    </row>
    <row r="79" ht="21.6" customHeight="1" spans="1:7">
      <c r="A79" s="43" t="str">
        <f>[1]HUB!$A79</f>
        <v>HUB025.10</v>
      </c>
      <c r="B79" s="16" t="str">
        <f>[1]HUB!$B79</f>
        <v>11 HOLE  DISTRIBUTOR</v>
      </c>
      <c r="C79" s="14" t="str">
        <f>[1]HUB!$C79</f>
        <v>3/4" * 1/4"</v>
      </c>
      <c r="D79" s="44"/>
      <c r="E79" s="45"/>
      <c r="F79" s="46">
        <f>[1]HUB!$J79</f>
        <v>29.7619047619048</v>
      </c>
      <c r="G79" s="51"/>
    </row>
    <row r="80" ht="21.6" customHeight="1" spans="1:7">
      <c r="A80" s="43" t="str">
        <f>[1]HUB!$A80</f>
        <v>HUB025.11</v>
      </c>
      <c r="B80" s="16" t="str">
        <f>[1]HUB!$B80</f>
        <v>12 HOLE  DISTRIBUTOR</v>
      </c>
      <c r="C80" s="14" t="str">
        <f>[1]HUB!$C80</f>
        <v>3/4" * 1/4"</v>
      </c>
      <c r="D80" s="44"/>
      <c r="E80" s="45"/>
      <c r="F80" s="46">
        <f>[1]HUB!$J80</f>
        <v>29.7619047619048</v>
      </c>
      <c r="G80" s="51"/>
    </row>
    <row r="81" ht="21.6" customHeight="1" spans="1:7">
      <c r="A81" s="43" t="str">
        <f>[1]HUB!$A81</f>
        <v>HUB025.12</v>
      </c>
      <c r="B81" s="16" t="str">
        <f>[1]HUB!$B81</f>
        <v>14 HOLE  DISTRIBUTOR</v>
      </c>
      <c r="C81" s="14" t="str">
        <f>[1]HUB!$C81</f>
        <v>3/4" * 1/4"</v>
      </c>
      <c r="D81" s="44"/>
      <c r="E81" s="45"/>
      <c r="F81" s="46">
        <f>[1]HUB!$J81</f>
        <v>57.8703703703704</v>
      </c>
      <c r="G81" s="51"/>
    </row>
    <row r="82" ht="21.6" customHeight="1" spans="1:7">
      <c r="A82" s="43" t="str">
        <f>[1]HUB!$A82</f>
        <v>HUB025.13</v>
      </c>
      <c r="B82" s="16" t="str">
        <f>[1]HUB!$B82</f>
        <v>16 HOLE  DISTRIBUTOR</v>
      </c>
      <c r="C82" s="14" t="str">
        <f>[1]HUB!$C82</f>
        <v>3/4" * 1/4"</v>
      </c>
      <c r="D82" s="44"/>
      <c r="E82" s="45"/>
      <c r="F82" s="46">
        <f>[1]HUB!$J82</f>
        <v>57.8703703703704</v>
      </c>
      <c r="G82" s="51"/>
    </row>
    <row r="83" ht="21.6" customHeight="1" spans="1:7">
      <c r="A83" s="43" t="str">
        <f>[1]HUB!$A83</f>
        <v>HUB025.14</v>
      </c>
      <c r="B83" s="16" t="str">
        <f>[1]HUB!$B83</f>
        <v>18 HOLE  DISTRIBUTOR</v>
      </c>
      <c r="C83" s="14" t="str">
        <f>[1]HUB!$C83</f>
        <v>3/4" * 1/4"</v>
      </c>
      <c r="D83" s="44"/>
      <c r="E83" s="45"/>
      <c r="F83" s="46">
        <f>[1]HUB!$J83</f>
        <v>57.8703703703704</v>
      </c>
      <c r="G83" s="51"/>
    </row>
    <row r="84" ht="21.6" customHeight="1" spans="1:7">
      <c r="A84" s="43" t="str">
        <f>[1]HUB!$A84</f>
        <v>HUB025.15</v>
      </c>
      <c r="B84" s="16" t="str">
        <f>[1]HUB!$B84</f>
        <v>20 HOLE  DISTRIBUTOR</v>
      </c>
      <c r="C84" s="14" t="str">
        <f>[1]HUB!$C84</f>
        <v>3/4" * 1/4"</v>
      </c>
      <c r="D84" s="44"/>
      <c r="E84" s="45"/>
      <c r="F84" s="46">
        <f>[1]HUB!$J84</f>
        <v>79.3650793650794</v>
      </c>
      <c r="G84" s="51"/>
    </row>
    <row r="85" ht="21.6" customHeight="1" spans="1:7">
      <c r="A85" s="43" t="str">
        <f>[1]HUB!$A85</f>
        <v>HUB025.16</v>
      </c>
      <c r="B85" s="16" t="str">
        <f>[1]HUB!$B85</f>
        <v>22 HOLE  DISTRIBUTOR</v>
      </c>
      <c r="C85" s="14" t="str">
        <f>[1]HUB!$C85</f>
        <v>7/8" * 1/4"</v>
      </c>
      <c r="D85" s="44"/>
      <c r="E85" s="45"/>
      <c r="F85" s="46">
        <f>[1]HUB!$J85</f>
        <v>79.3650793650794</v>
      </c>
      <c r="G85" s="51"/>
    </row>
    <row r="86" ht="21.6" customHeight="1" spans="1:7">
      <c r="A86" s="43" t="str">
        <f>[1]HUB!$A86</f>
        <v>HUB025.17</v>
      </c>
      <c r="B86" s="16" t="str">
        <f>[1]HUB!$B86</f>
        <v>24 HOLE  DISTRIBUTOR</v>
      </c>
      <c r="C86" s="14" t="str">
        <f>[1]HUB!$C86</f>
        <v>7/8" * 1/4"</v>
      </c>
      <c r="D86" s="44"/>
      <c r="E86" s="45"/>
      <c r="F86" s="46">
        <f>[1]HUB!$J86</f>
        <v>90.9391534391534</v>
      </c>
      <c r="G86" s="52"/>
    </row>
    <row r="87" ht="43.5" customHeight="1" spans="1:7">
      <c r="A87" s="43" t="str">
        <f>[1]HUB!$A87</f>
        <v>HUB026</v>
      </c>
      <c r="B87" s="16" t="str">
        <f>[1]HUB!$B87</f>
        <v>SU-04 (1/4" ACCESS VALVE 60mm)</v>
      </c>
      <c r="C87" s="14" t="str">
        <f>[1]HUB!$C87</f>
        <v>60mm</v>
      </c>
      <c r="D87" s="62" t="s">
        <v>656</v>
      </c>
      <c r="E87" s="63"/>
      <c r="F87" s="46">
        <f>[1]HUB!$J87</f>
        <v>4.0814479638009</v>
      </c>
      <c r="G87" s="50"/>
    </row>
    <row r="88" ht="43.5" customHeight="1" spans="1:7">
      <c r="A88" s="43" t="str">
        <f>[1]HUB!$A88</f>
        <v>HUB027.1</v>
      </c>
      <c r="B88" s="16" t="str">
        <f>[1]HUB!$B88</f>
        <v>SU-06 (3/8" ACCESS VALVE 100mm)</v>
      </c>
      <c r="C88" s="14" t="str">
        <f>[1]HUB!$C88</f>
        <v>100MM</v>
      </c>
      <c r="D88" s="62" t="s">
        <v>656</v>
      </c>
      <c r="E88" s="63"/>
      <c r="F88" s="46">
        <f>[1]HUB!$J88</f>
        <v>7.63725490196078</v>
      </c>
      <c r="G88" s="52"/>
    </row>
    <row r="89" ht="43.5" customHeight="1" spans="1:7">
      <c r="A89" s="43" t="str">
        <f>[1]HUB!$A89</f>
        <v>HUB027.2</v>
      </c>
      <c r="B89" s="64" t="str">
        <f>[1]HUB!$B89</f>
        <v>1/4" OR 5/16" VALVE CORE REMOVER (R22,R410A,R404A,R407C)</v>
      </c>
      <c r="C89" s="14"/>
      <c r="D89" s="65"/>
      <c r="E89" s="63"/>
      <c r="F89" s="46">
        <f>[1]HUB!$J89</f>
        <v>52.0833333333333</v>
      </c>
      <c r="G89" s="51"/>
    </row>
    <row r="90" ht="21.6" customHeight="1" spans="1:7">
      <c r="A90" s="43" t="str">
        <f>[1]HUB!$A90</f>
        <v>HUB026.1</v>
      </c>
      <c r="B90" s="16" t="str">
        <f>[1]HUB!$B90</f>
        <v>1/4" flare nut caster</v>
      </c>
      <c r="C90" s="14">
        <f>[1]HUB!$C90</f>
        <v>0</v>
      </c>
      <c r="D90" s="48"/>
      <c r="E90" s="45"/>
      <c r="F90" s="46">
        <f>[1]HUB!$J90</f>
        <v>2.5625</v>
      </c>
      <c r="G90" s="50"/>
    </row>
    <row r="91" ht="21.6" customHeight="1" spans="1:7">
      <c r="A91" s="43" t="str">
        <f>[1]HUB!$A91</f>
        <v>HUB026.2</v>
      </c>
      <c r="B91" s="16" t="str">
        <f>[1]HUB!$B91</f>
        <v>3/8" flare nut caster</v>
      </c>
      <c r="C91" s="14">
        <f>[1]HUB!$C91</f>
        <v>0</v>
      </c>
      <c r="D91" s="48"/>
      <c r="E91" s="45"/>
      <c r="F91" s="46">
        <f>[1]HUB!$J91</f>
        <v>5.29583333333333</v>
      </c>
      <c r="G91" s="51"/>
    </row>
    <row r="92" ht="37.5" customHeight="1" spans="1:7">
      <c r="A92" s="43" t="str">
        <f>[1]HUB!$A92</f>
        <v>HUB026.3</v>
      </c>
      <c r="B92" s="16" t="str">
        <f>[1]HUB!$B92</f>
        <v>1/2" flare nut caster</v>
      </c>
      <c r="C92" s="14">
        <f>[1]HUB!$C92</f>
        <v>0</v>
      </c>
      <c r="D92" s="48"/>
      <c r="E92" s="45"/>
      <c r="F92" s="46">
        <f>[1]HUB!$J92</f>
        <v>6.40625</v>
      </c>
      <c r="G92" s="51"/>
    </row>
    <row r="93" spans="1:7">
      <c r="A93" s="43" t="str">
        <f>[1]HUB!$A93</f>
        <v>HUB026.4</v>
      </c>
      <c r="B93" s="16" t="str">
        <f>[1]HUB!$B93</f>
        <v>5/8" flare nut caster</v>
      </c>
      <c r="C93" s="14">
        <f>[1]HUB!$C93</f>
        <v>0</v>
      </c>
      <c r="D93" s="48"/>
      <c r="E93" s="45"/>
      <c r="F93" s="46">
        <f>[1]HUB!$J93</f>
        <v>8.37083333333333</v>
      </c>
      <c r="G93" s="51"/>
    </row>
    <row r="94" spans="1:7">
      <c r="A94" s="43" t="str">
        <f>[1]HUB!$A94</f>
        <v>HUB026.5</v>
      </c>
      <c r="B94" s="16" t="str">
        <f>[1]HUB!$B94</f>
        <v>3/4" flare nut caster</v>
      </c>
      <c r="C94" s="14">
        <f>[1]HUB!$C94</f>
        <v>0</v>
      </c>
      <c r="D94" s="48"/>
      <c r="E94" s="45"/>
      <c r="F94" s="46">
        <f>[1]HUB!$J94</f>
        <v>10.25</v>
      </c>
      <c r="G94" s="52"/>
    </row>
    <row r="95" ht="33.75" customHeight="1" spans="1:7">
      <c r="A95" s="43" t="str">
        <f>[1]HUB!$A95</f>
        <v>HUB026.6</v>
      </c>
      <c r="B95" s="16" t="str">
        <f>[1]HUB!$B95</f>
        <v>1/4" cap nut</v>
      </c>
      <c r="C95" s="14">
        <f>[1]HUB!$C95</f>
        <v>0</v>
      </c>
      <c r="D95" s="48"/>
      <c r="E95" s="45"/>
      <c r="F95" s="46">
        <f>[1]HUB!$J95</f>
        <v>2.60909090909091</v>
      </c>
      <c r="G95" s="47"/>
    </row>
    <row r="96" spans="1:7">
      <c r="A96" s="43" t="str">
        <f>[1]HUB!$A96</f>
        <v>HUB026.7</v>
      </c>
      <c r="B96" s="16" t="str">
        <f>[1]HUB!$B96</f>
        <v>1/8" NPT PLUG</v>
      </c>
      <c r="C96" s="14">
        <f>[1]HUB!$C96</f>
        <v>0</v>
      </c>
      <c r="D96" s="48"/>
      <c r="E96" s="45"/>
      <c r="F96" s="46">
        <f>[1]HUB!$J96</f>
        <v>1.921875</v>
      </c>
      <c r="G96" s="50"/>
    </row>
    <row r="97" spans="1:7">
      <c r="A97" s="43" t="str">
        <f>[1]HUB!$A97</f>
        <v>HUB026.8</v>
      </c>
      <c r="B97" s="16" t="str">
        <f>[1]HUB!$B97</f>
        <v>1/4" NPT PLUG</v>
      </c>
      <c r="C97" s="14">
        <f>[1]HUB!$C97</f>
        <v>0</v>
      </c>
      <c r="D97" s="48"/>
      <c r="E97" s="45"/>
      <c r="F97" s="46">
        <f>[1]HUB!$J97</f>
        <v>3.203125</v>
      </c>
      <c r="G97" s="51"/>
    </row>
    <row r="98" ht="42.75" customHeight="1" spans="1:7">
      <c r="A98" s="43" t="str">
        <f>[1]HUB!$A98</f>
        <v>HUB026.9</v>
      </c>
      <c r="B98" s="16" t="str">
        <f>[1]HUB!$B98</f>
        <v>3/8" NPT PLUG</v>
      </c>
      <c r="C98" s="14">
        <f>[1]HUB!$C98</f>
        <v>0</v>
      </c>
      <c r="D98" s="48"/>
      <c r="E98" s="45"/>
      <c r="F98" s="46">
        <f>[1]HUB!$J98</f>
        <v>5.765625</v>
      </c>
      <c r="G98" s="51"/>
    </row>
    <row r="99" spans="1:7">
      <c r="A99" s="43" t="str">
        <f>[1]HUB!$A99</f>
        <v>HUB026.10</v>
      </c>
      <c r="B99" s="16" t="str">
        <f>[1]HUB!$B99</f>
        <v>1/2" NPT PLUG</v>
      </c>
      <c r="C99" s="14">
        <f>[1]HUB!$C99</f>
        <v>0</v>
      </c>
      <c r="D99" s="48"/>
      <c r="E99" s="45"/>
      <c r="F99" s="46">
        <f>[1]HUB!$J99</f>
        <v>9.90833333333333</v>
      </c>
      <c r="G99" s="51"/>
    </row>
    <row r="100" spans="1:7">
      <c r="A100" s="43" t="str">
        <f>[1]HUB!$A100</f>
        <v>HUB026.11</v>
      </c>
      <c r="B100" s="16" t="str">
        <f>[1]HUB!$B100</f>
        <v>3/4" NPT PLUG</v>
      </c>
      <c r="C100" s="14">
        <f>[1]HUB!$C100</f>
        <v>0</v>
      </c>
      <c r="D100" s="48"/>
      <c r="E100" s="45"/>
      <c r="F100" s="46">
        <f>[1]HUB!$J100</f>
        <v>12.5277777777778</v>
      </c>
      <c r="G100" s="51"/>
    </row>
    <row r="101" spans="1:7">
      <c r="A101" s="43" t="str">
        <f>[1]HUB!$A101</f>
        <v>HUB026.12</v>
      </c>
      <c r="B101" s="16" t="str">
        <f>[1]HUB!$B101</f>
        <v>1" NPT PLUG</v>
      </c>
      <c r="C101" s="14">
        <f>[1]HUB!$C101</f>
        <v>0</v>
      </c>
      <c r="D101" s="48"/>
      <c r="E101" s="45"/>
      <c r="F101" s="46">
        <f>[1]HUB!$J101</f>
        <v>18.9112850981916</v>
      </c>
      <c r="G101" s="52"/>
    </row>
    <row r="102" spans="1:7">
      <c r="A102" s="43" t="str">
        <f>[1]HUB!$A102</f>
        <v>HUB026.13</v>
      </c>
      <c r="B102" s="16" t="str">
        <f>[1]HUB!$B102</f>
        <v>1/4x1/8 NPT UNION</v>
      </c>
      <c r="C102" s="14">
        <f>[1]HUB!$C102</f>
        <v>0</v>
      </c>
      <c r="D102" s="62"/>
      <c r="E102" s="63"/>
      <c r="F102" s="46">
        <f>[1]HUB!$J102</f>
        <v>2.5625</v>
      </c>
      <c r="G102" s="50"/>
    </row>
    <row r="103" spans="1:7">
      <c r="A103" s="43" t="str">
        <f>[1]HUB!$A103</f>
        <v>HUB026.14</v>
      </c>
      <c r="B103" s="16" t="str">
        <f>[1]HUB!$B103</f>
        <v>1/4x1/4 NPT UNION</v>
      </c>
      <c r="C103" s="14">
        <f>[1]HUB!$C103</f>
        <v>0</v>
      </c>
      <c r="D103" s="62"/>
      <c r="E103" s="63"/>
      <c r="F103" s="46">
        <f>[1]HUB!$J103</f>
        <v>3.5875</v>
      </c>
      <c r="G103" s="51"/>
    </row>
    <row r="104" spans="1:7">
      <c r="A104" s="43" t="str">
        <f>[1]HUB!$A104</f>
        <v>HUB026.15</v>
      </c>
      <c r="B104" s="16" t="str">
        <f>[1]HUB!$B104</f>
        <v>1/4x3/8 NPT UNION</v>
      </c>
      <c r="C104" s="14">
        <f>[1]HUB!$C104</f>
        <v>0</v>
      </c>
      <c r="D104" s="62"/>
      <c r="E104" s="63"/>
      <c r="F104" s="46">
        <f>[1]HUB!$J104</f>
        <v>5.33</v>
      </c>
      <c r="G104" s="51"/>
    </row>
    <row r="105" spans="1:7">
      <c r="A105" s="43" t="str">
        <f>[1]HUB!$A105</f>
        <v>HUB026.16</v>
      </c>
      <c r="B105" s="16" t="str">
        <f>[1]HUB!$B105</f>
        <v>1/4x1/2 NPT UNION</v>
      </c>
      <c r="C105" s="14">
        <f>[1]HUB!$C105</f>
        <v>0</v>
      </c>
      <c r="D105" s="62"/>
      <c r="E105" s="63"/>
      <c r="F105" s="46">
        <f>[1]HUB!$J105</f>
        <v>9.3275</v>
      </c>
      <c r="G105" s="51"/>
    </row>
    <row r="106" spans="1:7">
      <c r="A106" s="43" t="str">
        <f>[1]HUB!$A106</f>
        <v>HUB026.17</v>
      </c>
      <c r="B106" s="16" t="str">
        <f>[1]HUB!$B106</f>
        <v>3/8x1/4 NPT UNION</v>
      </c>
      <c r="C106" s="14">
        <f>[1]HUB!$C106</f>
        <v>0</v>
      </c>
      <c r="D106" s="62"/>
      <c r="E106" s="63"/>
      <c r="F106" s="46">
        <f>[1]HUB!$J106</f>
        <v>9.3275</v>
      </c>
      <c r="G106" s="52"/>
    </row>
    <row r="107" ht="43.5" customHeight="1" spans="1:7">
      <c r="A107" s="43" t="str">
        <f>[1]HUB!$A107</f>
        <v>HUB026.18</v>
      </c>
      <c r="B107" s="16" t="str">
        <f>[1]HUB!$B107</f>
        <v>1/2 NPT X 3/8 FLARE FEMALE UNION</v>
      </c>
      <c r="C107" s="14">
        <f>[1]HUB!$C107</f>
        <v>0</v>
      </c>
      <c r="D107" s="62"/>
      <c r="E107" s="63"/>
      <c r="F107" s="46">
        <f>[1]HUB!$J107</f>
        <v>7.8925</v>
      </c>
      <c r="G107" s="47"/>
    </row>
    <row r="108" ht="42" customHeight="1" spans="1:7">
      <c r="A108" s="43" t="str">
        <f>[1]HUB!$A108</f>
        <v>HUB026.19</v>
      </c>
      <c r="B108" s="16" t="str">
        <f>[1]HUB!$B108</f>
        <v>3/8 x 1/4 NPT ELBOW (OS)</v>
      </c>
      <c r="C108" s="14">
        <f>[1]HUB!$C108</f>
        <v>0</v>
      </c>
      <c r="D108" s="62"/>
      <c r="E108" s="63"/>
      <c r="F108" s="46">
        <f>[1]HUB!$J108</f>
        <v>10.25</v>
      </c>
      <c r="G108" s="47"/>
    </row>
    <row r="109" ht="42" customHeight="1" spans="1:7">
      <c r="A109" s="43" t="str">
        <f>[1]HUB!$A109</f>
        <v>HUB026.20</v>
      </c>
      <c r="B109" s="16" t="str">
        <f>[1]HUB!$B109</f>
        <v>1/4 BRASS NUT (OS)</v>
      </c>
      <c r="C109" s="14">
        <f>[1]HUB!$C109</f>
        <v>0</v>
      </c>
      <c r="D109" s="62"/>
      <c r="E109" s="63"/>
      <c r="F109" s="46">
        <f>[1]HUB!$J109</f>
        <v>3.8247542895219</v>
      </c>
      <c r="G109" s="50"/>
    </row>
    <row r="110" ht="42.75" customHeight="1" spans="1:7">
      <c r="A110" s="43" t="str">
        <f>[1]HUB!$A110</f>
        <v>HUB026.21</v>
      </c>
      <c r="B110" s="16" t="str">
        <f>[1]HUB!$B110</f>
        <v>3/8 BRASS NUT (OS)</v>
      </c>
      <c r="C110" s="14">
        <f>[1]HUB!$C110</f>
        <v>0</v>
      </c>
      <c r="D110" s="62"/>
      <c r="E110" s="63"/>
      <c r="F110" s="46">
        <f>[1]HUB!$J110</f>
        <v>7.10311510911211</v>
      </c>
      <c r="G110" s="52"/>
    </row>
    <row r="111" ht="41.25" customHeight="1" spans="1:7">
      <c r="A111" s="43" t="str">
        <f>[1]HUB!$A111</f>
        <v>HUB026.22</v>
      </c>
      <c r="B111" s="16" t="str">
        <f>[1]HUB!$B111</f>
        <v>1/4 WELDING ACCESS VALVE</v>
      </c>
      <c r="C111" s="14">
        <f>[1]HUB!$C111</f>
        <v>0</v>
      </c>
      <c r="D111" s="62"/>
      <c r="E111" s="63"/>
      <c r="F111" s="46">
        <f>[1]HUB!$J111</f>
        <v>4.47272727272727</v>
      </c>
      <c r="G111" s="47"/>
    </row>
    <row r="112" ht="21.6" customHeight="1" spans="1:7">
      <c r="A112" s="43" t="str">
        <f>[1]HUB!$A112</f>
        <v>HUB027</v>
      </c>
      <c r="B112" s="16" t="str">
        <f>[1]HUB!$B112</f>
        <v>AH-627-04*02 (1/8npt x 1/4" union c/w core)</v>
      </c>
      <c r="C112" s="14" t="str">
        <f>[1]HUB!$C112</f>
        <v>1/4" Tube O.D. in, 1/8" Pipe Thd in.</v>
      </c>
      <c r="D112" s="66" t="s">
        <v>657</v>
      </c>
      <c r="E112" s="67"/>
      <c r="F112" s="46">
        <f>[1]HUB!$J112</f>
        <v>5.21818181818182</v>
      </c>
      <c r="G112" s="50"/>
    </row>
    <row r="113" ht="32.25" customHeight="1" spans="1:7">
      <c r="A113" s="43" t="str">
        <f>[1]HUB!$A113</f>
        <v>HUB028</v>
      </c>
      <c r="B113" s="16" t="str">
        <f>[1]HUB!$B113</f>
        <v>AH-627-04*04 (1/4npt x 1/4" union c/w core)</v>
      </c>
      <c r="C113" s="14" t="str">
        <f>[1]HUB!$C113</f>
        <v>1/4" Tube O.D. in, 1/4" Pipe Thd in.</v>
      </c>
      <c r="D113" s="66"/>
      <c r="E113" s="67"/>
      <c r="F113" s="46">
        <f>[1]HUB!$J113</f>
        <v>6.05681818181818</v>
      </c>
      <c r="G113" s="52"/>
    </row>
    <row r="114" ht="40.5" customHeight="1" spans="1:7">
      <c r="A114" s="43" t="str">
        <f>[1]HUB!$A114</f>
        <v>HUB028.1</v>
      </c>
      <c r="B114" s="16" t="str">
        <f>[1]HUB!$B114</f>
        <v>1/8npt x 1/4" npt fitting union c/w lock</v>
      </c>
      <c r="C114" s="14">
        <f>[1]HUB!$C114</f>
        <v>0</v>
      </c>
      <c r="D114" s="66"/>
      <c r="E114" s="67"/>
      <c r="F114" s="46">
        <f>[1]HUB!$J114</f>
        <v>24.9594155844156</v>
      </c>
      <c r="G114" s="51"/>
    </row>
    <row r="115" ht="30" customHeight="1" spans="1:7">
      <c r="A115" s="43" t="str">
        <f>[1]HUB!$A115</f>
        <v>HUB028.2</v>
      </c>
      <c r="B115" s="16" t="str">
        <f>[1]HUB!$B115</f>
        <v>1/4npt x 1/4" npt fitting union c/w lock</v>
      </c>
      <c r="C115" s="14">
        <f>[1]HUB!$C115</f>
        <v>0</v>
      </c>
      <c r="D115" s="66"/>
      <c r="E115" s="45"/>
      <c r="F115" s="46">
        <f>[1]HUB!$J116</f>
        <v>7.26818181818182</v>
      </c>
      <c r="G115" s="50"/>
    </row>
    <row r="116" ht="30" customHeight="1" spans="1:7">
      <c r="A116" s="43" t="str">
        <f>[1]HUB!$A116</f>
        <v>HUB029</v>
      </c>
      <c r="B116" s="16" t="str">
        <f>[1]HUB!$B116</f>
        <v>UT-221</v>
      </c>
      <c r="C116" s="14" t="str">
        <f>[1]HUB!$C116</f>
        <v>1/8" NPT, 1/4" SAE, 1/4" SAE</v>
      </c>
      <c r="D116" s="44" t="s">
        <v>658</v>
      </c>
      <c r="E116" s="45"/>
      <c r="F116" s="46">
        <f>[1]HUB!$J117</f>
        <v>7.45454545454545</v>
      </c>
      <c r="G116" s="51"/>
    </row>
    <row r="117" ht="21.6" customHeight="1" spans="1:7">
      <c r="A117" s="43" t="str">
        <f>[1]HUB!$A117</f>
        <v>HUB030</v>
      </c>
      <c r="B117" s="16" t="str">
        <f>[1]HUB!$B117</f>
        <v>UT-222</v>
      </c>
      <c r="C117" s="14" t="str">
        <f>[1]HUB!$C117</f>
        <v>1/4" NPT, 1/4" SAE, 1/4" SAE</v>
      </c>
      <c r="D117" s="44"/>
      <c r="E117" s="45"/>
      <c r="F117" s="46">
        <f>[1]HUB!$J117</f>
        <v>7.45454545454545</v>
      </c>
      <c r="G117" s="52"/>
    </row>
    <row r="118" ht="21.6" customHeight="1" spans="1:7">
      <c r="A118" s="43" t="str">
        <f>[1]HUB!$A118</f>
        <v>HUB031</v>
      </c>
      <c r="B118" s="16" t="str">
        <f>[1]HUB!$B118</f>
        <v>RV-04×04</v>
      </c>
      <c r="C118" s="14" t="str">
        <f>[1]HUB!$C118</f>
        <v>1/4" NPT * 1/4" SAE</v>
      </c>
      <c r="D118" s="48" t="s">
        <v>659</v>
      </c>
      <c r="E118" s="45"/>
      <c r="F118" s="46">
        <f>[1]HUB!$J118</f>
        <v>27.4886363636364</v>
      </c>
      <c r="G118" s="50"/>
    </row>
    <row r="119" ht="21.6" customHeight="1" spans="1:7">
      <c r="A119" s="43" t="str">
        <f>[1]HUB!$A119</f>
        <v>HUB032</v>
      </c>
      <c r="B119" s="16" t="str">
        <f>[1]HUB!$B119</f>
        <v>RV-04×06</v>
      </c>
      <c r="C119" s="14" t="str">
        <f>[1]HUB!$C119</f>
        <v>1/4" NPT * 3/8" SAE</v>
      </c>
      <c r="D119" s="49"/>
      <c r="E119" s="45"/>
      <c r="F119" s="46">
        <f>[1]HUB!$J119</f>
        <v>27.4886363636364</v>
      </c>
      <c r="G119" s="51"/>
    </row>
    <row r="120" ht="21.6" customHeight="1" spans="1:7">
      <c r="A120" s="43" t="str">
        <f>[1]HUB!$A120</f>
        <v>HUB033</v>
      </c>
      <c r="B120" s="16" t="str">
        <f>[1]HUB!$B120</f>
        <v>RV-06×04</v>
      </c>
      <c r="C120" s="14" t="str">
        <f>[1]HUB!$C120</f>
        <v>3/8" NPT * 1/4" SAE</v>
      </c>
      <c r="D120" s="49"/>
      <c r="E120" s="45"/>
      <c r="F120" s="46">
        <f>[1]HUB!$J120</f>
        <v>27.4886363636364</v>
      </c>
      <c r="G120" s="51"/>
    </row>
    <row r="121" spans="1:7">
      <c r="A121" s="43" t="str">
        <f>[1]HUB!$A121</f>
        <v>HUB034</v>
      </c>
      <c r="B121" s="16" t="str">
        <f>[1]HUB!$B121</f>
        <v>RV-06×06</v>
      </c>
      <c r="C121" s="14" t="str">
        <f>[1]HUB!$C121</f>
        <v>3/8" NPT * 3/8" SAE</v>
      </c>
      <c r="D121" s="49"/>
      <c r="E121" s="45"/>
      <c r="F121" s="46">
        <f>[1]HUB!$J121</f>
        <v>41.9318181818182</v>
      </c>
      <c r="G121" s="51"/>
    </row>
    <row r="122" spans="1:7">
      <c r="A122" s="43" t="str">
        <f>[1]HUB!$A122</f>
        <v>HUB035</v>
      </c>
      <c r="B122" s="16" t="str">
        <f>[1]HUB!$B122</f>
        <v>RV-08×08</v>
      </c>
      <c r="C122" s="14" t="str">
        <f>[1]HUB!$C122</f>
        <v>1/2" NPT * 1/2" SAE</v>
      </c>
      <c r="D122" s="49"/>
      <c r="E122" s="45"/>
      <c r="F122" s="46">
        <f>[1]HUB!$J122</f>
        <v>41.9318181818182</v>
      </c>
      <c r="G122" s="51"/>
    </row>
    <row r="123" spans="1:7">
      <c r="A123" s="43" t="str">
        <f>[1]HUB!$A123</f>
        <v>HUB036</v>
      </c>
      <c r="B123" s="16" t="str">
        <f>[1]HUB!$B123</f>
        <v>RV-12×10</v>
      </c>
      <c r="C123" s="14" t="str">
        <f>[1]HUB!$C123</f>
        <v>3/4" NPT * 5/8" SAE</v>
      </c>
      <c r="D123" s="49"/>
      <c r="E123" s="45"/>
      <c r="F123" s="46">
        <f>[1]HUB!$J123</f>
        <v>83.8636363636363</v>
      </c>
      <c r="G123" s="51"/>
    </row>
    <row r="124" spans="1:7">
      <c r="A124" s="43" t="str">
        <f>[1]HUB!$A124</f>
        <v>HUB037</v>
      </c>
      <c r="B124" s="16" t="str">
        <f>[1]HUB!$B124</f>
        <v>RV-12×12</v>
      </c>
      <c r="C124" s="14" t="str">
        <f>[1]HUB!$C124</f>
        <v>3/4" NPT * 3/4" SAE</v>
      </c>
      <c r="D124" s="53"/>
      <c r="E124" s="45"/>
      <c r="F124" s="46">
        <f>[1]HUB!$J124</f>
        <v>85.7272727272727</v>
      </c>
      <c r="G124" s="52"/>
    </row>
    <row r="125" ht="35.25" customHeight="1" spans="1:7">
      <c r="A125" s="43" t="str">
        <f>[1]HUB!$A125</f>
        <v>HUB038</v>
      </c>
      <c r="B125" s="16" t="str">
        <f>[1]HUB!$B125</f>
        <v>AH-466</v>
      </c>
      <c r="C125" s="14" t="str">
        <f>[1]HUB!$C125</f>
        <v>1/4" SAE Without Gauge</v>
      </c>
      <c r="D125" s="48" t="s">
        <v>660</v>
      </c>
      <c r="E125" s="45"/>
      <c r="F125" s="46">
        <f>[1]HUB!$J125</f>
        <v>22.6354166666667</v>
      </c>
      <c r="G125" s="68"/>
    </row>
    <row r="126" ht="36.75" customHeight="1" spans="1:7">
      <c r="A126" s="43" t="str">
        <f>[1]HUB!$A126</f>
        <v>HUB039</v>
      </c>
      <c r="B126" s="16" t="str">
        <f>[1]HUB!$B126</f>
        <v>AH-467</v>
      </c>
      <c r="C126" s="14" t="str">
        <f>[1]HUB!$C126</f>
        <v>1/4" SAE Without Gauge</v>
      </c>
      <c r="D126" s="49"/>
      <c r="E126" s="45"/>
      <c r="F126" s="46">
        <f>[1]HUB!$J126</f>
        <v>23.0625</v>
      </c>
      <c r="G126" s="69"/>
    </row>
    <row r="127" ht="38.25" customHeight="1" spans="1:7">
      <c r="A127" s="43" t="str">
        <f>[1]HUB!$A127</f>
        <v>HUB040</v>
      </c>
      <c r="B127" s="16" t="str">
        <f>[1]HUB!$B127</f>
        <v>AH-468</v>
      </c>
      <c r="C127" s="14" t="str">
        <f>[1]HUB!$C127</f>
        <v>1/4" SAE Without Gauge</v>
      </c>
      <c r="D127" s="53"/>
      <c r="E127" s="45"/>
      <c r="F127" s="46" t="str">
        <f>[1]HUB!$J127</f>
        <v>~</v>
      </c>
      <c r="G127" s="69"/>
    </row>
    <row r="128" ht="30.75" customHeight="1" spans="1:7">
      <c r="A128" s="43" t="str">
        <f>[1]HUB!$A128</f>
        <v>HUB041</v>
      </c>
      <c r="B128" s="16" t="str">
        <f>[1]HUB!$B128</f>
        <v>RG-BS</v>
      </c>
      <c r="C128" s="14" t="str">
        <f>[1]HUB!$C128</f>
        <v>For R22, R134, R404</v>
      </c>
      <c r="D128" s="44" t="s">
        <v>661</v>
      </c>
      <c r="E128" s="45"/>
      <c r="F128" s="46">
        <f>[1]HUB!$J128</f>
        <v>21.3541666666667</v>
      </c>
      <c r="G128" s="69"/>
    </row>
    <row r="129" ht="21.6" customHeight="1" spans="1:7">
      <c r="A129" s="43" t="str">
        <f>[1]HUB!$A129</f>
        <v>HUB042</v>
      </c>
      <c r="B129" s="16" t="str">
        <f>[1]HUB!$B129</f>
        <v>RG-RS</v>
      </c>
      <c r="C129" s="14" t="str">
        <f>[1]HUB!$C129</f>
        <v>For R22, R134, R404</v>
      </c>
      <c r="D129" s="70" t="s">
        <v>662</v>
      </c>
      <c r="E129" s="71"/>
      <c r="F129" s="46">
        <f>[1]HUB!$J129</f>
        <v>23.9166666666667</v>
      </c>
      <c r="G129" s="13"/>
    </row>
    <row r="130" ht="21.6" customHeight="1" spans="1:7">
      <c r="A130" s="43" t="str">
        <f>[1]HUB!$A130</f>
        <v>HUB043</v>
      </c>
      <c r="B130" s="16" t="str">
        <f>[1]HUB!$B130</f>
        <v>RG-410a-500aY70</v>
      </c>
      <c r="C130" s="14" t="str">
        <f>[1]HUB!$C130</f>
        <v>For R410A</v>
      </c>
      <c r="D130" s="44" t="s">
        <v>661</v>
      </c>
      <c r="E130" s="45"/>
      <c r="F130" s="46">
        <f>[1]HUB!$J130</f>
        <v>21.3541666666667</v>
      </c>
      <c r="G130" s="21"/>
    </row>
    <row r="131" ht="21.6" customHeight="1" spans="1:7">
      <c r="A131" s="43" t="str">
        <f>[1]HUB!$A131</f>
        <v>HUB044</v>
      </c>
      <c r="B131" s="16" t="str">
        <f>[1]HUB!$B131</f>
        <v>RG-410a-800aY71</v>
      </c>
      <c r="C131" s="14" t="str">
        <f>[1]HUB!$C131</f>
        <v>For R410A</v>
      </c>
      <c r="D131" s="70" t="s">
        <v>662</v>
      </c>
      <c r="E131" s="71"/>
      <c r="F131" s="46">
        <f>[1]HUB!$J131</f>
        <v>21.3541666666667</v>
      </c>
      <c r="G131" s="21"/>
    </row>
    <row r="132" ht="41.25" customHeight="1" spans="1:7">
      <c r="A132" s="43" t="str">
        <f>[1]HUB!$A132</f>
        <v>HUB044.1</v>
      </c>
      <c r="B132" s="16" t="str">
        <f>[1]HUB!$B132</f>
        <v>RUBBER GAUGE COVER</v>
      </c>
      <c r="C132" s="14">
        <f>[1]HUB!$C132</f>
        <v>0</v>
      </c>
      <c r="D132" s="70"/>
      <c r="E132" s="71"/>
      <c r="F132" s="46">
        <f>[1]HUB!$J132</f>
        <v>4.27083333333333</v>
      </c>
      <c r="G132" s="21"/>
    </row>
    <row r="133" ht="58.5" customHeight="1" spans="1:7">
      <c r="A133" s="43" t="str">
        <f>[1]HUB!$A133</f>
        <v>HUB044.2</v>
      </c>
      <c r="B133" s="16" t="str">
        <f>[1]HUB!$B133</f>
        <v>VMG-2-R22-B VALUE MANIFOLD GAUGE SET</v>
      </c>
      <c r="C133" s="14">
        <f>[1]HUB!$C133</f>
        <v>0</v>
      </c>
      <c r="D133" s="70"/>
      <c r="E133" s="71"/>
      <c r="F133" s="46">
        <f>[1]HUB!$J133</f>
        <v>205.111312217195</v>
      </c>
      <c r="G133" s="21"/>
    </row>
    <row r="134" ht="82.5" customHeight="1" spans="1:7">
      <c r="A134" s="43" t="str">
        <f>[1]HUB!$A134</f>
        <v>HUB044.3</v>
      </c>
      <c r="B134" s="16" t="str">
        <f>[1]HUB!$B134</f>
        <v>VRM2-B-0101I VALUE DIGITAL MANIFOLD GAUGE SET</v>
      </c>
      <c r="C134" s="14" t="str">
        <f>[1]HUB!$C134</f>
        <v>ALL KIND REF GAS</v>
      </c>
      <c r="D134" s="70"/>
      <c r="E134" s="71"/>
      <c r="F134" s="46">
        <f>[1]HUB!$J134</f>
        <v>964.705882352941</v>
      </c>
      <c r="G134" s="21"/>
    </row>
    <row r="135" ht="79.5" customHeight="1" spans="1:7">
      <c r="A135" s="43" t="str">
        <f>[1]HUB!$A135</f>
        <v>HUB044.4</v>
      </c>
      <c r="B135" s="16" t="str">
        <f>[1]HUB!$B135</f>
        <v>VRM2-B-0401 VALUE MANIFOLD GAUGE SET</v>
      </c>
      <c r="C135" s="14">
        <f>[1]HUB!$C135</f>
        <v>0</v>
      </c>
      <c r="D135" s="70"/>
      <c r="E135" s="71"/>
      <c r="F135" s="46">
        <f>[1]HUB!$J135</f>
        <v>296.83257918552</v>
      </c>
      <c r="G135" s="21"/>
    </row>
    <row r="136" ht="99" customHeight="1" spans="1:7">
      <c r="A136" s="43" t="str">
        <f>[1]HUB!$A136</f>
        <v>HUB044.5</v>
      </c>
      <c r="B136" s="16" t="str">
        <f>[1]HUB!$B136</f>
        <v>VEF-1 VALUE ELECTRIC FLARING TOOL</v>
      </c>
      <c r="C136" s="14" t="str">
        <f>[1]HUB!$C136</f>
        <v>1/4 - 3/4</v>
      </c>
      <c r="D136" s="70"/>
      <c r="E136" s="71"/>
      <c r="F136" s="46">
        <f>[1]HUB!$J136</f>
        <v>1038.91402714932</v>
      </c>
      <c r="G136" s="21"/>
    </row>
    <row r="137" ht="58.5" customHeight="1" spans="1:7">
      <c r="A137" s="43" t="str">
        <f>[1]HUB!$A137</f>
        <v>HUB044.6</v>
      </c>
      <c r="B137" s="16" t="str">
        <f>[1]HUB!$B137</f>
        <v>VALUE DRAIN PUMP M1</v>
      </c>
      <c r="C137" s="14">
        <f>[1]HUB!$C137</f>
        <v>0</v>
      </c>
      <c r="D137" s="70"/>
      <c r="E137" s="71"/>
      <c r="F137" s="46">
        <f>[1]HUB!$J137</f>
        <v>192.941176470588</v>
      </c>
      <c r="G137" s="21"/>
    </row>
    <row r="138" ht="58.5" customHeight="1" spans="1:7">
      <c r="A138" s="43" t="str">
        <f>[1]HUB!$A138</f>
        <v>HUB044.7</v>
      </c>
      <c r="B138" s="16" t="str">
        <f>[1]HUB!$B138</f>
        <v>Electronic refrigerant scale VES-100B </v>
      </c>
      <c r="C138" s="14">
        <f>[1]HUB!$C138</f>
        <v>0</v>
      </c>
      <c r="D138" s="70"/>
      <c r="E138" s="71"/>
      <c r="F138" s="46">
        <f>[1]HUB!$J138</f>
        <v>838.552036199095</v>
      </c>
      <c r="G138" s="21"/>
    </row>
    <row r="139" ht="58.5" customHeight="1" spans="1:7">
      <c r="A139" s="43" t="str">
        <f>[1]HUB!$A139</f>
        <v>HUB044.8</v>
      </c>
      <c r="B139" s="16" t="str">
        <f>[1]HUB!$B139</f>
        <v>Electronic refrigerant scale VES-50B </v>
      </c>
      <c r="C139" s="14">
        <f>[1]HUB!$C139</f>
        <v>0</v>
      </c>
      <c r="D139" s="70"/>
      <c r="E139" s="71"/>
      <c r="F139" s="46">
        <f>[1]HUB!$J139</f>
        <v>754.548416289593</v>
      </c>
      <c r="G139" s="21"/>
    </row>
    <row r="140" ht="58.5" customHeight="1" spans="1:7">
      <c r="A140" s="43" t="str">
        <f>[1]HUB!$A140</f>
        <v>HUB044.9</v>
      </c>
      <c r="B140" s="16" t="str">
        <f>[1]HUB!$B140</f>
        <v>Vaccum gauge VMV-1</v>
      </c>
      <c r="C140" s="14">
        <f>[1]HUB!$C140</f>
        <v>0</v>
      </c>
      <c r="D140" s="70"/>
      <c r="E140" s="71"/>
      <c r="F140" s="46">
        <f>[1]HUB!$J140</f>
        <v>556.561085972851</v>
      </c>
      <c r="G140" s="21"/>
    </row>
    <row r="141" ht="58.5" customHeight="1" spans="1:7">
      <c r="A141" s="43" t="str">
        <f>[1]HUB!$A141</f>
        <v>HUB044.10</v>
      </c>
      <c r="B141" s="16" t="str">
        <f>[1]HUB!$B141</f>
        <v>Sound meter VMS-1</v>
      </c>
      <c r="C141" s="14">
        <f>[1]HUB!$C141</f>
        <v>0</v>
      </c>
      <c r="D141" s="70"/>
      <c r="E141" s="71"/>
      <c r="F141" s="46">
        <f>[1]HUB!$J141</f>
        <v>224.999095022624</v>
      </c>
      <c r="G141" s="21"/>
    </row>
    <row r="142" ht="39.75" customHeight="1" spans="1:7">
      <c r="A142" s="43" t="str">
        <f>[1]HUB!$A142</f>
        <v>HUB048</v>
      </c>
      <c r="B142" s="16" t="str">
        <f>[1]HUB!$B142</f>
        <v>REPAIR KIT (RUBBER)</v>
      </c>
      <c r="C142" s="14">
        <f>[1]HUB!$C142</f>
        <v>0</v>
      </c>
      <c r="D142" s="72"/>
      <c r="E142" s="73"/>
      <c r="F142" s="46">
        <f>[1]HUB!$J142</f>
        <v>6.63235294117647</v>
      </c>
      <c r="G142" s="50"/>
    </row>
    <row r="143" ht="37.5" customHeight="1" spans="1:7">
      <c r="A143" s="43" t="str">
        <f>[1]HUB!$A143</f>
        <v>HUB049</v>
      </c>
      <c r="B143" s="16" t="str">
        <f>[1]HUB!$B143</f>
        <v>AH-560G C/W hose 1.5m</v>
      </c>
      <c r="C143" s="14">
        <f>[1]HUB!$C143</f>
        <v>0</v>
      </c>
      <c r="D143" s="74" t="s">
        <v>663</v>
      </c>
      <c r="E143" s="55"/>
      <c r="F143" s="46">
        <f>[1]HUB!$J143</f>
        <v>178.099547511312</v>
      </c>
      <c r="G143" s="50"/>
    </row>
    <row r="144" spans="1:7">
      <c r="A144" s="43" t="str">
        <f>[1]HUB!$A144</f>
        <v>HUB049.01</v>
      </c>
      <c r="B144" s="16" t="str">
        <f>[1]HUB!$B144</f>
        <v>AH-336-RYB(R22,507)</v>
      </c>
      <c r="C144" s="14" t="str">
        <f>[1]HUB!$C144</f>
        <v>3-36" Set</v>
      </c>
      <c r="D144" s="48" t="s">
        <v>664</v>
      </c>
      <c r="E144" s="45"/>
      <c r="F144" s="46">
        <f>[1]HUB!$J144</f>
        <v>32.9607843137255</v>
      </c>
      <c r="G144" s="50"/>
    </row>
    <row r="145" spans="1:7">
      <c r="A145" s="43" t="str">
        <f>[1]HUB!$A145</f>
        <v>HUB050</v>
      </c>
      <c r="B145" s="16" t="str">
        <f>[1]HUB!$B145</f>
        <v>AH-360-RYB(R22,507)</v>
      </c>
      <c r="C145" s="14" t="str">
        <f>[1]HUB!$C145</f>
        <v>3-60" Set</v>
      </c>
      <c r="D145" s="49"/>
      <c r="E145" s="45"/>
      <c r="F145" s="46">
        <f>[1]HUB!$J145</f>
        <v>76.3725490196078</v>
      </c>
      <c r="G145" s="51"/>
    </row>
    <row r="146" spans="1:7">
      <c r="A146" s="43" t="str">
        <f>[1]HUB!$A146</f>
        <v>HUB051</v>
      </c>
      <c r="B146" s="16" t="str">
        <f>[1]HUB!$B146</f>
        <v>AH-372-RYB(R22,507)</v>
      </c>
      <c r="C146" s="14" t="str">
        <f>[1]HUB!$C146</f>
        <v>3-72" Set</v>
      </c>
      <c r="D146" s="49"/>
      <c r="E146" s="45"/>
      <c r="F146" s="46">
        <f>[1]HUB!$J146</f>
        <v>82.8039215686274</v>
      </c>
      <c r="G146" s="51"/>
    </row>
    <row r="147" spans="1:7">
      <c r="A147" s="43" t="str">
        <f>[1]HUB!$A147</f>
        <v>HUB052</v>
      </c>
      <c r="B147" s="16" t="str">
        <f>[1]HUB!$B147</f>
        <v>AH-396-RYB(R22,507)</v>
      </c>
      <c r="C147" s="14" t="str">
        <f>[1]HUB!$C147</f>
        <v>3-96" Set</v>
      </c>
      <c r="D147" s="53"/>
      <c r="E147" s="45"/>
      <c r="F147" s="46">
        <f>[1]HUB!$J147</f>
        <v>96.4705882352941</v>
      </c>
      <c r="G147" s="51"/>
    </row>
    <row r="148" spans="1:7">
      <c r="A148" s="43" t="str">
        <f>[1]HUB!$A148</f>
        <v>HUB053</v>
      </c>
      <c r="B148" s="16" t="str">
        <f>[1]HUB!$B148</f>
        <v>AHA-20ft-RYB(R22,507) per lgth</v>
      </c>
      <c r="C148" s="14" t="str">
        <f>[1]HUB!$C148</f>
        <v>3-20FT Set</v>
      </c>
      <c r="D148" s="49"/>
      <c r="E148" s="45"/>
      <c r="F148" s="46">
        <f>[1]HUB!$J148</f>
        <v>366.588235294118</v>
      </c>
      <c r="G148" s="51"/>
    </row>
    <row r="149" ht="21.6" customHeight="1" spans="1:7">
      <c r="A149" s="43" t="str">
        <f>[1]HUB!$A149</f>
        <v>HUB058</v>
      </c>
      <c r="B149" s="16" t="str">
        <f>[1]HUB!$B149</f>
        <v>R-04*05 (R134A)</v>
      </c>
      <c r="C149" s="14" t="str">
        <f>[1]HUB!$C149</f>
        <v>1/4" SAE(F) * 5/16"</v>
      </c>
      <c r="D149" s="48" t="s">
        <v>665</v>
      </c>
      <c r="E149" s="45"/>
      <c r="F149" s="46">
        <f>[1]HUB!$J149</f>
        <v>4.65909090909091</v>
      </c>
      <c r="G149" s="69"/>
    </row>
    <row r="150" ht="21.6" customHeight="1" spans="1:7">
      <c r="A150" s="43" t="str">
        <f>[1]HUB!$A152</f>
        <v>HUB46.1</v>
      </c>
      <c r="B150" s="16" t="str">
        <f>[1]HUB!$B152</f>
        <v>SN1-04</v>
      </c>
      <c r="C150" s="14" t="str">
        <f>[1]HUB!$C152</f>
        <v>1/4"</v>
      </c>
      <c r="D150" s="75" t="s">
        <v>666</v>
      </c>
      <c r="E150" s="67"/>
      <c r="F150" s="46">
        <f>[1]HUB!$J152</f>
        <v>2.14318181818182</v>
      </c>
      <c r="G150" s="50"/>
    </row>
    <row r="151" ht="21.6" customHeight="1" spans="1:7">
      <c r="A151" s="43" t="str">
        <f>[1]HUB!$A153</f>
        <v>HUB46.2</v>
      </c>
      <c r="B151" s="16" t="str">
        <f>[1]HUB!$B153</f>
        <v>SN1-05</v>
      </c>
      <c r="C151" s="14" t="str">
        <f>[1]HUB!$C153</f>
        <v>5/16"</v>
      </c>
      <c r="D151" s="76"/>
      <c r="E151" s="67"/>
      <c r="F151" s="46">
        <f>[1]HUB!$J153</f>
        <v>2.88863636363636</v>
      </c>
      <c r="G151" s="51"/>
    </row>
    <row r="152" ht="21.6" customHeight="1" spans="1:7">
      <c r="A152" s="43" t="str">
        <f>[1]HUB!$A154</f>
        <v>HUB46.3</v>
      </c>
      <c r="B152" s="16" t="str">
        <f>[1]HUB!$B154</f>
        <v>SN1-06</v>
      </c>
      <c r="C152" s="14" t="str">
        <f>[1]HUB!$C154</f>
        <v>3/8"</v>
      </c>
      <c r="D152" s="76"/>
      <c r="E152" s="67"/>
      <c r="F152" s="46">
        <f>[1]HUB!$J154</f>
        <v>4.75227272727273</v>
      </c>
      <c r="G152" s="51"/>
    </row>
    <row r="153" ht="21.6" customHeight="1" spans="1:7">
      <c r="A153" s="43" t="str">
        <f>[1]HUB!$A155</f>
        <v>HUB46.4</v>
      </c>
      <c r="B153" s="16" t="str">
        <f>[1]HUB!$B155</f>
        <v>SN1-08</v>
      </c>
      <c r="C153" s="14" t="str">
        <f>[1]HUB!$C155</f>
        <v>1/2"</v>
      </c>
      <c r="D153" s="76"/>
      <c r="E153" s="67"/>
      <c r="F153" s="46">
        <f>[1]HUB!$J155</f>
        <v>7.64090909090909</v>
      </c>
      <c r="G153" s="51"/>
    </row>
    <row r="154" ht="21.6" customHeight="1" spans="1:7">
      <c r="A154" s="43" t="str">
        <f>[1]HUB!$A156</f>
        <v>HUB46.5</v>
      </c>
      <c r="B154" s="16" t="str">
        <f>[1]HUB!$B156</f>
        <v>SN1-10</v>
      </c>
      <c r="C154" s="14" t="str">
        <f>[1]HUB!$C156</f>
        <v>5/8"</v>
      </c>
      <c r="D154" s="76"/>
      <c r="E154" s="67"/>
      <c r="F154" s="46">
        <f>[1]HUB!$J156</f>
        <v>9.69090909090909</v>
      </c>
      <c r="G154" s="51"/>
    </row>
    <row r="155" ht="21.6" customHeight="1" spans="1:7">
      <c r="A155" s="43" t="str">
        <f>[1]HUB!$A157</f>
        <v>HUB46.6</v>
      </c>
      <c r="B155" s="16" t="str">
        <f>[1]HUB!$B157</f>
        <v>SN1-12</v>
      </c>
      <c r="C155" s="14" t="str">
        <f>[1]HUB!$C157</f>
        <v>3/4"</v>
      </c>
      <c r="D155" s="77"/>
      <c r="E155" s="67"/>
      <c r="F155" s="46">
        <f>[1]HUB!$J157</f>
        <v>17.3504545454545</v>
      </c>
      <c r="G155" s="52"/>
    </row>
    <row r="156" ht="21.6" customHeight="1" spans="1:7">
      <c r="A156" s="43" t="str">
        <f>[1]HUB!$A158</f>
        <v>HUB46.7</v>
      </c>
      <c r="B156" s="16" t="str">
        <f>[1]HUB!$B158</f>
        <v>SN2-04</v>
      </c>
      <c r="C156" s="14" t="str">
        <f>[1]HUB!$C158</f>
        <v>1/4"</v>
      </c>
      <c r="D156" s="48" t="s">
        <v>667</v>
      </c>
      <c r="E156" s="45"/>
      <c r="F156" s="46">
        <f>[1]HUB!$J158</f>
        <v>2.12454545454545</v>
      </c>
      <c r="G156" s="50"/>
    </row>
    <row r="157" ht="21.6" customHeight="1" spans="1:7">
      <c r="A157" s="43" t="str">
        <f>[1]HUB!$A159</f>
        <v>HUB46.8</v>
      </c>
      <c r="B157" s="16" t="str">
        <f>[1]HUB!$B159</f>
        <v>SN2-05</v>
      </c>
      <c r="C157" s="14" t="str">
        <f>[1]HUB!$C159</f>
        <v>5/16"</v>
      </c>
      <c r="D157" s="49"/>
      <c r="E157" s="45"/>
      <c r="F157" s="46">
        <f>[1]HUB!$J159</f>
        <v>2.27363636363636</v>
      </c>
      <c r="G157" s="51"/>
    </row>
    <row r="158" ht="21.6" customHeight="1" spans="1:7">
      <c r="A158" s="43" t="str">
        <f>[1]HUB!$A160</f>
        <v>HUB46.9</v>
      </c>
      <c r="B158" s="16" t="str">
        <f>[1]HUB!$B160</f>
        <v>SN2-06</v>
      </c>
      <c r="C158" s="14" t="str">
        <f>[1]HUB!$C160</f>
        <v>3/8"</v>
      </c>
      <c r="D158" s="49"/>
      <c r="E158" s="45"/>
      <c r="F158" s="46">
        <f>[1]HUB!$J160</f>
        <v>4.11863636363636</v>
      </c>
      <c r="G158" s="51"/>
    </row>
    <row r="159" ht="21.6" customHeight="1" spans="1:7">
      <c r="A159" s="43" t="str">
        <f>[1]HUB!$A161</f>
        <v>HUB46.10</v>
      </c>
      <c r="B159" s="16" t="str">
        <f>[1]HUB!$B161</f>
        <v>SN2-08</v>
      </c>
      <c r="C159" s="14" t="str">
        <f>[1]HUB!$C161</f>
        <v>1/2"</v>
      </c>
      <c r="D159" s="49"/>
      <c r="E159" s="45"/>
      <c r="F159" s="46">
        <f>[1]HUB!$J161</f>
        <v>5.75863636363636</v>
      </c>
      <c r="G159" s="51"/>
    </row>
    <row r="160" ht="21.6" customHeight="1" spans="1:7">
      <c r="A160" s="43" t="str">
        <f>[1]HUB!$A162</f>
        <v>HUB46.11</v>
      </c>
      <c r="B160" s="16" t="str">
        <f>[1]HUB!$B162</f>
        <v>SN2-10</v>
      </c>
      <c r="C160" s="14" t="str">
        <f>[1]HUB!$C162</f>
        <v>5/8"</v>
      </c>
      <c r="D160" s="49"/>
      <c r="E160" s="45"/>
      <c r="F160" s="46">
        <f>[1]HUB!$J162</f>
        <v>7.02590909090909</v>
      </c>
      <c r="G160" s="51"/>
    </row>
    <row r="161" ht="21.6" customHeight="1" spans="1:7">
      <c r="A161" s="43" t="str">
        <f>[1]HUB!$A163</f>
        <v>HUB46.12</v>
      </c>
      <c r="B161" s="16" t="str">
        <f>[1]HUB!$B163</f>
        <v>SN2-12</v>
      </c>
      <c r="C161" s="14" t="str">
        <f>[1]HUB!$C163</f>
        <v>3/4"</v>
      </c>
      <c r="D161" s="53"/>
      <c r="E161" s="45"/>
      <c r="F161" s="46">
        <f>[1]HUB!$J163</f>
        <v>12.3559090909091</v>
      </c>
      <c r="G161" s="52"/>
    </row>
    <row r="162" ht="21.6" customHeight="1" spans="1:7">
      <c r="A162" s="43" t="str">
        <f>[1]HUB!$A164</f>
        <v>HUB46.13</v>
      </c>
      <c r="B162" s="16" t="str">
        <f>[1]HUB!$B164</f>
        <v>CN3-04</v>
      </c>
      <c r="C162" s="14" t="str">
        <f>[1]HUB!$C164</f>
        <v>1/4"</v>
      </c>
      <c r="D162" s="75" t="s">
        <v>668</v>
      </c>
      <c r="E162" s="67"/>
      <c r="F162" s="46">
        <f>[1]HUB!$J164</f>
        <v>2.23636363636364</v>
      </c>
      <c r="G162" s="50"/>
    </row>
    <row r="163" ht="21.6" customHeight="1" spans="1:7">
      <c r="A163" s="43" t="str">
        <f>[1]HUB!$A165</f>
        <v>HUB46.14</v>
      </c>
      <c r="B163" s="16" t="str">
        <f>[1]HUB!$B165</f>
        <v>CN3-05</v>
      </c>
      <c r="C163" s="14" t="str">
        <f>[1]HUB!$C165</f>
        <v>5/16"</v>
      </c>
      <c r="D163" s="76"/>
      <c r="E163" s="67"/>
      <c r="F163" s="46">
        <f>[1]HUB!$J165</f>
        <v>2.46</v>
      </c>
      <c r="G163" s="51"/>
    </row>
    <row r="164" ht="21.6" customHeight="1" spans="1:7">
      <c r="A164" s="43" t="str">
        <f>[1]HUB!$A166</f>
        <v>HUB46.15</v>
      </c>
      <c r="B164" s="16" t="str">
        <f>[1]HUB!$B166</f>
        <v>CN3-06</v>
      </c>
      <c r="C164" s="14" t="str">
        <f>[1]HUB!$C166</f>
        <v>3/8"</v>
      </c>
      <c r="D164" s="76"/>
      <c r="E164" s="67"/>
      <c r="F164" s="46">
        <f>[1]HUB!$J166</f>
        <v>4.21181818181818</v>
      </c>
      <c r="G164" s="51"/>
    </row>
    <row r="165" ht="21.6" customHeight="1" spans="1:7">
      <c r="A165" s="43" t="str">
        <f>[1]HUB!$A167</f>
        <v>HUB46.16</v>
      </c>
      <c r="B165" s="16" t="str">
        <f>[1]HUB!$B167</f>
        <v>CN3-08</v>
      </c>
      <c r="C165" s="14" t="str">
        <f>[1]HUB!$C167</f>
        <v>1/2"</v>
      </c>
      <c r="D165" s="76"/>
      <c r="E165" s="67"/>
      <c r="F165" s="46">
        <f>[1]HUB!$J167</f>
        <v>6.15</v>
      </c>
      <c r="G165" s="51"/>
    </row>
    <row r="166" ht="21.6" customHeight="1" spans="1:7">
      <c r="A166" s="43" t="str">
        <f>[1]HUB!$A168</f>
        <v>HUB46.17</v>
      </c>
      <c r="B166" s="16" t="str">
        <f>[1]HUB!$B168</f>
        <v>CN3-10</v>
      </c>
      <c r="C166" s="14" t="str">
        <f>[1]HUB!$C168</f>
        <v>5/8"</v>
      </c>
      <c r="D166" s="76"/>
      <c r="E166" s="67"/>
      <c r="F166" s="46">
        <f>[1]HUB!$J168</f>
        <v>7.62227272727273</v>
      </c>
      <c r="G166" s="51"/>
    </row>
    <row r="167" ht="21.6" customHeight="1" spans="1:7">
      <c r="A167" s="43" t="str">
        <f>[1]HUB!$A169</f>
        <v>HUB46.18</v>
      </c>
      <c r="B167" s="16" t="str">
        <f>[1]HUB!$B169</f>
        <v>CN3-12</v>
      </c>
      <c r="C167" s="14" t="str">
        <f>[1]HUB!$C169</f>
        <v>3/4"</v>
      </c>
      <c r="D167" s="77"/>
      <c r="E167" s="67"/>
      <c r="F167" s="46">
        <f>[1]HUB!$J169</f>
        <v>13.5113636363636</v>
      </c>
      <c r="G167" s="52"/>
    </row>
    <row r="168" ht="21.6" customHeight="1" spans="1:7">
      <c r="A168" s="43" t="str">
        <f>[1]HUB!$A170</f>
        <v>HUB062</v>
      </c>
      <c r="B168" s="16" t="str">
        <f>[1]HUB!$B170</f>
        <v>AH-900MM</v>
      </c>
      <c r="C168" s="14" t="str">
        <f>[1]HUB!$C170</f>
        <v>1/4"</v>
      </c>
      <c r="D168" s="48" t="s">
        <v>669</v>
      </c>
      <c r="E168" s="45"/>
      <c r="F168" s="46">
        <f>[1]HUB!$J170</f>
        <v>11.8269230769231</v>
      </c>
      <c r="G168" s="50"/>
    </row>
    <row r="169" ht="21.6" customHeight="1" spans="1:7">
      <c r="A169" s="43" t="str">
        <f>[1]HUB!$A171</f>
        <v>HUB063</v>
      </c>
      <c r="B169" s="16" t="str">
        <f>[1]HUB!$B171</f>
        <v>AH-1200MM</v>
      </c>
      <c r="C169" s="14" t="str">
        <f>[1]HUB!$C171</f>
        <v>1/4"</v>
      </c>
      <c r="D169" s="53"/>
      <c r="E169" s="45"/>
      <c r="F169" s="46">
        <f>[1]HUB!$J171</f>
        <v>15.375</v>
      </c>
      <c r="G169" s="52"/>
    </row>
    <row r="170" ht="21.6" customHeight="1" spans="1:7">
      <c r="A170" s="43" t="str">
        <f>[1]HUB!$A172</f>
        <v>HUB45.3</v>
      </c>
      <c r="B170" s="16" t="str">
        <f>[1]HUB!$B172</f>
        <v>N-04</v>
      </c>
      <c r="C170" s="14" t="str">
        <f>[1]HUB!$C172</f>
        <v>1/4"</v>
      </c>
      <c r="D170" s="48" t="s">
        <v>670</v>
      </c>
      <c r="E170" s="45"/>
      <c r="F170" s="46">
        <f>[1]HUB!$J172</f>
        <v>2.05</v>
      </c>
      <c r="G170" s="50"/>
    </row>
    <row r="171" ht="21.6" customHeight="1" spans="1:7">
      <c r="A171" s="43" t="str">
        <f>[1]HUB!$A173</f>
        <v>HUB45.4</v>
      </c>
      <c r="B171" s="16" t="str">
        <f>[1]HUB!$B173</f>
        <v>N-06</v>
      </c>
      <c r="C171" s="14" t="str">
        <f>[1]HUB!$C173</f>
        <v>3/8"</v>
      </c>
      <c r="D171" s="49"/>
      <c r="E171" s="45"/>
      <c r="F171" s="46">
        <f>[1]HUB!$J173</f>
        <v>3.72727272727273</v>
      </c>
      <c r="G171" s="51"/>
    </row>
    <row r="172" ht="21.6" customHeight="1" spans="1:7">
      <c r="A172" s="43" t="str">
        <f>[1]HUB!$A174</f>
        <v>HUB45.5</v>
      </c>
      <c r="B172" s="16" t="str">
        <f>[1]HUB!$B174</f>
        <v>N-08</v>
      </c>
      <c r="C172" s="14" t="str">
        <f>[1]HUB!$C174</f>
        <v>1/2"</v>
      </c>
      <c r="D172" s="49"/>
      <c r="E172" s="45"/>
      <c r="F172" s="46">
        <f>[1]HUB!$J174</f>
        <v>4.93863636363636</v>
      </c>
      <c r="G172" s="51"/>
    </row>
    <row r="173" ht="21.6" customHeight="1" spans="1:7">
      <c r="A173" s="43" t="str">
        <f>[1]HUB!$A175</f>
        <v>HUB45.6</v>
      </c>
      <c r="B173" s="16" t="str">
        <f>[1]HUB!$B175</f>
        <v>N-10</v>
      </c>
      <c r="C173" s="14" t="str">
        <f>[1]HUB!$C175</f>
        <v>5/8"</v>
      </c>
      <c r="D173" s="49"/>
      <c r="E173" s="45"/>
      <c r="F173" s="46">
        <f>[1]HUB!$J175</f>
        <v>5.96363636363636</v>
      </c>
      <c r="G173" s="51"/>
    </row>
    <row r="174" ht="21.6" customHeight="1" spans="1:7">
      <c r="A174" s="43" t="str">
        <f>[1]HUB!$A176</f>
        <v>HUB45.7</v>
      </c>
      <c r="B174" s="16" t="str">
        <f>[1]HUB!$B176</f>
        <v>N-12</v>
      </c>
      <c r="C174" s="14" t="str">
        <f>[1]HUB!$C176</f>
        <v>3/4"</v>
      </c>
      <c r="D174" s="49"/>
      <c r="E174" s="45"/>
      <c r="F174" s="46">
        <f>[1]HUB!$J176</f>
        <v>10.25</v>
      </c>
      <c r="G174" s="51"/>
    </row>
    <row r="175" ht="21.6" customHeight="1" spans="1:7">
      <c r="A175" s="43" t="str">
        <f>[1]HUB!$A177</f>
        <v>HUB45.8</v>
      </c>
      <c r="B175" s="16" t="str">
        <f>[1]HUB!$B177</f>
        <v>N-14</v>
      </c>
      <c r="C175" s="14" t="str">
        <f>[1]HUB!$C177</f>
        <v>7/8"</v>
      </c>
      <c r="D175" s="53"/>
      <c r="E175" s="45"/>
      <c r="F175" s="46">
        <f>[1]HUB!$J177</f>
        <v>16.3068181818182</v>
      </c>
      <c r="G175" s="52"/>
    </row>
    <row r="176" ht="21.6" customHeight="1" spans="1:7">
      <c r="A176" s="43" t="str">
        <f>[1]HUB!$A178</f>
        <v>HUB45.9</v>
      </c>
      <c r="B176" s="16" t="str">
        <f>[1]HUB!$B178</f>
        <v>U-04</v>
      </c>
      <c r="C176" s="14" t="str">
        <f>[1]HUB!$C178</f>
        <v>1/4"</v>
      </c>
      <c r="D176" s="75" t="s">
        <v>671</v>
      </c>
      <c r="E176" s="67"/>
      <c r="F176" s="46">
        <f>[1]HUB!$J178</f>
        <v>2.32954545454545</v>
      </c>
      <c r="G176" s="50"/>
    </row>
    <row r="177" ht="21.6" customHeight="1" spans="1:7">
      <c r="A177" s="43" t="str">
        <f>[1]HUB!$A179</f>
        <v>HUB45.10</v>
      </c>
      <c r="B177" s="16" t="str">
        <f>[1]HUB!$B179</f>
        <v>U-05</v>
      </c>
      <c r="C177" s="14" t="str">
        <f>[1]HUB!$C179</f>
        <v>5/16"</v>
      </c>
      <c r="D177" s="76"/>
      <c r="E177" s="67"/>
      <c r="F177" s="46">
        <f>[1]HUB!$J179</f>
        <v>5.68409090909091</v>
      </c>
      <c r="G177" s="51"/>
    </row>
    <row r="178" ht="21.6" customHeight="1" spans="1:7">
      <c r="A178" s="43" t="str">
        <f>[1]HUB!$A180</f>
        <v>HUB45.11</v>
      </c>
      <c r="B178" s="16" t="str">
        <f>[1]HUB!$B180</f>
        <v>U-06</v>
      </c>
      <c r="C178" s="14" t="str">
        <f>[1]HUB!$C180</f>
        <v>3/8"</v>
      </c>
      <c r="D178" s="76"/>
      <c r="E178" s="67"/>
      <c r="F178" s="46">
        <f>[1]HUB!$J180</f>
        <v>9.31818181818182</v>
      </c>
      <c r="G178" s="51"/>
    </row>
    <row r="179" ht="21.6" customHeight="1" spans="1:7">
      <c r="A179" s="43" t="str">
        <f>[1]HUB!$A181</f>
        <v>HUB45.12</v>
      </c>
      <c r="B179" s="16" t="str">
        <f>[1]HUB!$B181</f>
        <v>U-08</v>
      </c>
      <c r="C179" s="14" t="str">
        <f>[1]HUB!$C181</f>
        <v>1/2"</v>
      </c>
      <c r="D179" s="76"/>
      <c r="E179" s="67"/>
      <c r="F179" s="46">
        <f>[1]HUB!$J181</f>
        <v>13.9772727272727</v>
      </c>
      <c r="G179" s="51"/>
    </row>
    <row r="180" ht="21.6" customHeight="1" spans="1:7">
      <c r="A180" s="43" t="str">
        <f>[1]HUB!$A182</f>
        <v>HUB45.13</v>
      </c>
      <c r="B180" s="16" t="str">
        <f>[1]HUB!$B182</f>
        <v>U-10</v>
      </c>
      <c r="C180" s="14" t="str">
        <f>[1]HUB!$C182</f>
        <v>5/8"</v>
      </c>
      <c r="D180" s="76"/>
      <c r="E180" s="67"/>
      <c r="F180" s="46">
        <f>[1]HUB!$J182</f>
        <v>13.9772727272727</v>
      </c>
      <c r="G180" s="51"/>
    </row>
    <row r="181" ht="21.6" customHeight="1" spans="1:7">
      <c r="A181" s="43" t="str">
        <f>[1]HUB!$A183</f>
        <v>HUB45.14</v>
      </c>
      <c r="B181" s="16" t="str">
        <f>[1]HUB!$B183</f>
        <v>U-12</v>
      </c>
      <c r="C181" s="14" t="str">
        <f>[1]HUB!$C183</f>
        <v>3/4"</v>
      </c>
      <c r="D181" s="77"/>
      <c r="E181" s="67"/>
      <c r="F181" s="46">
        <f>[1]HUB!$J183</f>
        <v>32.6136363636364</v>
      </c>
      <c r="G181" s="52"/>
    </row>
    <row r="182" ht="21.6" customHeight="1" spans="1:7">
      <c r="A182" s="43" t="str">
        <f>[1]HUB!$A184</f>
        <v>HUB45.15</v>
      </c>
      <c r="B182" s="16" t="str">
        <f>[1]HUB!$B184</f>
        <v>SV-04x04</v>
      </c>
      <c r="C182" s="14" t="str">
        <f>[1]HUB!$C184</f>
        <v>1/4" SAE</v>
      </c>
      <c r="D182" s="78" t="s">
        <v>672</v>
      </c>
      <c r="E182" s="79"/>
      <c r="F182" s="46">
        <f>[1]HUB!$J184</f>
        <v>39.1363636363636</v>
      </c>
      <c r="G182" s="50"/>
    </row>
    <row r="183" ht="21.6" customHeight="1" spans="1:7">
      <c r="A183" s="43" t="str">
        <f>[1]HUB!$A185</f>
        <v>HUB45.16</v>
      </c>
      <c r="B183" s="16" t="str">
        <f>[1]HUB!$B185</f>
        <v>SV-06x06</v>
      </c>
      <c r="C183" s="14" t="str">
        <f>[1]HUB!$C185</f>
        <v>3/8" SAE</v>
      </c>
      <c r="D183" s="78" t="s">
        <v>672</v>
      </c>
      <c r="E183" s="79"/>
      <c r="F183" s="46">
        <f>[1]HUB!$J185</f>
        <v>45.1931818181818</v>
      </c>
      <c r="G183" s="51"/>
    </row>
    <row r="184" ht="21.6" customHeight="1" spans="1:7">
      <c r="A184" s="43" t="str">
        <f>[1]HUB!$A186</f>
        <v>HUB45.17</v>
      </c>
      <c r="B184" s="16" t="str">
        <f>[1]HUB!$B186</f>
        <v>SV-08x08</v>
      </c>
      <c r="C184" s="14" t="str">
        <f>[1]HUB!$C186</f>
        <v>1/2" SAE</v>
      </c>
      <c r="D184" s="78" t="s">
        <v>672</v>
      </c>
      <c r="E184" s="79"/>
      <c r="F184" s="46">
        <f>[1]HUB!$J186</f>
        <v>48.4545454545454</v>
      </c>
      <c r="G184" s="51"/>
    </row>
    <row r="185" ht="21.6" customHeight="1" spans="1:7">
      <c r="A185" s="43" t="str">
        <f>[1]HUB!$A187</f>
        <v>HUB45.18</v>
      </c>
      <c r="B185" s="16" t="str">
        <f>[1]HUB!$B187</f>
        <v>SV-10x10</v>
      </c>
      <c r="C185" s="14" t="str">
        <f>[1]HUB!$C187</f>
        <v>5/8" SAE</v>
      </c>
      <c r="D185" s="78" t="s">
        <v>672</v>
      </c>
      <c r="E185" s="79"/>
      <c r="F185" s="46">
        <f>[1]HUB!$J187</f>
        <v>51.25</v>
      </c>
      <c r="G185" s="51"/>
    </row>
    <row r="186" ht="21.6" customHeight="1" spans="1:7">
      <c r="A186" s="43" t="str">
        <f>[1]HUB!$A188</f>
        <v>HUB45.19</v>
      </c>
      <c r="B186" s="16" t="str">
        <f>[1]HUB!$B188</f>
        <v>SV-12x12</v>
      </c>
      <c r="C186" s="14" t="str">
        <f>[1]HUB!$C188</f>
        <v>3/4" SAE</v>
      </c>
      <c r="D186" s="78" t="s">
        <v>672</v>
      </c>
      <c r="E186" s="79"/>
      <c r="F186" s="46">
        <f>[1]HUB!$J188</f>
        <v>66.1590909090909</v>
      </c>
      <c r="G186" s="51"/>
    </row>
    <row r="187" ht="21.6" customHeight="1" spans="1:7">
      <c r="A187" s="43" t="str">
        <f>[1]HUB!$A189</f>
        <v>HUB45.20</v>
      </c>
      <c r="B187" s="16" t="str">
        <f>[1]HUB!$B189</f>
        <v>SV-14x14</v>
      </c>
      <c r="C187" s="14" t="str">
        <f>[1]HUB!$C189</f>
        <v>7/8"welding</v>
      </c>
      <c r="D187" s="78" t="s">
        <v>672</v>
      </c>
      <c r="E187" s="79"/>
      <c r="F187" s="46">
        <f>[1]HUB!$J189</f>
        <v>84.7954545454545</v>
      </c>
      <c r="G187" s="52"/>
    </row>
    <row r="188" ht="57.75" customHeight="1" spans="1:7">
      <c r="A188" s="43" t="str">
        <f>[1]HUB!$A190</f>
        <v>HUB064</v>
      </c>
      <c r="B188" s="16" t="str">
        <f>[1]HUB!$B190</f>
        <v>AH-632 HUB</v>
      </c>
      <c r="C188" s="14" t="str">
        <f>[1]HUB!$C190</f>
        <v>A/C 220V</v>
      </c>
      <c r="D188" s="70" t="s">
        <v>673</v>
      </c>
      <c r="E188" s="45"/>
      <c r="F188" s="46">
        <f>[1]HUB!$J190</f>
        <v>76.3725490196078</v>
      </c>
      <c r="G188" s="69"/>
    </row>
    <row r="189" ht="57.75" customHeight="1" spans="1:7">
      <c r="A189" s="43" t="str">
        <f>[1]HUB!$A191</f>
        <v>HUB064.1</v>
      </c>
      <c r="B189" s="16" t="str">
        <f>[1]HUB!$B191</f>
        <v>WA-632 CHINA</v>
      </c>
      <c r="C189" s="14"/>
      <c r="D189" s="70" t="s">
        <v>673</v>
      </c>
      <c r="E189" s="45"/>
      <c r="F189" s="46"/>
      <c r="G189" s="69"/>
    </row>
    <row r="190" ht="45" customHeight="1" spans="1:7">
      <c r="A190" s="43" t="str">
        <f>[1]HUB!$A193</f>
        <v>HUB065</v>
      </c>
      <c r="B190" s="16" t="str">
        <f>[1]HUB!$B193</f>
        <v>AH-634</v>
      </c>
      <c r="C190" s="14" t="str">
        <f>[1]HUB!$C193</f>
        <v>A/C 220V</v>
      </c>
      <c r="D190" s="70" t="s">
        <v>673</v>
      </c>
      <c r="E190" s="71"/>
      <c r="F190" s="46">
        <f>[1]HUB!$J193</f>
        <v>683.333333333333</v>
      </c>
      <c r="G190" s="69"/>
    </row>
    <row r="191" ht="45" customHeight="1" spans="1:7">
      <c r="A191" s="43" t="str">
        <f>[1]HUB!$A194</f>
        <v>HUB065.1</v>
      </c>
      <c r="B191" s="16" t="str">
        <f>[1]HUB!$B194</f>
        <v>WA-634 Square type big</v>
      </c>
      <c r="C191" s="14"/>
      <c r="D191" s="70" t="s">
        <v>673</v>
      </c>
      <c r="E191" s="71"/>
      <c r="F191" s="46"/>
      <c r="G191" s="69"/>
    </row>
    <row r="192" ht="57" customHeight="1" spans="1:7">
      <c r="A192" s="43" t="str">
        <f>[1]HUB!$A195</f>
        <v>HUB066</v>
      </c>
      <c r="B192" s="16" t="str">
        <f>[1]HUB!$B195</f>
        <v>AH-1238S</v>
      </c>
      <c r="C192" s="14">
        <f>[1]HUB!$C195</f>
        <v>0</v>
      </c>
      <c r="D192" s="44" t="s">
        <v>674</v>
      </c>
      <c r="E192" s="45"/>
      <c r="F192" s="46">
        <f>[1]HUB!$J195</f>
        <v>155.597722960152</v>
      </c>
      <c r="G192" s="69"/>
    </row>
    <row r="193" ht="38.25" customHeight="1" spans="1:7">
      <c r="A193" s="43" t="str">
        <f>[1]HUB!$A196</f>
        <v>HUB067</v>
      </c>
      <c r="B193" s="16" t="str">
        <f>[1]HUB!$B196</f>
        <v>AH-1238N</v>
      </c>
      <c r="C193" s="14">
        <f>[1]HUB!$C196</f>
        <v>0</v>
      </c>
      <c r="D193" s="44" t="s">
        <v>675</v>
      </c>
      <c r="E193" s="45"/>
      <c r="F193" s="46">
        <f>[1]HUB!$J196</f>
        <v>140.037950664137</v>
      </c>
      <c r="G193" s="69"/>
    </row>
    <row r="194" ht="51.75" customHeight="1" spans="1:7">
      <c r="A194" s="43" t="str">
        <f>[1]HUB!$A197</f>
        <v>HUB067.1</v>
      </c>
      <c r="B194" s="16" t="str">
        <f>[1]HUB!$B197</f>
        <v>AH-1230S</v>
      </c>
      <c r="C194" s="14">
        <f>[1]HUB!$C197</f>
        <v>0</v>
      </c>
      <c r="D194" s="80" t="s">
        <v>676</v>
      </c>
      <c r="E194" s="81"/>
      <c r="F194" s="46">
        <f>[1]HUB!$J197</f>
        <v>185.161290322581</v>
      </c>
      <c r="G194" s="68"/>
    </row>
    <row r="195" ht="46.5" customHeight="1" spans="1:7">
      <c r="A195" s="43" t="str">
        <f>[1]HUB!$A198</f>
        <v>HUB067.2</v>
      </c>
      <c r="B195" s="16" t="str">
        <f>[1]HUB!$B198</f>
        <v>AH-1230N</v>
      </c>
      <c r="C195" s="14">
        <f>[1]HUB!$C198</f>
        <v>0</v>
      </c>
      <c r="D195" s="80" t="s">
        <v>677</v>
      </c>
      <c r="E195" s="81"/>
      <c r="F195" s="46">
        <f>[1]HUB!$J198</f>
        <v>157.153700189753</v>
      </c>
      <c r="G195" s="68"/>
    </row>
    <row r="196" ht="46.5" customHeight="1" spans="1:7">
      <c r="A196" s="43" t="str">
        <f>[1]HUB!$A199</f>
        <v>HUB067.3</v>
      </c>
      <c r="B196" s="16" t="str">
        <f>[1]HUB!$B199</f>
        <v>HS-1140</v>
      </c>
      <c r="C196" s="14"/>
      <c r="D196" s="80" t="s">
        <v>677</v>
      </c>
      <c r="E196" s="81"/>
      <c r="F196" s="46">
        <f>[1]HUB!$J199</f>
        <v>122.549019607843</v>
      </c>
      <c r="G196" s="68"/>
    </row>
    <row r="197" ht="46.5" customHeight="1" spans="1:7">
      <c r="A197" s="43" t="str">
        <f>[1]HUB!$A200</f>
        <v>HUB068</v>
      </c>
      <c r="B197" s="16" t="str">
        <f>[1]HUB!$B200</f>
        <v>AH-838</v>
      </c>
      <c r="C197" s="14" t="str">
        <f>[1]HUB!$C200</f>
        <v>AH-838A
AH-838B
AH-838C
AH-838D</v>
      </c>
      <c r="D197" s="44" t="s">
        <v>678</v>
      </c>
      <c r="E197" s="45"/>
      <c r="F197" s="46">
        <f>[1]HUB!$J200</f>
        <v>222.03548085901</v>
      </c>
      <c r="G197" s="69"/>
    </row>
    <row r="198" ht="46.5" customHeight="1" spans="1:7">
      <c r="A198" s="43" t="str">
        <f>[1]HUB!$A201</f>
        <v>HUB069</v>
      </c>
      <c r="B198" s="16" t="str">
        <f>[1]HUB!$B201</f>
        <v>AH-1178</v>
      </c>
      <c r="C198" s="14" t="str">
        <f>[1]HUB!$C201</f>
        <v>Safety Latches &amp; Inside Release Handles</v>
      </c>
      <c r="D198" s="44" t="s">
        <v>679</v>
      </c>
      <c r="E198" s="45"/>
      <c r="F198" s="46">
        <f>[1]HUB!$J201</f>
        <v>129.864253393665</v>
      </c>
      <c r="G198" s="50"/>
    </row>
    <row r="199" ht="46.5" customHeight="1" spans="1:7">
      <c r="A199" s="43" t="str">
        <f>[1]HUB!$A202</f>
        <v>HUB069.1</v>
      </c>
      <c r="B199" s="16" t="str">
        <f>[1]HUB!$B202</f>
        <v>HS-1178A</v>
      </c>
      <c r="C199" s="14" t="str">
        <f>[1]HUB!$C202</f>
        <v>Safety Latches &amp; Inside Release Handles</v>
      </c>
      <c r="D199" s="44" t="s">
        <v>680</v>
      </c>
      <c r="E199" s="45"/>
      <c r="F199" s="46">
        <f>[1]HUB!$J202</f>
        <v>89.126559714795</v>
      </c>
      <c r="G199" s="50"/>
    </row>
    <row r="200" ht="46.5" customHeight="1" spans="1:7">
      <c r="A200" s="43" t="str">
        <f>[1]HUB!$A203</f>
        <v>HUB069.10</v>
      </c>
      <c r="B200" s="16" t="str">
        <f>[1]HUB!$B203</f>
        <v>HS-1178S (short thickness)</v>
      </c>
      <c r="C200" s="14" t="str">
        <f>[1]HUB!$C203</f>
        <v>Safety Latches &amp; Inside Release Handles</v>
      </c>
      <c r="D200" s="44" t="s">
        <v>681</v>
      </c>
      <c r="E200" s="45"/>
      <c r="F200" s="46">
        <f>[1]HUB!$J203</f>
        <v>82.4906233679913</v>
      </c>
      <c r="G200" s="50"/>
    </row>
    <row r="201" ht="88.5" customHeight="1" spans="1:7">
      <c r="A201" s="43" t="str">
        <f>[1]HUB!$A204</f>
        <v>HUB069.2</v>
      </c>
      <c r="B201" s="16" t="str">
        <f>[1]HUB!$B204</f>
        <v>HS-1178B DOUBLE HANDLE</v>
      </c>
      <c r="C201" s="14" t="str">
        <f>[1]HUB!$C204</f>
        <v>Safety Latches &amp; Inside Release Handles 45-70mm</v>
      </c>
      <c r="D201" s="44"/>
      <c r="E201" s="45"/>
      <c r="F201" s="46">
        <f>[1]HUB!$J204</f>
        <v>264.550264550265</v>
      </c>
      <c r="G201" s="50"/>
    </row>
    <row r="202" ht="46.5" customHeight="1" spans="1:7">
      <c r="A202" s="43" t="str">
        <f>[1]HUB!$A205</f>
        <v>HUB069.3</v>
      </c>
      <c r="B202" s="16" t="str">
        <f>[1]HUB!$B205</f>
        <v>HS-1180</v>
      </c>
      <c r="C202" s="14" t="str">
        <f>[1]HUB!$C205</f>
        <v>Safety Latches &amp; Inside Release Handles</v>
      </c>
      <c r="D202" s="44"/>
      <c r="E202" s="45"/>
      <c r="F202" s="46" t="str">
        <f>[1]HUB!$J205</f>
        <v>~</v>
      </c>
      <c r="G202" s="50"/>
    </row>
    <row r="203" ht="46.5" customHeight="1" spans="1:7">
      <c r="A203" s="43" t="str">
        <f>[1]HUB!$A206</f>
        <v>HUB070</v>
      </c>
      <c r="B203" s="16" t="str">
        <f>[1]HUB!$B206</f>
        <v>AH-1460</v>
      </c>
      <c r="C203" s="14">
        <f>[1]HUB!$C206</f>
        <v>0</v>
      </c>
      <c r="D203" s="44" t="s">
        <v>682</v>
      </c>
      <c r="E203" s="45"/>
      <c r="F203" s="46" t="str">
        <f>[1]HUB!$J206</f>
        <v>~</v>
      </c>
      <c r="G203" s="50"/>
    </row>
    <row r="204" ht="46.5" customHeight="1" spans="1:7">
      <c r="A204" s="43" t="str">
        <f>[1]HUB!$A207</f>
        <v>HUB070.1</v>
      </c>
      <c r="B204" s="16" t="str">
        <f>[1]HUB!$B207</f>
        <v>HS-1460C</v>
      </c>
      <c r="C204" s="14">
        <f>[1]HUB!$C207</f>
        <v>0</v>
      </c>
      <c r="D204" s="44" t="s">
        <v>683</v>
      </c>
      <c r="E204" s="45"/>
      <c r="F204" s="46">
        <f>[1]HUB!$J207</f>
        <v>79.3650793650794</v>
      </c>
      <c r="G204" s="51"/>
    </row>
    <row r="205" ht="46.5" customHeight="1" spans="1:7">
      <c r="A205" s="43" t="e">
        <f>[1]HUB!#REF!</f>
        <v>#REF!</v>
      </c>
      <c r="B205" s="16" t="e">
        <f>[1]HUB!#REF!</f>
        <v>#REF!</v>
      </c>
      <c r="C205" s="14" t="e">
        <f>[1]HUB!#REF!</f>
        <v>#REF!</v>
      </c>
      <c r="D205" s="44" t="s">
        <v>684</v>
      </c>
      <c r="E205" s="45"/>
      <c r="F205" s="46" t="e">
        <f>[1]HUB!#REF!</f>
        <v>#REF!</v>
      </c>
      <c r="G205" s="51"/>
    </row>
    <row r="206" ht="46.5" customHeight="1" spans="1:7">
      <c r="A206" s="43" t="e">
        <f>[1]HUB!#REF!</f>
        <v>#REF!</v>
      </c>
      <c r="B206" s="16" t="e">
        <f>[1]HUB!#REF!</f>
        <v>#REF!</v>
      </c>
      <c r="C206" s="14" t="e">
        <f>[1]HUB!#REF!</f>
        <v>#REF!</v>
      </c>
      <c r="D206" s="44" t="s">
        <v>685</v>
      </c>
      <c r="E206" s="45"/>
      <c r="F206" s="46" t="e">
        <f>[1]HUB!#REF!</f>
        <v>#REF!</v>
      </c>
      <c r="G206" s="52"/>
    </row>
    <row r="207" ht="46.5" customHeight="1" spans="1:7">
      <c r="A207" s="43" t="str">
        <f>[1]HUB!$A208</f>
        <v>HUB071</v>
      </c>
      <c r="B207" s="16" t="str">
        <f>[1]HUB!$B208</f>
        <v>AH-1179</v>
      </c>
      <c r="C207" s="14" t="str">
        <f>[1]HUB!$C208</f>
        <v>Safety Latches &amp; Inside Release Handles</v>
      </c>
      <c r="D207" s="44" t="s">
        <v>686</v>
      </c>
      <c r="E207" s="45"/>
      <c r="F207" s="46">
        <f>[1]HUB!$J208</f>
        <v>241.176470588235</v>
      </c>
      <c r="G207" s="47"/>
    </row>
    <row r="208" ht="46.5" customHeight="1" spans="1:7">
      <c r="A208" s="43" t="str">
        <f>[1]HUB!$A209</f>
        <v>HUB071.1</v>
      </c>
      <c r="B208" s="16" t="str">
        <f>[1]HUB!$B209</f>
        <v>HS-1179</v>
      </c>
      <c r="C208" s="14" t="str">
        <f>[1]HUB!$C209</f>
        <v>Safety Latches &amp; Inside Release Handles</v>
      </c>
      <c r="D208" s="44" t="s">
        <v>687</v>
      </c>
      <c r="E208" s="45"/>
      <c r="F208" s="46">
        <f>[1]HUB!$J209</f>
        <v>233.426704014939</v>
      </c>
      <c r="G208" s="47"/>
    </row>
    <row r="209" ht="46.5" customHeight="1" spans="1:7">
      <c r="A209" s="43" t="str">
        <f>[1]HUB!$A210</f>
        <v>HUB072</v>
      </c>
      <c r="B209" s="16" t="str">
        <f>[1]HUB!$B210</f>
        <v>AH-1450</v>
      </c>
      <c r="C209" s="14">
        <f>[1]HUB!$C210</f>
        <v>0</v>
      </c>
      <c r="D209" s="44" t="s">
        <v>688</v>
      </c>
      <c r="E209" s="45"/>
      <c r="F209" s="46">
        <f>[1]HUB!$J210</f>
        <v>161.243697478992</v>
      </c>
      <c r="G209" s="50"/>
    </row>
    <row r="210" ht="46.5" customHeight="1" spans="1:7">
      <c r="A210" s="43" t="str">
        <f>[1]HUB!$A211</f>
        <v>HUB073</v>
      </c>
      <c r="B210" s="16" t="str">
        <f>[1]HUB!$B211</f>
        <v>AH-1470</v>
      </c>
      <c r="C210" s="14">
        <f>[1]HUB!$C211</f>
        <v>0</v>
      </c>
      <c r="D210" s="44" t="s">
        <v>689</v>
      </c>
      <c r="E210" s="45"/>
      <c r="F210" s="46">
        <f>[1]HUB!$J211</f>
        <v>203.27731092437</v>
      </c>
      <c r="G210" s="52"/>
    </row>
    <row r="211" ht="46.5" customHeight="1" spans="1:7">
      <c r="A211" s="43" t="str">
        <f>[1]HUB!$A212</f>
        <v>HUB073.1</v>
      </c>
      <c r="B211" s="16" t="str">
        <f>[1]HUB!$B212</f>
        <v>HS-1470 (70mm)</v>
      </c>
      <c r="C211" s="14">
        <f>[1]HUB!$C212</f>
        <v>0</v>
      </c>
      <c r="D211" s="44" t="s">
        <v>690</v>
      </c>
      <c r="E211" s="45"/>
      <c r="F211" s="46">
        <f>[1]HUB!$J212</f>
        <v>121.381886087768</v>
      </c>
      <c r="G211" s="47"/>
    </row>
    <row r="212" ht="46.5" customHeight="1" spans="1:7">
      <c r="A212" s="43" t="str">
        <f>[1]HUB!$A213</f>
        <v>HUB074</v>
      </c>
      <c r="B212" s="16" t="str">
        <f>[1]HUB!$B213</f>
        <v>AH-1600</v>
      </c>
      <c r="C212" s="14">
        <f>[1]HUB!$C213</f>
        <v>0</v>
      </c>
      <c r="D212" s="62" t="s">
        <v>678</v>
      </c>
      <c r="E212" s="63"/>
      <c r="F212" s="46">
        <f>[1]HUB!$J213</f>
        <v>153.475935828877</v>
      </c>
      <c r="G212" s="47"/>
    </row>
    <row r="213" ht="46.5" customHeight="1" spans="1:7">
      <c r="A213" s="43" t="str">
        <f>[1]HUB!$A214</f>
        <v>HUB075</v>
      </c>
      <c r="B213" s="16" t="str">
        <f>[1]HUB!$B214</f>
        <v>AH-1132</v>
      </c>
      <c r="C213" s="14">
        <f>[1]HUB!$C214</f>
        <v>0</v>
      </c>
      <c r="D213" s="82" t="s">
        <v>691</v>
      </c>
      <c r="E213" s="83"/>
      <c r="F213" s="46">
        <f>[1]HUB!$J214</f>
        <v>49.1122994652406</v>
      </c>
      <c r="G213" s="47"/>
    </row>
    <row r="214" ht="46.5" customHeight="1" spans="1:7">
      <c r="A214" s="43" t="str">
        <f>[1]HUB!$A215</f>
        <v>HUB076</v>
      </c>
      <c r="B214" s="16" t="str">
        <f>[1]HUB!$B215</f>
        <v>AH-1334</v>
      </c>
      <c r="C214" s="14">
        <f>[1]HUB!$C215</f>
        <v>0</v>
      </c>
      <c r="D214" s="84" t="s">
        <v>692</v>
      </c>
      <c r="E214" s="83"/>
      <c r="F214" s="46">
        <f>[1]HUB!$J215</f>
        <v>44.2156862745098</v>
      </c>
      <c r="G214" s="47"/>
    </row>
    <row r="215" ht="70.5" customHeight="1" spans="1:7">
      <c r="A215" s="43" t="str">
        <f>[1]HUB!$A216</f>
        <v>HUB076.1</v>
      </c>
      <c r="B215" s="16" t="str">
        <f>[1]HUB!$B216</f>
        <v>HK-4001,4100</v>
      </c>
      <c r="C215" s="14">
        <f>[1]HUB!$C216</f>
        <v>0</v>
      </c>
      <c r="D215" s="84" t="s">
        <v>693</v>
      </c>
      <c r="E215" s="83"/>
      <c r="F215" s="46">
        <f>[1]HUB!$J216</f>
        <v>203.717850776674</v>
      </c>
      <c r="G215" s="47"/>
    </row>
    <row r="216" ht="60" customHeight="1" spans="1:7">
      <c r="A216" s="43" t="str">
        <f>[1]HUB!$A217</f>
        <v>HUB076.2</v>
      </c>
      <c r="B216" s="16" t="str">
        <f>[1]HUB!$B217</f>
        <v>HS-1191 HINGES (PER PAIR)</v>
      </c>
      <c r="C216" s="14">
        <f>[1]HUB!$C217</f>
        <v>0</v>
      </c>
      <c r="D216" s="62" t="s">
        <v>694</v>
      </c>
      <c r="E216" s="63"/>
      <c r="F216" s="46">
        <f>[1]HUB!$J217</f>
        <v>75.4147812971342</v>
      </c>
      <c r="G216" s="47"/>
    </row>
    <row r="217" ht="60" customHeight="1" spans="1:7">
      <c r="A217" s="43" t="str">
        <f>[1]HUB!$A218</f>
        <v>HUB076.3</v>
      </c>
      <c r="B217" s="16" t="str">
        <f>[1]HUB!$B218</f>
        <v>HS-1128 HINGES (PER PAIR) black</v>
      </c>
      <c r="C217" s="14">
        <f>[1]HUB!$C218</f>
        <v>0</v>
      </c>
      <c r="D217" s="62"/>
      <c r="E217" s="63"/>
      <c r="F217" s="46">
        <f>[1]HUB!$J218</f>
        <v>117.137764196588</v>
      </c>
      <c r="G217" s="47"/>
    </row>
    <row r="218" ht="60" customHeight="1" spans="1:7">
      <c r="A218" s="43" t="str">
        <f>[1]HUB!$A219</f>
        <v>HUB076.4</v>
      </c>
      <c r="B218" s="16" t="str">
        <f>[1]HUB!$B219</f>
        <v>HS-1199 HANDLE</v>
      </c>
      <c r="C218" s="14">
        <f>[1]HUB!$C219</f>
        <v>0</v>
      </c>
      <c r="D218" s="62"/>
      <c r="E218" s="63"/>
      <c r="F218" s="46">
        <f>[1]HUB!$J219</f>
        <v>145.891690009337</v>
      </c>
      <c r="G218" s="47"/>
    </row>
    <row r="219" ht="55.5" customHeight="1" spans="1:7">
      <c r="A219" s="43" t="str">
        <f>[1]HUB!$A220</f>
        <v>HUB077</v>
      </c>
      <c r="B219" s="16" t="str">
        <f>[1]HUB!$B220</f>
        <v>AH-1800</v>
      </c>
      <c r="C219" s="14" t="str">
        <f>[1]HUB!$C220</f>
        <v>ITALY DESIGN</v>
      </c>
      <c r="D219" s="62" t="s">
        <v>678</v>
      </c>
      <c r="E219" s="63"/>
      <c r="F219" s="46">
        <f>[1]HUB!$J220</f>
        <v>175.401069518717</v>
      </c>
      <c r="G219" s="47"/>
    </row>
    <row r="220" ht="69" customHeight="1" spans="1:7">
      <c r="A220" s="43" t="str">
        <f>[1]HUB!$A221</f>
        <v>HUB078</v>
      </c>
      <c r="B220" s="16" t="str">
        <f>[1]HUB!$B221</f>
        <v>HS-1139 HINGES (PER PAIR)s/steel</v>
      </c>
      <c r="C220" s="14" t="str">
        <f>[1]HUB!$C221</f>
        <v>ITALY DESIGN</v>
      </c>
      <c r="D220" s="85" t="s">
        <v>695</v>
      </c>
      <c r="E220" s="86"/>
      <c r="F220" s="46">
        <f>[1]HUB!$J221</f>
        <v>205.254515599343</v>
      </c>
      <c r="G220" s="47"/>
    </row>
    <row r="221" ht="89.25" customHeight="1" spans="1:7">
      <c r="A221" s="43" t="str">
        <f>[1]HUB!$A222</f>
        <v>HUB078.1</v>
      </c>
      <c r="B221" s="16" t="str">
        <f>[1]HUB!$B222</f>
        <v>HS-01 CONTENA LOCK ACC</v>
      </c>
      <c r="C221" s="14">
        <f>[1]HUB!$C222</f>
        <v>0</v>
      </c>
      <c r="D221" s="85"/>
      <c r="E221" s="86"/>
      <c r="F221" s="46">
        <f>[1]HUB!$J222</f>
        <v>381.970970206264</v>
      </c>
      <c r="G221" s="47"/>
    </row>
    <row r="222" ht="56.25" customHeight="1" spans="1:7">
      <c r="A222" s="43" t="str">
        <f>[1]HUB!$A223</f>
        <v>HUB079</v>
      </c>
      <c r="B222" s="16" t="str">
        <f>[1]HUB!$B223</f>
        <v>AH-1161S Camlift hinges c/w spring</v>
      </c>
      <c r="C222" s="14">
        <f>[1]HUB!$C223</f>
        <v>0</v>
      </c>
      <c r="D222" s="62" t="s">
        <v>696</v>
      </c>
      <c r="E222" s="63"/>
      <c r="F222" s="46">
        <f>[1]HUB!$J223</f>
        <v>237.849898580122</v>
      </c>
      <c r="G222" s="47"/>
    </row>
    <row r="223" ht="63.75" customHeight="1" spans="1:7">
      <c r="A223" s="43" t="str">
        <f>[1]HUB!$A224</f>
        <v>HUB080</v>
      </c>
      <c r="B223" s="16" t="str">
        <f>[1]HUB!$B224</f>
        <v>AH-1161N non camlift hinges</v>
      </c>
      <c r="C223" s="14">
        <f>[1]HUB!$C224</f>
        <v>0</v>
      </c>
      <c r="D223" s="62" t="s">
        <v>697</v>
      </c>
      <c r="E223" s="63"/>
      <c r="F223" s="46">
        <f>[1]HUB!$J224</f>
        <v>219.251336898396</v>
      </c>
      <c r="G223" s="50"/>
    </row>
    <row r="224" ht="49.5" customHeight="1" spans="1:7">
      <c r="A224" s="43" t="str">
        <f>[1]HUB!$A225</f>
        <v>HUB081</v>
      </c>
      <c r="B224" s="16" t="str">
        <f>[1]HUB!$B225</f>
        <v>AH-1161NCL Camlift hinges</v>
      </c>
      <c r="C224" s="14">
        <f>[1]HUB!$C225</f>
        <v>0</v>
      </c>
      <c r="D224" s="62" t="s">
        <v>697</v>
      </c>
      <c r="E224" s="63"/>
      <c r="F224" s="46">
        <f>[1]HUB!$J225</f>
        <v>219.251336898396</v>
      </c>
      <c r="G224" s="52"/>
    </row>
    <row r="225" ht="30" customHeight="1" spans="1:7">
      <c r="A225" s="43" t="str">
        <f>[1]HUB!$A226</f>
        <v>HUB081.1</v>
      </c>
      <c r="B225" s="16" t="str">
        <f>[1]HUB!$B226</f>
        <v>AH-1162</v>
      </c>
      <c r="C225" s="14">
        <f>[1]HUB!$C226</f>
        <v>0</v>
      </c>
      <c r="D225" s="84" t="s">
        <v>698</v>
      </c>
      <c r="E225" s="83"/>
      <c r="F225" s="46">
        <f>[1]HUB!$J226</f>
        <v>123.267973856209</v>
      </c>
      <c r="G225" s="47"/>
    </row>
    <row r="226" ht="55.5" customHeight="1" spans="1:7">
      <c r="A226" s="43" t="str">
        <f>[1]HUB!$A227</f>
        <v>HUB081.2</v>
      </c>
      <c r="B226" s="16" t="str">
        <f>[1]HUB!$B227</f>
        <v>HS-608-1</v>
      </c>
      <c r="C226" s="14">
        <f>[1]HUB!$C227</f>
        <v>0</v>
      </c>
      <c r="D226" s="84" t="s">
        <v>699</v>
      </c>
      <c r="E226" s="83"/>
      <c r="F226" s="46">
        <f>[1]HUB!$J227</f>
        <v>56.5476190476191</v>
      </c>
      <c r="G226" s="47"/>
    </row>
    <row r="227" ht="50.25" customHeight="1" spans="1:7">
      <c r="A227" s="43" t="str">
        <f>[1]HUB!$A228</f>
        <v>HUB081.3</v>
      </c>
      <c r="B227" s="16" t="str">
        <f>[1]HUB!$B228</f>
        <v>HS-608-2</v>
      </c>
      <c r="C227" s="14">
        <f>[1]HUB!$C228</f>
        <v>0</v>
      </c>
      <c r="D227" s="84" t="s">
        <v>699</v>
      </c>
      <c r="E227" s="83"/>
      <c r="F227" s="46">
        <f>[1]HUB!$J228</f>
        <v>56.5476190476191</v>
      </c>
      <c r="G227" s="47"/>
    </row>
    <row r="228" ht="49.5" customHeight="1" spans="1:7">
      <c r="A228" s="43" t="str">
        <f>[1]HUB!$A229</f>
        <v>HUB081.31</v>
      </c>
      <c r="B228" s="16" t="str">
        <f>[1]HUB!$B229</f>
        <v>SD-650 Medium sliding door</v>
      </c>
      <c r="C228" s="14">
        <f>[1]HUB!$C229</f>
        <v>0</v>
      </c>
      <c r="D228" s="62" t="s">
        <v>700</v>
      </c>
      <c r="E228" s="63"/>
      <c r="F228" s="46">
        <f>[1]HUB!$J229</f>
        <v>669.642857142857</v>
      </c>
      <c r="G228" s="47"/>
    </row>
    <row r="229" ht="58.5" customHeight="1" spans="1:7">
      <c r="A229" s="43" t="str">
        <f>[1]HUB!$A230</f>
        <v>HUB081.32</v>
      </c>
      <c r="B229" s="16" t="str">
        <f>[1]HUB!$B230</f>
        <v>Railway aluminium frame 6.5m</v>
      </c>
      <c r="C229" s="14" t="str">
        <f>[1]HUB!$C230</f>
        <v>50lgth</v>
      </c>
      <c r="D229" s="87" t="s">
        <v>701</v>
      </c>
      <c r="E229" s="63"/>
      <c r="F229" s="46">
        <f>[1]HUB!$J230</f>
        <v>562.5</v>
      </c>
      <c r="G229" s="47"/>
    </row>
    <row r="230" ht="54.75" customHeight="1" spans="1:7">
      <c r="A230" s="43" t="str">
        <f>[1]HUB!$A231</f>
        <v>HUB081.33</v>
      </c>
      <c r="B230" s="16" t="str">
        <f>[1]HUB!$B231</f>
        <v>Side rail aluminium frame 6m</v>
      </c>
      <c r="C230" s="14">
        <f>[1]HUB!$C231</f>
        <v>30</v>
      </c>
      <c r="D230" s="87" t="s">
        <v>702</v>
      </c>
      <c r="E230" s="63"/>
      <c r="F230" s="46">
        <f>[1]HUB!$J231</f>
        <v>312.5</v>
      </c>
      <c r="G230" s="47"/>
    </row>
    <row r="231" ht="62" customHeight="1" spans="1:7">
      <c r="A231" s="43" t="str">
        <f>[1]HUB!$A232</f>
        <v>HUB081.34</v>
      </c>
      <c r="B231" s="16" t="str">
        <f>[1]HUB!$B232</f>
        <v>Internal frame aluminium frame 6m</v>
      </c>
      <c r="C231" s="14">
        <f>[1]HUB!$C232</f>
        <v>60</v>
      </c>
      <c r="D231" s="87" t="s">
        <v>703</v>
      </c>
      <c r="E231" s="63"/>
      <c r="F231" s="46">
        <f>[1]HUB!$J232</f>
        <v>468.75</v>
      </c>
      <c r="G231" s="47"/>
    </row>
    <row r="232" ht="49.5" customHeight="1" spans="1:7">
      <c r="A232" s="43" t="str">
        <f>[1]HUB!$A233</f>
        <v>HUB081.4</v>
      </c>
      <c r="B232" s="16" t="str">
        <f>[1]HUB!$B233</f>
        <v>TM-3.2</v>
      </c>
      <c r="C232" s="14">
        <f>[1]HUB!$C233</f>
        <v>0</v>
      </c>
      <c r="D232" s="62" t="s">
        <v>704</v>
      </c>
      <c r="E232" s="63"/>
      <c r="F232" s="46">
        <f>[1]HUB!$J233</f>
        <v>10.6956845238095</v>
      </c>
      <c r="G232" s="50"/>
    </row>
    <row r="233" ht="36" customHeight="1" spans="1:7">
      <c r="A233" s="43" t="str">
        <f>[1]HUB!$A234</f>
        <v>HUB081.5</v>
      </c>
      <c r="B233" s="16" t="str">
        <f>[1]HUB!$B234</f>
        <v>TM-4.0H </v>
      </c>
      <c r="C233" s="14">
        <f>[1]HUB!$C234</f>
        <v>0</v>
      </c>
      <c r="D233" s="62" t="s">
        <v>705</v>
      </c>
      <c r="E233" s="45"/>
      <c r="F233" s="46">
        <f>[1]HUB!$J234</f>
        <v>13.764880952381</v>
      </c>
      <c r="G233" s="51"/>
    </row>
    <row r="234" ht="48" customHeight="1" spans="1:7">
      <c r="A234" s="43" t="str">
        <f>[1]HUB!$A235</f>
        <v>HUB081.6</v>
      </c>
      <c r="B234" s="16" t="str">
        <f>[1]HUB!$B235</f>
        <v>TM-4.0L</v>
      </c>
      <c r="C234" s="14">
        <f>[1]HUB!$C235</f>
        <v>0</v>
      </c>
      <c r="D234" s="62" t="s">
        <v>706</v>
      </c>
      <c r="E234" s="67"/>
      <c r="F234" s="46">
        <f>[1]HUB!$J235</f>
        <v>15.8110119047619</v>
      </c>
      <c r="G234" s="51"/>
    </row>
    <row r="235" ht="40" customHeight="1" spans="1:7">
      <c r="A235" s="43" t="str">
        <f>[1]HUB!$A236</f>
        <v>HUB081.7</v>
      </c>
      <c r="B235" s="16" t="str">
        <f>[1]HUB!$B236</f>
        <v>TM-5.0</v>
      </c>
      <c r="C235" s="14">
        <f>[1]HUB!$C236</f>
        <v>0</v>
      </c>
      <c r="D235" s="62" t="s">
        <v>707</v>
      </c>
      <c r="E235" s="67"/>
      <c r="F235" s="46">
        <f>[1]HUB!$J236</f>
        <v>14.5089285714286</v>
      </c>
      <c r="G235" s="51"/>
    </row>
    <row r="236" ht="59" customHeight="1" spans="1:7">
      <c r="A236" s="43" t="str">
        <f>[1]HUB!$A237</f>
        <v>HUB081.8</v>
      </c>
      <c r="B236" s="16" t="str">
        <f>[1]HUB!$B237</f>
        <v>TM-5.0XL</v>
      </c>
      <c r="C236" s="14">
        <f>[1]HUB!$C237</f>
        <v>0</v>
      </c>
      <c r="D236" s="62" t="s">
        <v>708</v>
      </c>
      <c r="E236" s="67"/>
      <c r="F236" s="46">
        <f>[1]HUB!$J237</f>
        <v>15.7180059523809</v>
      </c>
      <c r="G236" s="52"/>
    </row>
    <row r="237" ht="54" customHeight="1" spans="1:7">
      <c r="A237" s="43" t="str">
        <f>[1]HUB!$A238</f>
        <v>HUB081.11</v>
      </c>
      <c r="B237" s="16" t="str">
        <f>[1]HUB!$B238</f>
        <v>CAM LOCK</v>
      </c>
      <c r="C237" s="14" t="str">
        <f>[1]HUB!$C238</f>
        <v>L:38, W:26</v>
      </c>
      <c r="D237" s="75" t="s">
        <v>709</v>
      </c>
      <c r="E237" s="67"/>
      <c r="F237" s="46">
        <f>[1]HUB!$J238</f>
        <v>4.83630952380952</v>
      </c>
      <c r="G237" s="47"/>
    </row>
    <row r="238" ht="34.5" customHeight="1" spans="1:7">
      <c r="A238" s="43" t="str">
        <f>[1]HUB!$A239</f>
        <v>HUB082</v>
      </c>
      <c r="B238" s="16" t="str">
        <f>[1]HUB!$B239</f>
        <v>AH-1500</v>
      </c>
      <c r="C238" s="14">
        <f>[1]HUB!$C239</f>
        <v>0</v>
      </c>
      <c r="D238" s="44" t="s">
        <v>710</v>
      </c>
      <c r="E238" s="45"/>
      <c r="F238" s="46">
        <f>[1]HUB!$J239</f>
        <v>38.95</v>
      </c>
      <c r="G238" s="47"/>
    </row>
    <row r="239" ht="57" customHeight="1" spans="1:7">
      <c r="A239" s="43" t="str">
        <f>[1]HUB!$A240</f>
        <v>HUB083</v>
      </c>
      <c r="B239" s="16" t="str">
        <f>[1]HUB!$B240</f>
        <v>AH-1332</v>
      </c>
      <c r="C239" s="14">
        <f>[1]HUB!$C240</f>
        <v>0</v>
      </c>
      <c r="D239" s="44" t="s">
        <v>711</v>
      </c>
      <c r="E239" s="45"/>
      <c r="F239" s="46">
        <f>[1]HUB!$J240</f>
        <v>30.75</v>
      </c>
      <c r="G239" s="47"/>
    </row>
    <row r="240" ht="39.75" customHeight="1" spans="1:7">
      <c r="A240" s="43" t="str">
        <f>[1]HUB!$A241</f>
        <v>HUB083.1</v>
      </c>
      <c r="B240" s="16" t="str">
        <f>[1]HUB!$B241</f>
        <v>AH-1336</v>
      </c>
      <c r="C240" s="14">
        <f>[1]HUB!$C241</f>
        <v>0</v>
      </c>
      <c r="D240" s="66" t="s">
        <v>711</v>
      </c>
      <c r="E240" s="45"/>
      <c r="F240" s="46">
        <f>[1]HUB!$J241</f>
        <v>30.75</v>
      </c>
      <c r="G240" s="47"/>
    </row>
    <row r="241" ht="34.5" customHeight="1" spans="1:7">
      <c r="A241" s="43" t="str">
        <f>[1]HUB!$A242</f>
        <v>HUB084</v>
      </c>
      <c r="B241" s="16" t="str">
        <f>[1]HUB!$B242</f>
        <v>AH-712</v>
      </c>
      <c r="C241" s="14">
        <f>[1]HUB!$C242</f>
        <v>0</v>
      </c>
      <c r="D241" s="44" t="s">
        <v>712</v>
      </c>
      <c r="E241" s="45"/>
      <c r="F241" s="46">
        <f>[1]HUB!$J242</f>
        <v>35.8319327731092</v>
      </c>
      <c r="G241" s="47"/>
    </row>
    <row r="242" ht="44.25" customHeight="1" spans="1:7">
      <c r="A242" s="43" t="str">
        <f>[1]HUB!$A243</f>
        <v>HUB085</v>
      </c>
      <c r="B242" s="16" t="str">
        <f>[1]HUB!$B243</f>
        <v>AH-711</v>
      </c>
      <c r="C242" s="14">
        <f>[1]HUB!$C243</f>
        <v>0</v>
      </c>
      <c r="D242" s="44" t="s">
        <v>713</v>
      </c>
      <c r="E242" s="45"/>
      <c r="F242" s="46">
        <f>[1]HUB!$J243</f>
        <v>37.8991596638655</v>
      </c>
      <c r="G242" s="47"/>
    </row>
    <row r="243" ht="45" customHeight="1" spans="1:7">
      <c r="A243" s="43" t="str">
        <f>[1]HUB!$A244</f>
        <v>HUB085.1</v>
      </c>
      <c r="B243" s="16" t="str">
        <f>[1]HUB!$B244</f>
        <v>AH-1300</v>
      </c>
      <c r="C243" s="14">
        <f>[1]HUB!$C244</f>
        <v>0</v>
      </c>
      <c r="D243" s="44" t="s">
        <v>713</v>
      </c>
      <c r="E243" s="45"/>
      <c r="F243" s="46">
        <f>[1]HUB!$J244</f>
        <v>34.1666666666667</v>
      </c>
      <c r="G243" s="47"/>
    </row>
    <row r="244" ht="55" customHeight="1" spans="1:7">
      <c r="A244" s="43" t="str">
        <f>[1]HUB!$A245</f>
        <v>HUB086</v>
      </c>
      <c r="B244" s="16" t="str">
        <f>[1]HUB!$B245</f>
        <v>AH-1200</v>
      </c>
      <c r="C244" s="14">
        <f>[1]HUB!$C245</f>
        <v>0</v>
      </c>
      <c r="D244" s="44" t="s">
        <v>714</v>
      </c>
      <c r="E244" s="45"/>
      <c r="F244" s="46">
        <f>[1]HUB!$J245</f>
        <v>68.3333333333333</v>
      </c>
      <c r="G244" s="47"/>
    </row>
    <row r="245" ht="44" customHeight="1" spans="1:7">
      <c r="A245" s="43" t="str">
        <f>[1]HUB!$A246</f>
        <v>HUB087</v>
      </c>
      <c r="B245" s="16" t="str">
        <f>[1]HUB!$B246</f>
        <v>AH-352</v>
      </c>
      <c r="C245" s="14">
        <f>[1]HUB!$C246</f>
        <v>0</v>
      </c>
      <c r="D245" s="44" t="s">
        <v>715</v>
      </c>
      <c r="E245" s="45"/>
      <c r="F245" s="46">
        <f>[1]HUB!$J246</f>
        <v>8.2</v>
      </c>
      <c r="G245" s="47"/>
    </row>
    <row r="246" ht="41" customHeight="1" spans="1:7">
      <c r="A246" s="43" t="str">
        <f>[1]HUB!$A247</f>
        <v>HUB088</v>
      </c>
      <c r="B246" s="16" t="str">
        <f>[1]HUB!$B247</f>
        <v>AH-351</v>
      </c>
      <c r="C246" s="14">
        <f>[1]HUB!$C247</f>
        <v>0</v>
      </c>
      <c r="D246" s="44" t="s">
        <v>716</v>
      </c>
      <c r="E246" s="45"/>
      <c r="F246" s="46">
        <f>[1]HUB!$J247</f>
        <v>13.8375</v>
      </c>
      <c r="G246" s="47"/>
    </row>
    <row r="247" ht="21.6" customHeight="1" spans="1:7">
      <c r="A247" s="43" t="str">
        <f>[1]HUB!$A248</f>
        <v>HUB089</v>
      </c>
      <c r="B247" s="16" t="str">
        <f>[1]HUB!$B248</f>
        <v>AH-102-04</v>
      </c>
      <c r="C247" s="14" t="str">
        <f>[1]HUB!$C248</f>
        <v>1/4"</v>
      </c>
      <c r="D247" s="48" t="s">
        <v>717</v>
      </c>
      <c r="E247" s="45"/>
      <c r="F247" s="46">
        <f>[1]HUB!$J248</f>
        <v>3.41666666666667</v>
      </c>
      <c r="G247" s="47"/>
    </row>
    <row r="248" ht="21.6" customHeight="1" spans="1:7">
      <c r="A248" s="43" t="str">
        <f>[1]HUB!$A249</f>
        <v>HUB090</v>
      </c>
      <c r="B248" s="16" t="str">
        <f>[1]HUB!$B249</f>
        <v>AH-102-05</v>
      </c>
      <c r="C248" s="14" t="str">
        <f>[1]HUB!$C249</f>
        <v>5/16"</v>
      </c>
      <c r="D248" s="49"/>
      <c r="E248" s="45"/>
      <c r="F248" s="46">
        <f>[1]HUB!$J249</f>
        <v>3.41666666666667</v>
      </c>
      <c r="G248" s="47"/>
    </row>
    <row r="249" ht="21.6" customHeight="1" spans="1:7">
      <c r="A249" s="43" t="str">
        <f>[1]HUB!$A250</f>
        <v>HUB091</v>
      </c>
      <c r="B249" s="16" t="str">
        <f>[1]HUB!$B250</f>
        <v>AH-102-06</v>
      </c>
      <c r="C249" s="14" t="str">
        <f>[1]HUB!$C250</f>
        <v>3/8"</v>
      </c>
      <c r="D249" s="49"/>
      <c r="E249" s="88"/>
      <c r="F249" s="46">
        <f>[1]HUB!$J250</f>
        <v>3.84375</v>
      </c>
      <c r="G249" s="47"/>
    </row>
    <row r="250" ht="21.6" customHeight="1" spans="1:7">
      <c r="A250" s="43" t="str">
        <f>[1]HUB!$A251</f>
        <v>HUB092</v>
      </c>
      <c r="B250" s="16" t="str">
        <f>[1]HUB!$B251</f>
        <v>AH-102-08</v>
      </c>
      <c r="C250" s="14" t="str">
        <f>[1]HUB!$C251</f>
        <v>1/2"</v>
      </c>
      <c r="D250" s="49"/>
      <c r="E250" s="88"/>
      <c r="F250" s="46">
        <f>[1]HUB!$J251</f>
        <v>4.27083333333333</v>
      </c>
      <c r="G250" s="47"/>
    </row>
    <row r="251" ht="21.6" customHeight="1" spans="1:7">
      <c r="A251" s="43" t="str">
        <f>[1]HUB!$A252</f>
        <v>HUB093</v>
      </c>
      <c r="B251" s="16" t="str">
        <f>[1]HUB!$B252</f>
        <v>AH-102-10</v>
      </c>
      <c r="C251" s="14" t="str">
        <f>[1]HUB!$C252</f>
        <v>5/8"</v>
      </c>
      <c r="D251" s="49"/>
      <c r="E251" s="88"/>
      <c r="F251" s="46">
        <f>[1]HUB!$J252</f>
        <v>6.49166666666667</v>
      </c>
      <c r="G251" s="47"/>
    </row>
    <row r="252" ht="21.6" customHeight="1" spans="1:7">
      <c r="A252" s="43" t="str">
        <f>[1]HUB!$A253</f>
        <v>HUB094</v>
      </c>
      <c r="B252" s="16" t="str">
        <f>[1]HUB!$B253</f>
        <v>AH-102-12</v>
      </c>
      <c r="C252" s="14" t="str">
        <f>[1]HUB!$C253</f>
        <v>3/4"</v>
      </c>
      <c r="D252" s="53"/>
      <c r="E252" s="88"/>
      <c r="F252" s="46">
        <f>[1]HUB!$J253</f>
        <v>7.85833333333333</v>
      </c>
      <c r="G252" s="47"/>
    </row>
    <row r="253" ht="21.6" customHeight="1" spans="1:7">
      <c r="A253" s="43" t="str">
        <f>[1]HUB!$A254</f>
        <v>HUB094.1</v>
      </c>
      <c r="B253" s="16" t="str">
        <f>[1]HUB!$B254</f>
        <v>Inner spring bender 3/8"</v>
      </c>
      <c r="C253" s="14" t="str">
        <f>[1]HUB!$C254</f>
        <v>3/8"</v>
      </c>
      <c r="D253" s="89" t="s">
        <v>718</v>
      </c>
      <c r="E253" s="45"/>
      <c r="F253" s="46">
        <f>[1]HUB!$J254</f>
        <v>9.88292011019284</v>
      </c>
      <c r="G253" s="47"/>
    </row>
    <row r="254" ht="21.6" customHeight="1" spans="1:7">
      <c r="A254" s="43" t="str">
        <f>[1]HUB!$A255</f>
        <v>HUB094.2</v>
      </c>
      <c r="B254" s="16" t="str">
        <f>[1]HUB!$B255</f>
        <v>Inner spring bender 1/2"</v>
      </c>
      <c r="C254" s="14" t="str">
        <f>[1]HUB!$C255</f>
        <v>1/2"</v>
      </c>
      <c r="D254" s="90"/>
      <c r="E254" s="45"/>
      <c r="F254" s="46">
        <f>[1]HUB!$J255</f>
        <v>11.2947658402204</v>
      </c>
      <c r="G254" s="47"/>
    </row>
    <row r="255" ht="21.6" customHeight="1" spans="1:7">
      <c r="A255" s="43" t="str">
        <f>[1]HUB!$A256</f>
        <v>HUB094.3</v>
      </c>
      <c r="B255" s="16" t="str">
        <f>[1]HUB!$B256</f>
        <v>Inner spring bender 5/8"</v>
      </c>
      <c r="C255" s="14" t="str">
        <f>[1]HUB!$C256</f>
        <v>5/8"</v>
      </c>
      <c r="D255" s="90"/>
      <c r="E255" s="45"/>
      <c r="F255" s="46">
        <f>[1]HUB!$J256</f>
        <v>14.1184573002755</v>
      </c>
      <c r="G255" s="47"/>
    </row>
    <row r="256" ht="21.6" customHeight="1" spans="1:7">
      <c r="A256" s="43" t="str">
        <f>[1]HUB!$A257</f>
        <v>HUB094.4</v>
      </c>
      <c r="B256" s="16" t="str">
        <f>[1]HUB!$B257</f>
        <v>Inner spring bender 3/4"</v>
      </c>
      <c r="C256" s="14" t="str">
        <f>[1]HUB!$C257</f>
        <v>3/4"</v>
      </c>
      <c r="D256" s="91"/>
      <c r="E256" s="45"/>
      <c r="F256" s="46">
        <f>[1]HUB!$J257</f>
        <v>16.9421487603306</v>
      </c>
      <c r="G256" s="47"/>
    </row>
    <row r="257" ht="21.6" customHeight="1" spans="1:7">
      <c r="A257" s="43" t="str">
        <f>[1]HUB!$A258</f>
        <v>HUB095</v>
      </c>
      <c r="B257" s="16" t="str">
        <f>[1]HUB!$B258</f>
        <v>AH-369</v>
      </c>
      <c r="C257" s="14">
        <f>[1]HUB!$C258</f>
        <v>0</v>
      </c>
      <c r="D257" s="44" t="s">
        <v>719</v>
      </c>
      <c r="E257" s="45"/>
      <c r="F257" s="46">
        <f>[1]HUB!$J258</f>
        <v>32.156862745098</v>
      </c>
      <c r="G257" s="47"/>
    </row>
    <row r="258" ht="21.6" customHeight="1" spans="1:7">
      <c r="A258" s="43" t="str">
        <f>[1]HUB!$A259</f>
        <v>HUB096</v>
      </c>
      <c r="B258" s="16" t="str">
        <f>[1]HUB!$B259</f>
        <v>AH-368A-05-90</v>
      </c>
      <c r="C258" s="14">
        <f>[1]HUB!$C259</f>
        <v>0</v>
      </c>
      <c r="D258" s="48" t="s">
        <v>720</v>
      </c>
      <c r="E258" s="45"/>
      <c r="F258" s="46">
        <f>[1]HUB!$J259</f>
        <v>32.156862745098</v>
      </c>
      <c r="G258" s="47"/>
    </row>
    <row r="259" ht="21.6" customHeight="1" spans="1:7">
      <c r="A259" s="43" t="str">
        <f>[1]HUB!$A260</f>
        <v>HUB097</v>
      </c>
      <c r="B259" s="16" t="str">
        <f>[1]HUB!$B260</f>
        <v>AH-368A-05-180</v>
      </c>
      <c r="C259" s="14">
        <f>[1]HUB!$C260</f>
        <v>0</v>
      </c>
      <c r="D259" s="53"/>
      <c r="E259" s="45"/>
      <c r="F259" s="46">
        <f>[1]HUB!$J260</f>
        <v>32.156862745098</v>
      </c>
      <c r="G259" s="47"/>
    </row>
    <row r="260" ht="21.6" customHeight="1" spans="1:7">
      <c r="A260" s="43" t="str">
        <f>[1]HUB!$A261</f>
        <v>HUB098</v>
      </c>
      <c r="B260" s="16" t="str">
        <f>[1]HUB!$B261</f>
        <v>AH-364A-04</v>
      </c>
      <c r="C260" s="14" t="str">
        <f>[1]HUB!$C261</f>
        <v>1/4"</v>
      </c>
      <c r="D260" s="48" t="s">
        <v>721</v>
      </c>
      <c r="E260" s="45"/>
      <c r="F260" s="46">
        <f>[1]HUB!$J261</f>
        <v>40.1960784313725</v>
      </c>
      <c r="G260" s="47"/>
    </row>
    <row r="261" ht="21.6" customHeight="1" spans="1:7">
      <c r="A261" s="43" t="str">
        <f>[1]HUB!$A262</f>
        <v>HUB099</v>
      </c>
      <c r="B261" s="16" t="str">
        <f>[1]HUB!$B262</f>
        <v>AH-364A-05</v>
      </c>
      <c r="C261" s="14" t="str">
        <f>[1]HUB!$C262</f>
        <v>5/16"</v>
      </c>
      <c r="D261" s="49"/>
      <c r="E261" s="45"/>
      <c r="F261" s="46">
        <f>[1]HUB!$J262</f>
        <v>44.2156862745098</v>
      </c>
      <c r="G261" s="47"/>
    </row>
    <row r="262" ht="21.6" customHeight="1" spans="1:7">
      <c r="A262" s="43" t="str">
        <f>[1]HUB!$A263</f>
        <v>HUB100</v>
      </c>
      <c r="B262" s="16" t="str">
        <f>[1]HUB!$B263</f>
        <v>AH-364A-06</v>
      </c>
      <c r="C262" s="14" t="str">
        <f>[1]HUB!$C263</f>
        <v>3/8"</v>
      </c>
      <c r="D262" s="49"/>
      <c r="E262" s="45"/>
      <c r="F262" s="46">
        <f>[1]HUB!$J263</f>
        <v>82</v>
      </c>
      <c r="G262" s="47"/>
    </row>
    <row r="263" ht="21.6" customHeight="1" spans="1:7">
      <c r="A263" s="43" t="str">
        <f>[1]HUB!$A264</f>
        <v>HUB101</v>
      </c>
      <c r="B263" s="16" t="str">
        <f>[1]HUB!$B264</f>
        <v>AH-364A-08</v>
      </c>
      <c r="C263" s="14" t="str">
        <f>[1]HUB!$C264</f>
        <v>1/2"</v>
      </c>
      <c r="D263" s="49"/>
      <c r="E263" s="71"/>
      <c r="F263" s="46">
        <f>[1]HUB!$J264</f>
        <v>111.745098039216</v>
      </c>
      <c r="G263" s="47"/>
    </row>
    <row r="264" ht="21.6" customHeight="1" spans="1:7">
      <c r="A264" s="43" t="str">
        <f>[1]HUB!$A265</f>
        <v>HUB102</v>
      </c>
      <c r="B264" s="16" t="str">
        <f>[1]HUB!$B265</f>
        <v>AH-364A-10</v>
      </c>
      <c r="C264" s="14" t="str">
        <f>[1]HUB!$C265</f>
        <v>5/8"</v>
      </c>
      <c r="D264" s="49"/>
      <c r="E264" s="71"/>
      <c r="F264" s="46">
        <f>[1]HUB!$J265</f>
        <v>120.588235294118</v>
      </c>
      <c r="G264" s="47"/>
    </row>
    <row r="265" ht="21.6" customHeight="1" spans="1:7">
      <c r="A265" s="43" t="str">
        <f>[1]HUB!$A266</f>
        <v>HUB103</v>
      </c>
      <c r="B265" s="16" t="str">
        <f>[1]HUB!$B266</f>
        <v>AH-364A-12</v>
      </c>
      <c r="C265" s="14" t="str">
        <f>[1]HUB!$C266</f>
        <v>3/4"</v>
      </c>
      <c r="D265" s="49"/>
      <c r="E265" s="71"/>
      <c r="F265" s="46">
        <f>[1]HUB!$J266</f>
        <v>124.607843137255</v>
      </c>
      <c r="G265" s="47"/>
    </row>
    <row r="266" ht="21.6" customHeight="1" spans="1:7">
      <c r="A266" s="43" t="str">
        <f>[1]HUB!$A267</f>
        <v>HUB103.1</v>
      </c>
      <c r="B266" s="16" t="str">
        <f>[1]HUB!$B267</f>
        <v>AH-364A-14</v>
      </c>
      <c r="C266" s="14" t="str">
        <f>[1]HUB!$C267</f>
        <v>7/8"</v>
      </c>
      <c r="D266" s="53"/>
      <c r="E266" s="71"/>
      <c r="F266" s="46" t="str">
        <f>[1]HUB!$J267</f>
        <v>~</v>
      </c>
      <c r="G266" s="47"/>
    </row>
    <row r="267" ht="21.6" customHeight="1" spans="1:7">
      <c r="A267" s="43" t="str">
        <f>[1]HUB!$A268</f>
        <v>HUB103.2</v>
      </c>
      <c r="B267" s="16" t="str">
        <f>[1]HUB!$B268</f>
        <v>CT-364A-06 TUBE BENDER</v>
      </c>
      <c r="C267" s="14" t="str">
        <f>[1]HUB!$C268</f>
        <v>3/8"</v>
      </c>
      <c r="D267" s="92" t="s">
        <v>722</v>
      </c>
      <c r="E267" s="45"/>
      <c r="F267" s="46">
        <f>[1]HUB!$J268</f>
        <v>39.8638794360719</v>
      </c>
      <c r="G267" s="47"/>
    </row>
    <row r="268" ht="21.6" customHeight="1" spans="1:7">
      <c r="A268" s="43" t="str">
        <f>[1]HUB!$A269</f>
        <v>HUB103.3</v>
      </c>
      <c r="B268" s="16" t="str">
        <f>[1]HUB!$B269</f>
        <v>CT-364A-08 TUBE BENDER</v>
      </c>
      <c r="C268" s="14" t="str">
        <f>[1]HUB!$C269</f>
        <v>1/2"</v>
      </c>
      <c r="D268" s="93"/>
      <c r="E268" s="45"/>
      <c r="F268" s="46">
        <f>[1]HUB!$J269</f>
        <v>50.4942472856911</v>
      </c>
      <c r="G268" s="47"/>
    </row>
    <row r="269" ht="21.6" customHeight="1" spans="1:7">
      <c r="A269" s="43" t="str">
        <f>[1]HUB!$A270</f>
        <v>HUB103.31</v>
      </c>
      <c r="B269" s="16" t="str">
        <f>[1]HUB!$B270</f>
        <v>CT-364A-10 TUBE BENDER</v>
      </c>
      <c r="C269" s="14" t="str">
        <f>[1]HUB!$C270</f>
        <v>5/8"</v>
      </c>
      <c r="D269" s="93"/>
      <c r="E269" s="45"/>
      <c r="F269" s="46">
        <f>[1]HUB!$J270</f>
        <v>0</v>
      </c>
      <c r="G269" s="47"/>
    </row>
    <row r="270" ht="21.6" customHeight="1" spans="1:7">
      <c r="A270" s="43" t="str">
        <f>[1]HUB!$A271</f>
        <v>HUB103.4</v>
      </c>
      <c r="B270" s="16" t="str">
        <f>[1]HUB!$B271</f>
        <v>CT-364A-12 TUBE BENDER</v>
      </c>
      <c r="C270" s="14" t="str">
        <f>[1]HUB!$C271</f>
        <v>3/4"</v>
      </c>
      <c r="D270" s="93"/>
      <c r="E270" s="45"/>
      <c r="F270" s="46">
        <f>[1]HUB!$J271</f>
        <v>86.3717387781562</v>
      </c>
      <c r="G270" s="47"/>
    </row>
    <row r="271" ht="21.6" customHeight="1" spans="1:7">
      <c r="A271" s="43" t="str">
        <f>[1]HUB!$A272</f>
        <v>HUB103.5</v>
      </c>
      <c r="B271" s="16" t="str">
        <f>[1]HUB!$B272</f>
        <v>CT-364A-14 TUBE BENDER</v>
      </c>
      <c r="C271" s="14" t="str">
        <f>[1]HUB!$C272</f>
        <v>7/8"</v>
      </c>
      <c r="D271" s="94"/>
      <c r="E271" s="45"/>
      <c r="F271" s="46">
        <f>[1]HUB!$J272</f>
        <v>108.93137254902</v>
      </c>
      <c r="G271" s="47"/>
    </row>
    <row r="272" ht="21.6" customHeight="1" spans="1:7">
      <c r="A272" s="43" t="str">
        <f>[1]HUB!$A273</f>
        <v>HUB104</v>
      </c>
      <c r="B272" s="16" t="str">
        <f>[1]HUB!$B273</f>
        <v>AH-193</v>
      </c>
      <c r="C272" s="14">
        <f>[1]HUB!$C273</f>
        <v>0</v>
      </c>
      <c r="D272" s="44" t="s">
        <v>723</v>
      </c>
      <c r="E272" s="45"/>
      <c r="F272" s="46">
        <f>[1]HUB!$J273</f>
        <v>19.2941176470588</v>
      </c>
      <c r="G272" s="47"/>
    </row>
    <row r="273" ht="21.6" customHeight="1" spans="1:7">
      <c r="A273" s="43" t="str">
        <f>[1]HUB!$A274</f>
        <v>HUB105</v>
      </c>
      <c r="B273" s="16" t="str">
        <f>[1]HUB!$B274</f>
        <v>AH-94</v>
      </c>
      <c r="C273" s="14">
        <f>[1]HUB!$C274</f>
        <v>0</v>
      </c>
      <c r="D273" s="44" t="s">
        <v>724</v>
      </c>
      <c r="E273" s="45"/>
      <c r="F273" s="46">
        <f>[1]HUB!$J274</f>
        <v>11.656862745098</v>
      </c>
      <c r="G273" s="47"/>
    </row>
    <row r="274" ht="21.6" customHeight="1" spans="1:7">
      <c r="A274" s="43" t="str">
        <f>[1]HUB!$A275</f>
        <v>HUB106</v>
      </c>
      <c r="B274" s="16" t="str">
        <f>[1]HUB!$B275</f>
        <v>AH-95</v>
      </c>
      <c r="C274" s="14">
        <f>[1]HUB!$C275</f>
        <v>0</v>
      </c>
      <c r="D274" s="44" t="s">
        <v>725</v>
      </c>
      <c r="E274" s="45"/>
      <c r="F274" s="46">
        <f>[1]HUB!$J275</f>
        <v>14.0686274509804</v>
      </c>
      <c r="G274" s="47"/>
    </row>
    <row r="275" ht="21.6" customHeight="1" spans="1:7">
      <c r="A275" s="43" t="str">
        <f>[1]HUB!$A276</f>
        <v>HUB107</v>
      </c>
      <c r="B275" s="16" t="str">
        <f>[1]HUB!$B276</f>
        <v>AH-96</v>
      </c>
      <c r="C275" s="14">
        <f>[1]HUB!$C276</f>
        <v>0</v>
      </c>
      <c r="D275" s="44" t="s">
        <v>726</v>
      </c>
      <c r="E275" s="45"/>
      <c r="F275" s="46">
        <f>[1]HUB!$J276</f>
        <v>21.7058823529412</v>
      </c>
      <c r="G275" s="69"/>
    </row>
    <row r="276" ht="21.6" customHeight="1" spans="1:7">
      <c r="A276" s="43" t="str">
        <f>[1]HUB!$A277</f>
        <v>HUB108</v>
      </c>
      <c r="B276" s="16" t="str">
        <f>[1]HUB!$B277</f>
        <v>AH-275</v>
      </c>
      <c r="C276" s="14">
        <f>[1]HUB!$C277</f>
        <v>0</v>
      </c>
      <c r="D276" s="44" t="s">
        <v>727</v>
      </c>
      <c r="E276" s="45"/>
      <c r="F276" s="46">
        <f>[1]HUB!$J277</f>
        <v>88.4313725490196</v>
      </c>
      <c r="G276" s="47"/>
    </row>
    <row r="277" ht="21.6" customHeight="1" spans="1:7">
      <c r="A277" s="43" t="str">
        <f>[1]HUB!$A278</f>
        <v>HUB109</v>
      </c>
      <c r="B277" s="16" t="str">
        <f>[1]HUB!$B278</f>
        <v>CT-278</v>
      </c>
      <c r="C277" s="14">
        <f>[1]HUB!$C278</f>
        <v>0</v>
      </c>
      <c r="D277" s="44" t="s">
        <v>728</v>
      </c>
      <c r="E277" s="45"/>
      <c r="F277" s="46">
        <f>[1]HUB!$J278</f>
        <v>97.7124183006536</v>
      </c>
      <c r="G277" s="47"/>
    </row>
    <row r="278" ht="57" customHeight="1" spans="1:7">
      <c r="A278" s="43" t="str">
        <f>[1]HUB!$A279</f>
        <v>HUB110</v>
      </c>
      <c r="B278" s="16" t="str">
        <f>[1]HUB!$B279</f>
        <v>CT-806</v>
      </c>
      <c r="C278" s="14">
        <f>[1]HUB!$C279</f>
        <v>0</v>
      </c>
      <c r="D278" s="48" t="s">
        <v>729</v>
      </c>
      <c r="E278" s="45"/>
      <c r="F278" s="46">
        <f>[1]HUB!$J279</f>
        <v>87.5350140056022</v>
      </c>
      <c r="G278" s="47"/>
    </row>
    <row r="279" ht="28" customHeight="1" spans="1:7">
      <c r="A279" s="43" t="str">
        <f>[1]HUB!$A280</f>
        <v>HUB111</v>
      </c>
      <c r="B279" s="16" t="str">
        <f>[1]HUB!$B280</f>
        <v>CT-100A</v>
      </c>
      <c r="C279" s="14" t="str">
        <f>[1]HUB!$C280</f>
        <v>3/8" ~ 1-1/8"</v>
      </c>
      <c r="D279" s="44" t="s">
        <v>730</v>
      </c>
      <c r="E279" s="95"/>
      <c r="F279" s="46">
        <f>[1]HUB!$J280</f>
        <v>435.725490196078</v>
      </c>
      <c r="G279" s="50"/>
    </row>
    <row r="280" ht="38" customHeight="1" spans="1:7">
      <c r="A280" s="43" t="str">
        <f>[1]HUB!$A281</f>
        <v>HUB111.1</v>
      </c>
      <c r="B280" s="16" t="str">
        <f>[1]HUB!$B281</f>
        <v>CT-100AL</v>
      </c>
      <c r="C280" s="14" t="str">
        <f>[1]HUB!$C281</f>
        <v>3/8~1-5/8</v>
      </c>
      <c r="D280" s="44" t="s">
        <v>730</v>
      </c>
      <c r="E280" s="95"/>
      <c r="F280" s="46">
        <f>[1]HUB!$J281</f>
        <v>876.274509803922</v>
      </c>
      <c r="G280" s="52"/>
    </row>
    <row r="281" ht="27" customHeight="1" spans="1:7">
      <c r="A281" s="43" t="str">
        <f>[1]HUB!$A282</f>
        <v>HUB112</v>
      </c>
      <c r="B281" s="16" t="str">
        <f>[1]HUB!$B282</f>
        <v>CT-300A</v>
      </c>
      <c r="C281" s="14" t="str">
        <f>[1]HUB!$C282</f>
        <v>3/8~1-1/8</v>
      </c>
      <c r="D281" s="44" t="s">
        <v>730</v>
      </c>
      <c r="E281" s="95"/>
      <c r="F281" s="46">
        <f>[1]HUB!$J282</f>
        <v>852.156862745098</v>
      </c>
      <c r="G281" s="47"/>
    </row>
    <row r="282" ht="36" customHeight="1" spans="1:7">
      <c r="A282" s="43" t="str">
        <f>[1]HUB!$A283</f>
        <v>HUB113</v>
      </c>
      <c r="B282" s="16" t="str">
        <f>[1]HUB!$B283</f>
        <v>CT-300AL</v>
      </c>
      <c r="C282" s="14" t="str">
        <f>[1]HUB!$C283</f>
        <v>3/8~1-5/8</v>
      </c>
      <c r="D282" s="44" t="s">
        <v>730</v>
      </c>
      <c r="E282" s="95"/>
      <c r="F282" s="46">
        <f>[1]HUB!$J283</f>
        <v>1209.90196078431</v>
      </c>
      <c r="G282" s="47"/>
    </row>
    <row r="283" spans="1:7">
      <c r="A283" s="43" t="str">
        <f>[1]HUB!$A284</f>
        <v>HUB114</v>
      </c>
      <c r="B283" s="16" t="str">
        <f>[1]HUB!$B284</f>
        <v>100A-01</v>
      </c>
      <c r="C283" s="14" t="str">
        <f>[1]HUB!$C284</f>
        <v>3/8"</v>
      </c>
      <c r="D283" s="96" t="s">
        <v>731</v>
      </c>
      <c r="E283" s="95"/>
      <c r="F283" s="46">
        <f>[1]HUB!$J284</f>
        <v>105.24064171123</v>
      </c>
      <c r="G283" s="47"/>
    </row>
    <row r="284" spans="1:7">
      <c r="A284" s="43" t="str">
        <f>[1]HUB!$A285</f>
        <v>HUB115</v>
      </c>
      <c r="B284" s="16" t="str">
        <f>[1]HUB!$B285</f>
        <v>100A-02</v>
      </c>
      <c r="C284" s="14" t="str">
        <f>[1]HUB!$C285</f>
        <v> 1/2" </v>
      </c>
      <c r="D284" s="97"/>
      <c r="E284" s="95"/>
      <c r="F284" s="46">
        <f>[1]HUB!$J285</f>
        <v>105.24064171123</v>
      </c>
      <c r="G284" s="47"/>
    </row>
    <row r="285" spans="1:7">
      <c r="A285" s="43" t="str">
        <f>[1]HUB!$A286</f>
        <v>HUB116</v>
      </c>
      <c r="B285" s="16" t="str">
        <f>[1]HUB!$B286</f>
        <v>100A-03</v>
      </c>
      <c r="C285" s="14" t="str">
        <f>[1]HUB!$C286</f>
        <v>5/8" </v>
      </c>
      <c r="D285" s="97"/>
      <c r="E285" s="95"/>
      <c r="F285" s="46">
        <f>[1]HUB!$J286</f>
        <v>105.24064171123</v>
      </c>
      <c r="G285" s="47"/>
    </row>
    <row r="286" spans="1:7">
      <c r="A286" s="43" t="str">
        <f>[1]HUB!$A287</f>
        <v>HUB117</v>
      </c>
      <c r="B286" s="16" t="str">
        <f>[1]HUB!$B287</f>
        <v>100A-04</v>
      </c>
      <c r="C286" s="14" t="str">
        <f>[1]HUB!$C287</f>
        <v>3/4" </v>
      </c>
      <c r="D286" s="97"/>
      <c r="E286" s="95"/>
      <c r="F286" s="46">
        <f>[1]HUB!$J287</f>
        <v>105.24064171123</v>
      </c>
      <c r="G286" s="47"/>
    </row>
    <row r="287" spans="1:7">
      <c r="A287" s="43" t="str">
        <f>[1]HUB!$A288</f>
        <v>HUB118</v>
      </c>
      <c r="B287" s="16" t="str">
        <f>[1]HUB!$B288</f>
        <v>100A-05</v>
      </c>
      <c r="C287" s="14" t="str">
        <f>[1]HUB!$C288</f>
        <v> 7/8" </v>
      </c>
      <c r="D287" s="97"/>
      <c r="E287" s="95"/>
      <c r="F287" s="46">
        <f>[1]HUB!$J288</f>
        <v>105.24064171123</v>
      </c>
      <c r="G287" s="47"/>
    </row>
    <row r="288" spans="1:7">
      <c r="A288" s="43" t="str">
        <f>[1]HUB!$A289</f>
        <v>HUB119</v>
      </c>
      <c r="B288" s="16" t="str">
        <f>[1]HUB!$B289</f>
        <v>100A-07</v>
      </c>
      <c r="C288" s="14" t="str">
        <f>[1]HUB!$C289</f>
        <v>1-1/8"</v>
      </c>
      <c r="D288" s="97"/>
      <c r="E288" s="45"/>
      <c r="F288" s="46">
        <f>[1]HUB!$J289</f>
        <v>175.401069518717</v>
      </c>
      <c r="G288" s="47"/>
    </row>
    <row r="289" spans="1:7">
      <c r="A289" s="43" t="str">
        <f>[1]HUB!$A290</f>
        <v>HUB120</v>
      </c>
      <c r="B289" s="16" t="str">
        <f>[1]HUB!$B290</f>
        <v>100A-09</v>
      </c>
      <c r="C289" s="14" t="str">
        <f>[1]HUB!$C290</f>
        <v>1 3/8"</v>
      </c>
      <c r="D289" s="97"/>
      <c r="E289" s="45"/>
      <c r="F289" s="46">
        <f>[1]HUB!$J290</f>
        <v>175.401069518717</v>
      </c>
      <c r="G289" s="47"/>
    </row>
    <row r="290" spans="1:7">
      <c r="A290" s="43" t="str">
        <f>[1]HUB!$A291</f>
        <v>HUB121</v>
      </c>
      <c r="B290" s="16" t="str">
        <f>[1]HUB!$B291</f>
        <v>100A-11</v>
      </c>
      <c r="C290" s="14" t="str">
        <f>[1]HUB!$C291</f>
        <v>1 5/8"</v>
      </c>
      <c r="D290" s="98"/>
      <c r="E290" s="45"/>
      <c r="F290" s="46">
        <f>[1]HUB!$J291</f>
        <v>175.401069518717</v>
      </c>
      <c r="G290" s="47"/>
    </row>
    <row r="291" ht="50" customHeight="1" spans="1:7">
      <c r="A291" s="43" t="str">
        <f>[1]HUB!$A292</f>
        <v>HUB121.1</v>
      </c>
      <c r="B291" s="16" t="str">
        <f>[1]HUB!$B292</f>
        <v>Hydraulic thimble</v>
      </c>
      <c r="C291" s="14">
        <f>[1]HUB!$C292</f>
        <v>0</v>
      </c>
      <c r="D291" s="98"/>
      <c r="E291" s="45"/>
      <c r="F291" s="46">
        <f>[1]HUB!$J292</f>
        <v>39.4652406417112</v>
      </c>
      <c r="G291" s="47"/>
    </row>
    <row r="292" ht="60" customHeight="1" spans="1:7">
      <c r="A292" s="43" t="str">
        <f>[1]HUB!$A293</f>
        <v>HUB122</v>
      </c>
      <c r="B292" s="16" t="str">
        <f>[1]HUB!$B293</f>
        <v>AH-E800AL</v>
      </c>
      <c r="C292" s="14" t="str">
        <f>[1]HUB!$C293</f>
        <v>1/4"~3/4"</v>
      </c>
      <c r="D292" s="44" t="s">
        <v>732</v>
      </c>
      <c r="E292" s="45"/>
      <c r="F292" s="46">
        <f>[1]HUB!$J293</f>
        <v>905.339366515837</v>
      </c>
      <c r="G292" s="47"/>
    </row>
    <row r="293" spans="1:7">
      <c r="A293" s="43" t="str">
        <f>[1]HUB!$A294</f>
        <v>HUB123</v>
      </c>
      <c r="B293" s="16" t="str">
        <f>[1]HUB!$B294</f>
        <v>E800A-01</v>
      </c>
      <c r="C293" s="14" t="str">
        <f>[1]HUB!$C294</f>
        <v>1/4"</v>
      </c>
      <c r="D293" s="44" t="s">
        <v>733</v>
      </c>
      <c r="E293" s="45"/>
      <c r="F293" s="46">
        <f>[1]HUB!$J294</f>
        <v>84.8941176470588</v>
      </c>
      <c r="G293" s="47"/>
    </row>
    <row r="294" spans="1:7">
      <c r="A294" s="43" t="str">
        <f>[1]HUB!$A295</f>
        <v>HUB124</v>
      </c>
      <c r="B294" s="16" t="str">
        <f>[1]HUB!$B295</f>
        <v>E800A-03</v>
      </c>
      <c r="C294" s="14" t="str">
        <f>[1]HUB!$C295</f>
        <v>3/8"</v>
      </c>
      <c r="D294" s="44"/>
      <c r="E294" s="45"/>
      <c r="F294" s="46">
        <f>[1]HUB!$J295</f>
        <v>84.8941176470588</v>
      </c>
      <c r="G294" s="47"/>
    </row>
    <row r="295" spans="1:7">
      <c r="A295" s="43" t="str">
        <f>[1]HUB!$A296</f>
        <v>HUB125</v>
      </c>
      <c r="B295" s="16" t="str">
        <f>[1]HUB!$B296</f>
        <v>E800A-04</v>
      </c>
      <c r="C295" s="14" t="str">
        <f>[1]HUB!$C296</f>
        <v>1/2"</v>
      </c>
      <c r="D295" s="44"/>
      <c r="E295" s="45"/>
      <c r="F295" s="46">
        <f>[1]HUB!$J296</f>
        <v>84.8941176470588</v>
      </c>
      <c r="G295" s="47"/>
    </row>
    <row r="296" spans="1:7">
      <c r="A296" s="43" t="str">
        <f>[1]HUB!$A297</f>
        <v>HUB126</v>
      </c>
      <c r="B296" s="16" t="str">
        <f>[1]HUB!$B297</f>
        <v>E800A-05</v>
      </c>
      <c r="C296" s="14" t="str">
        <f>[1]HUB!$C297</f>
        <v>5/8"</v>
      </c>
      <c r="D296" s="44"/>
      <c r="E296" s="45"/>
      <c r="F296" s="46">
        <f>[1]HUB!$J297</f>
        <v>84.8941176470588</v>
      </c>
      <c r="G296" s="47"/>
    </row>
    <row r="297" spans="1:7">
      <c r="A297" s="43" t="str">
        <f>[1]HUB!$A298</f>
        <v>HUB127</v>
      </c>
      <c r="B297" s="16" t="str">
        <f>[1]HUB!$B298</f>
        <v>E800A-06</v>
      </c>
      <c r="C297" s="14" t="str">
        <f>[1]HUB!$C298</f>
        <v>3/4"</v>
      </c>
      <c r="D297" s="44"/>
      <c r="E297" s="45"/>
      <c r="F297" s="46">
        <f>[1]HUB!$J298</f>
        <v>84.8941176470588</v>
      </c>
      <c r="G297" s="47"/>
    </row>
    <row r="298" ht="64" customHeight="1" spans="1:7">
      <c r="A298" s="43" t="str">
        <f>[1]HUB!$A299</f>
        <v>HUB127.1</v>
      </c>
      <c r="B298" s="16" t="str">
        <f>[1]HUB!$B299</f>
        <v>WK-T800 Tee-Extractor Sets (3/8"-1 1/4")</v>
      </c>
      <c r="C298" s="14" t="str">
        <f>[1]HUB!$C299</f>
        <v>Tee-Extractor Sets (3/8"-1 1/4")</v>
      </c>
      <c r="D298" s="44"/>
      <c r="E298" s="45"/>
      <c r="F298" s="46">
        <f>[1]HUB!$J299</f>
        <v>1784.70588235294</v>
      </c>
      <c r="G298" s="47"/>
    </row>
    <row r="299" spans="1:7">
      <c r="A299" s="43" t="str">
        <f>[1]HUB!$A300</f>
        <v>HUB128</v>
      </c>
      <c r="B299" s="16" t="str">
        <f>[1]HUB!$B300</f>
        <v>AH-127/128 CUTTER WHEEL</v>
      </c>
      <c r="C299" s="14">
        <f>[1]HUB!$C300</f>
        <v>0</v>
      </c>
      <c r="D299" s="44" t="s">
        <v>734</v>
      </c>
      <c r="E299" s="45"/>
      <c r="F299" s="46">
        <f>[1]HUB!$J300</f>
        <v>2.84722222222222</v>
      </c>
      <c r="G299" s="13"/>
    </row>
    <row r="300" spans="1:7">
      <c r="A300" s="43" t="str">
        <f>[1]HUB!$A301</f>
        <v>HUB129</v>
      </c>
      <c r="B300" s="16" t="str">
        <f>[1]HUB!$B301</f>
        <v>AH-107/206 CUTTER WHEEL</v>
      </c>
      <c r="C300" s="14">
        <f>[1]HUB!$C301</f>
        <v>0</v>
      </c>
      <c r="D300" s="44" t="s">
        <v>734</v>
      </c>
      <c r="E300" s="45"/>
      <c r="F300" s="46">
        <f>[1]HUB!$J301</f>
        <v>3.203125</v>
      </c>
      <c r="G300" s="13"/>
    </row>
    <row r="301" ht="21.6" customHeight="1" spans="1:7">
      <c r="A301" s="43" t="str">
        <f>[1]HUB!$A302</f>
        <v>HUB130</v>
      </c>
      <c r="B301" s="16" t="str">
        <f>[1]HUB!$B302</f>
        <v>AH-105/274 CUTTER WHEEL</v>
      </c>
      <c r="C301" s="14">
        <f>[1]HUB!$C302</f>
        <v>0</v>
      </c>
      <c r="D301" s="44" t="s">
        <v>734</v>
      </c>
      <c r="E301" s="45"/>
      <c r="F301" s="46">
        <f>[1]HUB!$J302</f>
        <v>3.203125</v>
      </c>
      <c r="G301" s="13"/>
    </row>
    <row r="302" ht="21.6" customHeight="1" spans="1:7">
      <c r="A302" s="43" t="str">
        <f>[1]HUB!$A303</f>
        <v>HUB131</v>
      </c>
      <c r="B302" s="16" t="str">
        <f>[1]HUB!$B303</f>
        <v>AH-127</v>
      </c>
      <c r="C302" s="14" t="str">
        <f>[1]HUB!$C303</f>
        <v>For Φ1/8" to 5/8" </v>
      </c>
      <c r="D302" s="44" t="s">
        <v>735</v>
      </c>
      <c r="E302" s="45"/>
      <c r="F302" s="46">
        <f>[1]HUB!$J303</f>
        <v>10.8529411764706</v>
      </c>
      <c r="G302" s="69"/>
    </row>
    <row r="303" ht="21.6" customHeight="1" spans="1:7">
      <c r="A303" s="43" t="str">
        <f>[1]HUB!$A304</f>
        <v>HUB132</v>
      </c>
      <c r="B303" s="16" t="str">
        <f>[1]HUB!$B304</f>
        <v>AH-128</v>
      </c>
      <c r="C303" s="14" t="str">
        <f>[1]HUB!$C304</f>
        <v>For Φ1/8" to 7/8" </v>
      </c>
      <c r="D303" s="44" t="s">
        <v>735</v>
      </c>
      <c r="E303" s="45"/>
      <c r="F303" s="46">
        <f>[1]HUB!$J304</f>
        <v>10.4509803921569</v>
      </c>
      <c r="G303" s="69"/>
    </row>
    <row r="304" ht="41" customHeight="1" spans="1:7">
      <c r="A304" s="43" t="str">
        <f>[1]HUB!$A305</f>
        <v>HUB133</v>
      </c>
      <c r="B304" s="16" t="str">
        <f>[1]HUB!$B305</f>
        <v>AH-174</v>
      </c>
      <c r="C304" s="14" t="str">
        <f>[1]HUB!$C305</f>
        <v>For Φ1/8" to 1-1/8" (3-28mm)</v>
      </c>
      <c r="D304" s="44" t="s">
        <v>735</v>
      </c>
      <c r="E304" s="45"/>
      <c r="F304" s="46">
        <f>[1]HUB!$J305</f>
        <v>14.4705882352941</v>
      </c>
      <c r="G304" s="47"/>
    </row>
    <row r="305" ht="41" customHeight="1" spans="1:7">
      <c r="A305" s="43" t="str">
        <f>[1]HUB!$A306</f>
        <v>HUB134</v>
      </c>
      <c r="B305" s="16" t="str">
        <f>[1]HUB!$B306</f>
        <v>AH-274</v>
      </c>
      <c r="C305" s="14" t="str">
        <f>[1]HUB!$C306</f>
        <v>For 1/8"-1 1/8"</v>
      </c>
      <c r="D305" s="44" t="s">
        <v>735</v>
      </c>
      <c r="E305" s="45"/>
      <c r="F305" s="46">
        <f>[1]HUB!$J306</f>
        <v>23.7156862745098</v>
      </c>
      <c r="G305" s="47"/>
    </row>
    <row r="306" ht="41" customHeight="1" spans="1:7">
      <c r="A306" s="43" t="str">
        <f>[1]HUB!$A307</f>
        <v>HUB135</v>
      </c>
      <c r="B306" s="16" t="str">
        <f>[1]HUB!$B307</f>
        <v>AH-312</v>
      </c>
      <c r="C306" s="14" t="str">
        <f>[1]HUB!$C307</f>
        <v>For 1/4"-1-5/8"O.D.tubing </v>
      </c>
      <c r="D306" s="44" t="s">
        <v>735</v>
      </c>
      <c r="E306" s="45"/>
      <c r="F306" s="46">
        <f>[1]HUB!$J307</f>
        <v>172.2</v>
      </c>
      <c r="G306" s="13"/>
    </row>
    <row r="307" ht="41" customHeight="1" spans="1:7">
      <c r="A307" s="43" t="str">
        <f>[1]HUB!$A308</f>
        <v>HUB136</v>
      </c>
      <c r="B307" s="16" t="str">
        <f>[1]HUB!$B308</f>
        <v>AH-105</v>
      </c>
      <c r="C307" s="14" t="str">
        <f>[1]HUB!$C308</f>
        <v>For 1/8"-1-3/8"O.D.tubing </v>
      </c>
      <c r="D307" s="44" t="s">
        <v>735</v>
      </c>
      <c r="E307" s="45"/>
      <c r="F307" s="46">
        <f>[1]HUB!$J308</f>
        <v>20.0980392156863</v>
      </c>
      <c r="G307" s="13"/>
    </row>
    <row r="308" ht="41" customHeight="1" spans="1:7">
      <c r="A308" s="43" t="str">
        <f>[1]HUB!$A309</f>
        <v>HUB137</v>
      </c>
      <c r="B308" s="16" t="str">
        <f>[1]HUB!$B309</f>
        <v>AH-107</v>
      </c>
      <c r="C308" s="14" t="str">
        <f>[1]HUB!$C309</f>
        <v>For 1/4"-2"O.D tubing </v>
      </c>
      <c r="D308" s="44" t="s">
        <v>735</v>
      </c>
      <c r="E308" s="45"/>
      <c r="F308" s="46">
        <f>[1]HUB!$J309</f>
        <v>45.0196078431373</v>
      </c>
      <c r="G308" s="47"/>
    </row>
    <row r="309" ht="41" customHeight="1" spans="1:7">
      <c r="A309" s="43" t="str">
        <f>[1]HUB!$A310</f>
        <v>HUB138</v>
      </c>
      <c r="B309" s="16" t="str">
        <f>[1]HUB!$B310</f>
        <v>AH-206</v>
      </c>
      <c r="C309" s="14" t="str">
        <f>[1]HUB!$C310</f>
        <v>For 3/8"-2-5/8"O.D.tubing </v>
      </c>
      <c r="D309" s="44" t="s">
        <v>735</v>
      </c>
      <c r="E309" s="45"/>
      <c r="F309" s="46">
        <f>[1]HUB!$J310</f>
        <v>633.892156862745</v>
      </c>
      <c r="G309" s="47"/>
    </row>
    <row r="310" ht="41" customHeight="1" spans="1:7">
      <c r="A310" s="43" t="str">
        <f>[1]HUB!$A311</f>
        <v>HUB139</v>
      </c>
      <c r="B310" s="16" t="str">
        <f>[1]HUB!$B311</f>
        <v>AH-532</v>
      </c>
      <c r="C310" s="14" t="str">
        <f>[1]HUB!$C311</f>
        <v>For Φ3/16" to 1-1/4" (5-32mm)</v>
      </c>
      <c r="D310" s="44" t="s">
        <v>735</v>
      </c>
      <c r="E310" s="45"/>
      <c r="F310" s="46">
        <f>[1]HUB!$J311</f>
        <v>61.9019607843137</v>
      </c>
      <c r="G310" s="47"/>
    </row>
    <row r="311" ht="41" customHeight="1" spans="1:7">
      <c r="A311" s="43" t="str">
        <f>[1]HUB!$A312</f>
        <v>HUB140</v>
      </c>
      <c r="B311" s="16" t="str">
        <f>[1]HUB!$B312</f>
        <v>AH-650</v>
      </c>
      <c r="C311" s="14" t="str">
        <f>[1]HUB!$C312</f>
        <v>For Φ1/4" to 2" (6-50mm)</v>
      </c>
      <c r="D311" s="44" t="s">
        <v>735</v>
      </c>
      <c r="E311" s="67"/>
      <c r="F311" s="46">
        <f>[1]HUB!$J312</f>
        <v>67.5294117647059</v>
      </c>
      <c r="G311" s="47"/>
    </row>
    <row r="312" ht="46" customHeight="1" spans="1:7">
      <c r="A312" s="43" t="str">
        <f>[1]HUB!$A313</f>
        <v>HUB141</v>
      </c>
      <c r="B312" s="16" t="str">
        <f>[1]HUB!$B313</f>
        <v>AH-201</v>
      </c>
      <c r="C312" s="14" t="str">
        <f>[1]HUB!$C313</f>
        <v>7" Can pinch off copper tubing instatly</v>
      </c>
      <c r="D312" s="44" t="s">
        <v>736</v>
      </c>
      <c r="E312" s="67"/>
      <c r="F312" s="46">
        <f>[1]HUB!$J313</f>
        <v>16.8823529411765</v>
      </c>
      <c r="G312" s="69"/>
    </row>
    <row r="313" ht="21.6" customHeight="1" spans="1:7">
      <c r="A313" s="43" t="str">
        <f>[1]HUB!$A314</f>
        <v>HUB142</v>
      </c>
      <c r="B313" s="16" t="str">
        <f>[1]HUB!$B314</f>
        <v>AH-122</v>
      </c>
      <c r="C313" s="14" t="str">
        <f>[1]HUB!$C314</f>
        <v>1/4” , 3/8” , 3/16” , 5/16”</v>
      </c>
      <c r="D313" s="44" t="s">
        <v>737</v>
      </c>
      <c r="E313" s="45"/>
      <c r="F313" s="46">
        <f>[1]HUB!$J314</f>
        <v>14.4705882352941</v>
      </c>
      <c r="G313" s="69"/>
    </row>
    <row r="314" ht="21.6" customHeight="1" spans="1:7">
      <c r="A314" s="43" t="str">
        <f>[1]HUB!$A315</f>
        <v>HUB143</v>
      </c>
      <c r="B314" s="16" t="str">
        <f>[1]HUB!$B315</f>
        <v>AH-123</v>
      </c>
      <c r="C314" s="14" t="str">
        <f>[1]HUB!$C315</f>
        <v>1/4” , 3/16” , 9/16” , 1/2”</v>
      </c>
      <c r="D314" s="44" t="s">
        <v>737</v>
      </c>
      <c r="E314" s="45"/>
      <c r="F314" s="46">
        <f>[1]HUB!$J315</f>
        <v>20.9019607843137</v>
      </c>
      <c r="G314" s="13"/>
    </row>
    <row r="315" ht="34.5" customHeight="1" spans="1:7">
      <c r="A315" s="43" t="str">
        <f>[1]HUB!$A316</f>
        <v>HUB144</v>
      </c>
      <c r="B315" s="16" t="str">
        <f>[1]HUB!$B316</f>
        <v>AH-208 Plastic</v>
      </c>
      <c r="C315" s="14">
        <f>[1]HUB!$C316</f>
        <v>0</v>
      </c>
      <c r="D315" s="44" t="s">
        <v>738</v>
      </c>
      <c r="E315" s="45"/>
      <c r="F315" s="46">
        <f>[1]HUB!$J316</f>
        <v>10.6117647058824</v>
      </c>
      <c r="G315" s="13"/>
    </row>
    <row r="316" ht="36" customHeight="1" spans="1:7">
      <c r="A316" s="43" t="str">
        <f>[1]HUB!$A317</f>
        <v>HUB145</v>
      </c>
      <c r="B316" s="16" t="str">
        <f>[1]HUB!$B317</f>
        <v>AH-203</v>
      </c>
      <c r="C316" s="14">
        <f>[1]HUB!$C317</f>
        <v>0</v>
      </c>
      <c r="D316" s="44" t="s">
        <v>739</v>
      </c>
      <c r="E316" s="79"/>
      <c r="F316" s="46">
        <f>[1]HUB!$J317</f>
        <v>16.4</v>
      </c>
      <c r="G316" s="69"/>
    </row>
    <row r="317" ht="42" customHeight="1" spans="1:7">
      <c r="A317" s="43" t="str">
        <f>[1]HUB!$A318</f>
        <v>HUB146</v>
      </c>
      <c r="B317" s="16" t="str">
        <f>[1]HUB!$B318</f>
        <v>AH-207</v>
      </c>
      <c r="C317" s="14">
        <f>[1]HUB!$C318</f>
        <v>0</v>
      </c>
      <c r="D317" s="44" t="s">
        <v>740</v>
      </c>
      <c r="E317" s="79"/>
      <c r="F317" s="46">
        <f>[1]HUB!$J318</f>
        <v>13.9346405228758</v>
      </c>
      <c r="G317" s="69"/>
    </row>
    <row r="318" ht="49" customHeight="1" spans="1:7">
      <c r="A318" s="43" t="str">
        <f>[1]HUB!$A319</f>
        <v>HUB147</v>
      </c>
      <c r="B318" s="16" t="str">
        <f>[1]HUB!$B319</f>
        <v>AH-303</v>
      </c>
      <c r="C318" s="14">
        <f>[1]HUB!$C319</f>
        <v>0</v>
      </c>
      <c r="D318" s="44" t="s">
        <v>741</v>
      </c>
      <c r="E318" s="79"/>
      <c r="F318" s="46">
        <f>[1]HUB!$J319</f>
        <v>11.2549019607843</v>
      </c>
      <c r="G318" s="69"/>
    </row>
    <row r="319" ht="39" customHeight="1" spans="1:7">
      <c r="A319" s="43" t="str">
        <f>[1]HUB!$A320</f>
        <v>HUB148</v>
      </c>
      <c r="B319" s="16" t="str">
        <f>[1]HUB!$B320</f>
        <v>AH-302</v>
      </c>
      <c r="C319" s="14">
        <f>[1]HUB!$C320</f>
        <v>0</v>
      </c>
      <c r="D319" s="44" t="s">
        <v>742</v>
      </c>
      <c r="E319" s="79"/>
      <c r="F319" s="46">
        <f>[1]HUB!$J320</f>
        <v>11.2549019607843</v>
      </c>
      <c r="G319" s="69"/>
    </row>
    <row r="320" ht="21.6" customHeight="1" spans="1:7">
      <c r="A320" s="43">
        <f>[1]HUB!$A321</f>
        <v>0</v>
      </c>
      <c r="B320" s="16" t="str">
        <f>[1]HUB!$B321</f>
        <v>DN-04</v>
      </c>
      <c r="C320" s="14" t="str">
        <f>[1]HUB!$C321</f>
        <v>1/4"</v>
      </c>
      <c r="D320" s="78" t="s">
        <v>743</v>
      </c>
      <c r="E320" s="79"/>
      <c r="F320" s="46">
        <f>[1]HUB!$J321</f>
        <v>10.9821428571429</v>
      </c>
      <c r="G320" s="47"/>
    </row>
    <row r="321" ht="21.6" customHeight="1" spans="1:7">
      <c r="A321" s="43">
        <f>[1]HUB!$A322</f>
        <v>0</v>
      </c>
      <c r="B321" s="16" t="str">
        <f>[1]HUB!$B322</f>
        <v>DN-06</v>
      </c>
      <c r="C321" s="14" t="str">
        <f>[1]HUB!$C322</f>
        <v>3/8"</v>
      </c>
      <c r="D321" s="78"/>
      <c r="E321" s="79"/>
      <c r="F321" s="46">
        <f>[1]HUB!$J322</f>
        <v>10.9821428571429</v>
      </c>
      <c r="G321" s="47"/>
    </row>
    <row r="322" ht="21.6" customHeight="1" spans="1:7">
      <c r="A322" s="43">
        <f>[1]HUB!$A323</f>
        <v>0</v>
      </c>
      <c r="B322" s="16" t="str">
        <f>[1]HUB!$B323</f>
        <v>DN-08</v>
      </c>
      <c r="C322" s="14" t="str">
        <f>[1]HUB!$C323</f>
        <v>1/2"</v>
      </c>
      <c r="D322" s="78"/>
      <c r="E322" s="67"/>
      <c r="F322" s="46">
        <f>[1]HUB!$J323</f>
        <v>9.31961538461541</v>
      </c>
      <c r="G322" s="47"/>
    </row>
    <row r="323" ht="21.6" customHeight="1" spans="1:7">
      <c r="A323" s="43">
        <f>[1]HUB!$A324</f>
        <v>0</v>
      </c>
      <c r="B323" s="16" t="str">
        <f>[1]HUB!$B324</f>
        <v>DN-10</v>
      </c>
      <c r="C323" s="14" t="str">
        <f>[1]HUB!$C324</f>
        <v>5/8"</v>
      </c>
      <c r="D323" s="78"/>
      <c r="E323" s="67"/>
      <c r="F323" s="46">
        <f>[1]HUB!$J324</f>
        <v>10.9399038461539</v>
      </c>
      <c r="G323" s="47"/>
    </row>
    <row r="324" ht="21.6" customHeight="1" spans="1:7">
      <c r="A324" s="43">
        <f>[1]HUB!$A325</f>
        <v>0</v>
      </c>
      <c r="B324" s="16" t="str">
        <f>[1]HUB!$B325</f>
        <v>DN-12</v>
      </c>
      <c r="C324" s="14" t="str">
        <f>[1]HUB!$C325</f>
        <v>3/4"</v>
      </c>
      <c r="D324" s="78"/>
      <c r="E324" s="67"/>
      <c r="F324" s="46">
        <f>[1]HUB!$J325</f>
        <v>21.428695054945</v>
      </c>
      <c r="G324" s="47"/>
    </row>
    <row r="325" ht="21.6" customHeight="1" spans="1:7">
      <c r="A325" s="43">
        <f>[1]HUB!$A326</f>
        <v>0</v>
      </c>
      <c r="B325" s="16" t="str">
        <f>[1]HUB!$B326</f>
        <v>DN-14</v>
      </c>
      <c r="C325" s="14" t="str">
        <f>[1]HUB!$C326</f>
        <v>7/8"</v>
      </c>
      <c r="D325" s="78"/>
      <c r="E325" s="45"/>
      <c r="F325" s="46">
        <f>[1]HUB!$J326</f>
        <v>26.4956868131868</v>
      </c>
      <c r="G325" s="47"/>
    </row>
    <row r="326" ht="21.6" customHeight="1" spans="1:7">
      <c r="A326" s="43" t="str">
        <f>[1]HUB!$A327</f>
        <v>HUB149</v>
      </c>
      <c r="B326" s="16" t="str">
        <f>[1]HUB!$B327</f>
        <v>AHK-052</v>
      </c>
      <c r="C326" s="14" t="str">
        <f>[1]HUB!$C327</f>
        <v>1/4"(Filter drier)</v>
      </c>
      <c r="D326" s="49"/>
      <c r="E326" s="45"/>
      <c r="F326" s="46">
        <f>[1]HUB!$J327</f>
        <v>17.5714285714286</v>
      </c>
      <c r="G326" s="50"/>
    </row>
    <row r="327" ht="21.6" customHeight="1" spans="1:7">
      <c r="A327" s="43" t="str">
        <f>[1]HUB!$A328</f>
        <v>HUB150</v>
      </c>
      <c r="B327" s="16" t="str">
        <f>[1]HUB!$B328</f>
        <v>AHK-083</v>
      </c>
      <c r="C327" s="14" t="str">
        <f>[1]HUB!$C328</f>
        <v>3/8"(Filter drier)</v>
      </c>
      <c r="D327" s="49"/>
      <c r="E327" s="45"/>
      <c r="F327" s="46">
        <f>[1]HUB!$J328</f>
        <v>22.7777777777778</v>
      </c>
      <c r="G327" s="51"/>
    </row>
    <row r="328" ht="21.6" customHeight="1" spans="1:7">
      <c r="A328" s="43" t="str">
        <f>[1]HUB!$A329</f>
        <v>HUB150.1</v>
      </c>
      <c r="B328" s="16" t="str">
        <f>[1]HUB!$B329</f>
        <v>AHK-052S</v>
      </c>
      <c r="C328" s="14" t="str">
        <f>[1]HUB!$C329</f>
        <v>1/4"(Filter drier)</v>
      </c>
      <c r="D328" s="49"/>
      <c r="E328" s="45"/>
      <c r="F328" s="46">
        <f>[1]HUB!$J329</f>
        <v>15.6055363321799</v>
      </c>
      <c r="G328" s="51"/>
    </row>
    <row r="329" ht="21.6" customHeight="1" spans="1:7">
      <c r="A329" s="43" t="str">
        <f>[1]HUB!$A330</f>
        <v>HUB150.2</v>
      </c>
      <c r="B329" s="16" t="str">
        <f>[1]HUB!$B330</f>
        <v>AHK-083S</v>
      </c>
      <c r="C329" s="14" t="str">
        <f>[1]HUB!$C330</f>
        <v>3/8"(Filter drier)</v>
      </c>
      <c r="D329" s="49"/>
      <c r="E329" s="45"/>
      <c r="F329" s="46">
        <f>[1]HUB!$J330</f>
        <v>18.2605042016807</v>
      </c>
      <c r="G329" s="52"/>
    </row>
    <row r="330" ht="21.6" customHeight="1" spans="1:7">
      <c r="A330" s="43" t="str">
        <f>[1]HUB!$A331</f>
        <v>HUB151</v>
      </c>
      <c r="B330" s="16" t="str">
        <f>[1]HUB!$B331</f>
        <v>LFRG-500</v>
      </c>
      <c r="C330" s="14" t="str">
        <f>[1]HUB!$C331</f>
        <v>(0-500PSI)</v>
      </c>
      <c r="D330" s="48" t="s">
        <v>744</v>
      </c>
      <c r="E330" s="45"/>
      <c r="F330" s="46">
        <f>[1]HUB!$J331</f>
        <v>30.4383116883117</v>
      </c>
      <c r="G330" s="21"/>
    </row>
    <row r="331" ht="21.6" customHeight="1" spans="1:7">
      <c r="A331" s="43" t="str">
        <f>[1]HUB!$A332</f>
        <v>HUB152</v>
      </c>
      <c r="B331" s="16" t="str">
        <f>[1]HUB!$B332</f>
        <v>LFRG-250</v>
      </c>
      <c r="C331" s="14" t="str">
        <f>[1]HUB!$C332</f>
        <v>(0-250PSI)</v>
      </c>
      <c r="D331" s="53"/>
      <c r="E331" s="45"/>
      <c r="F331" s="46">
        <f>[1]HUB!$J332</f>
        <v>30.4383116883117</v>
      </c>
      <c r="G331" s="22"/>
    </row>
    <row r="332" ht="21.6" customHeight="1" spans="1:7">
      <c r="A332" s="43" t="str">
        <f>[1]HUB!$A333</f>
        <v>HUB153</v>
      </c>
      <c r="B332" s="16" t="str">
        <f>[1]HUB!$B333</f>
        <v>SFRG-500B</v>
      </c>
      <c r="C332" s="14" t="str">
        <f>[1]HUB!$C333</f>
        <v>(0-500PSI)</v>
      </c>
      <c r="D332" s="48" t="s">
        <v>744</v>
      </c>
      <c r="E332" s="45"/>
      <c r="F332" s="46">
        <f>[1]HUB!$J333</f>
        <v>33.4821428571429</v>
      </c>
      <c r="G332" s="22"/>
    </row>
    <row r="333" ht="21.6" customHeight="1" spans="1:7">
      <c r="A333" s="43" t="str">
        <f>[1]HUB!$A334</f>
        <v>HUB154</v>
      </c>
      <c r="B333" s="16" t="str">
        <f>[1]HUB!$B334</f>
        <v>SFRG-250B</v>
      </c>
      <c r="C333" s="14" t="str">
        <f>[1]HUB!$C334</f>
        <v>(0-250PSI)</v>
      </c>
      <c r="D333" s="53"/>
      <c r="E333" s="45"/>
      <c r="F333" s="46">
        <f>[1]HUB!$J334</f>
        <v>33.4821428571429</v>
      </c>
      <c r="G333" s="23"/>
    </row>
    <row r="334" spans="1:7">
      <c r="A334" s="43" t="str">
        <f>[1]HUB!$A335</f>
        <v>HUB155</v>
      </c>
      <c r="B334" s="16" t="str">
        <f>[1]HUB!$B335</f>
        <v>AH-701</v>
      </c>
      <c r="C334" s="14" t="str">
        <f>[1]HUB!$C335</f>
        <v>Flow Capacity Tons:1</v>
      </c>
      <c r="D334" s="48" t="s">
        <v>745</v>
      </c>
      <c r="E334" s="99"/>
      <c r="F334" s="46">
        <f>[1]HUB!$J335</f>
        <v>495.416666666667</v>
      </c>
      <c r="G334" s="100"/>
    </row>
    <row r="335" spans="1:7">
      <c r="A335" s="43" t="str">
        <f>[1]HUB!$A336</f>
        <v>HUB156</v>
      </c>
      <c r="B335" s="16" t="str">
        <f>[1]HUB!$B336</f>
        <v>AH-702</v>
      </c>
      <c r="C335" s="14" t="str">
        <f>[1]HUB!$C336</f>
        <v>Flow Capacity Tons:2</v>
      </c>
      <c r="D335" s="49"/>
      <c r="E335" s="99"/>
      <c r="F335" s="46">
        <f>[1]HUB!$J336</f>
        <v>597.916666666667</v>
      </c>
      <c r="G335" s="101"/>
    </row>
    <row r="336" spans="1:7">
      <c r="A336" s="43" t="str">
        <f>[1]HUB!$A337</f>
        <v>HUB157</v>
      </c>
      <c r="B336" s="16" t="str">
        <f>[1]HUB!$B337</f>
        <v>AH-703</v>
      </c>
      <c r="C336" s="14" t="str">
        <f>[1]HUB!$C337</f>
        <v>Flow Capacity Tons:3</v>
      </c>
      <c r="D336" s="49"/>
      <c r="E336" s="99"/>
      <c r="F336" s="46">
        <f>[1]HUB!$J337</f>
        <v>914.615384615384</v>
      </c>
      <c r="G336" s="101"/>
    </row>
    <row r="337" spans="1:7">
      <c r="A337" s="43" t="str">
        <f>[1]HUB!$A338</f>
        <v>HUB158</v>
      </c>
      <c r="B337" s="16" t="str">
        <f>[1]HUB!$B338</f>
        <v>AH-705</v>
      </c>
      <c r="C337" s="14" t="str">
        <f>[1]HUB!$C338</f>
        <v>Flow Capacity Tons:5</v>
      </c>
      <c r="D337" s="53"/>
      <c r="E337" s="99"/>
      <c r="F337" s="46">
        <f>[1]HUB!$J338</f>
        <v>1781.92307692308</v>
      </c>
      <c r="G337" s="102"/>
    </row>
    <row r="338" spans="7:7">
      <c r="G338" s="6"/>
    </row>
    <row r="339" spans="7:7">
      <c r="G339" s="6"/>
    </row>
    <row r="340" spans="7:7">
      <c r="G340" s="6"/>
    </row>
    <row r="341" spans="7:7">
      <c r="G341" s="6"/>
    </row>
    <row r="342" spans="7:7">
      <c r="G342" s="6"/>
    </row>
    <row r="343" spans="7:7">
      <c r="G343" s="6"/>
    </row>
    <row r="344" spans="7:7">
      <c r="G344" s="6"/>
    </row>
    <row r="345" spans="7:7">
      <c r="G345" s="6"/>
    </row>
    <row r="346" spans="7:7">
      <c r="G346" s="6"/>
    </row>
    <row r="347" spans="7:7">
      <c r="G347" s="6"/>
    </row>
    <row r="348" spans="7:7">
      <c r="G348" s="6"/>
    </row>
    <row r="349" spans="7:7">
      <c r="G349" s="6"/>
    </row>
    <row r="350" spans="7:7">
      <c r="G350" s="6"/>
    </row>
    <row r="351" spans="7:7">
      <c r="G351" s="6"/>
    </row>
    <row r="352" spans="7:7">
      <c r="G352" s="6"/>
    </row>
    <row r="353" spans="7:7">
      <c r="G353" s="6"/>
    </row>
    <row r="354" spans="7:7">
      <c r="G354" s="6"/>
    </row>
    <row r="355" spans="7:7">
      <c r="G355" s="6"/>
    </row>
    <row r="356" spans="7:7">
      <c r="G356" s="6"/>
    </row>
    <row r="357" spans="7:7">
      <c r="G357" s="6"/>
    </row>
    <row r="358" spans="7:7">
      <c r="G358" s="6"/>
    </row>
    <row r="359" spans="7:7">
      <c r="G359" s="6"/>
    </row>
    <row r="360" spans="7:7">
      <c r="G360" s="6"/>
    </row>
    <row r="361" spans="7:7">
      <c r="G361" s="6"/>
    </row>
    <row r="362" spans="7:7">
      <c r="G362" s="6"/>
    </row>
    <row r="363" spans="7:7">
      <c r="G363" s="6"/>
    </row>
    <row r="364" spans="7:7">
      <c r="G364" s="6"/>
    </row>
    <row r="365" spans="7:7">
      <c r="G365" s="6"/>
    </row>
    <row r="366" spans="7:7">
      <c r="G366" s="6"/>
    </row>
    <row r="367" spans="7:7">
      <c r="G367" s="6"/>
    </row>
    <row r="368" spans="7:7">
      <c r="G368" s="6"/>
    </row>
    <row r="369" spans="7:7">
      <c r="G369" s="6"/>
    </row>
    <row r="370" spans="7:7">
      <c r="G370" s="6"/>
    </row>
    <row r="371" spans="7:7">
      <c r="G371" s="6"/>
    </row>
    <row r="372" spans="7:7">
      <c r="G372" s="6"/>
    </row>
    <row r="373" spans="7:7">
      <c r="G373" s="6"/>
    </row>
    <row r="374" spans="7:7">
      <c r="G374" s="6"/>
    </row>
    <row r="375" spans="7:7">
      <c r="G375" s="6"/>
    </row>
    <row r="376" spans="7:7">
      <c r="G376" s="6"/>
    </row>
    <row r="377" spans="7:7">
      <c r="G377" s="6"/>
    </row>
    <row r="378" spans="7:7">
      <c r="G378" s="6"/>
    </row>
  </sheetData>
  <mergeCells count="78">
    <mergeCell ref="D9:D13"/>
    <mergeCell ref="D14:D16"/>
    <mergeCell ref="D17:D19"/>
    <mergeCell ref="D20:D21"/>
    <mergeCell ref="D22:D23"/>
    <mergeCell ref="D25:D32"/>
    <mergeCell ref="D33:D40"/>
    <mergeCell ref="D41:D42"/>
    <mergeCell ref="D44:D54"/>
    <mergeCell ref="D55:D63"/>
    <mergeCell ref="D64:D69"/>
    <mergeCell ref="D70:D86"/>
    <mergeCell ref="D112:D113"/>
    <mergeCell ref="D116:D117"/>
    <mergeCell ref="D118:D124"/>
    <mergeCell ref="D125:D127"/>
    <mergeCell ref="D144:D147"/>
    <mergeCell ref="D150:D155"/>
    <mergeCell ref="D156:D161"/>
    <mergeCell ref="D162:D167"/>
    <mergeCell ref="D168:D169"/>
    <mergeCell ref="D170:D175"/>
    <mergeCell ref="D176:D181"/>
    <mergeCell ref="D247:D252"/>
    <mergeCell ref="D253:D256"/>
    <mergeCell ref="D258:D259"/>
    <mergeCell ref="D260:D266"/>
    <mergeCell ref="D267:D271"/>
    <mergeCell ref="D283:D290"/>
    <mergeCell ref="D293:D297"/>
    <mergeCell ref="D320:D325"/>
    <mergeCell ref="D326:D329"/>
    <mergeCell ref="D330:D331"/>
    <mergeCell ref="D332:D333"/>
    <mergeCell ref="D334:D337"/>
    <mergeCell ref="G9:G13"/>
    <mergeCell ref="G14:G24"/>
    <mergeCell ref="G25:G32"/>
    <mergeCell ref="G33:G40"/>
    <mergeCell ref="G41:G42"/>
    <mergeCell ref="G44:G54"/>
    <mergeCell ref="G55:G63"/>
    <mergeCell ref="G64:G69"/>
    <mergeCell ref="G70:G86"/>
    <mergeCell ref="G87:G88"/>
    <mergeCell ref="G90:G94"/>
    <mergeCell ref="G96:G101"/>
    <mergeCell ref="G102:G106"/>
    <mergeCell ref="G109:G110"/>
    <mergeCell ref="G112:G113"/>
    <mergeCell ref="G115:G117"/>
    <mergeCell ref="G118:G124"/>
    <mergeCell ref="G144:G148"/>
    <mergeCell ref="G150:G155"/>
    <mergeCell ref="G156:G161"/>
    <mergeCell ref="G162:G167"/>
    <mergeCell ref="G168:G169"/>
    <mergeCell ref="G170:G175"/>
    <mergeCell ref="G176:G181"/>
    <mergeCell ref="G182:G187"/>
    <mergeCell ref="G203:G206"/>
    <mergeCell ref="G209:G210"/>
    <mergeCell ref="G223:G224"/>
    <mergeCell ref="G232:G236"/>
    <mergeCell ref="G247:G252"/>
    <mergeCell ref="G253:G256"/>
    <mergeCell ref="G257:G259"/>
    <mergeCell ref="G260:G271"/>
    <mergeCell ref="G276:G277"/>
    <mergeCell ref="G279:G280"/>
    <mergeCell ref="G281:G282"/>
    <mergeCell ref="G283:G290"/>
    <mergeCell ref="G293:G297"/>
    <mergeCell ref="G299:G301"/>
    <mergeCell ref="G320:G325"/>
    <mergeCell ref="G326:G329"/>
    <mergeCell ref="G330:G333"/>
    <mergeCell ref="G334:G337"/>
  </mergeCells>
  <pageMargins left="0.7" right="0.7"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4"/>
  <sheetViews>
    <sheetView workbookViewId="0">
      <pane xSplit="2" ySplit="8" topLeftCell="C9" activePane="bottomRight" state="frozen"/>
      <selection/>
      <selection pane="topRight"/>
      <selection pane="bottomLeft"/>
      <selection pane="bottomRight" activeCell="N33" sqref="N33"/>
    </sheetView>
  </sheetViews>
  <sheetFormatPr defaultColWidth="9.14285714285714" defaultRowHeight="12" outlineLevelCol="7"/>
  <cols>
    <col min="1" max="1" width="9.14285714285714" style="2"/>
    <col min="2" max="2" width="22.1428571428571" style="2" customWidth="1"/>
    <col min="3" max="3" width="14" style="3" customWidth="1"/>
    <col min="4" max="4" width="25" style="2" customWidth="1"/>
    <col min="5" max="5" width="11.8571428571429" style="4" customWidth="1"/>
    <col min="6" max="6" width="9" style="4" customWidth="1"/>
    <col min="7" max="7" width="13.2857142857143" style="5" customWidth="1"/>
    <col min="8" max="8" width="16" style="6" customWidth="1"/>
    <col min="9" max="16384" width="9.14285714285714" style="2"/>
  </cols>
  <sheetData>
    <row r="1" ht="15.75" customHeight="1" spans="1:2">
      <c r="A1" s="7" t="s">
        <v>0</v>
      </c>
      <c r="B1" s="8"/>
    </row>
    <row r="2" ht="15.75" customHeight="1" spans="1:1">
      <c r="A2" s="9" t="str">
        <f>HUB!A3</f>
        <v>DATE :15.1.26</v>
      </c>
    </row>
    <row r="3" ht="0.75" hidden="1" customHeight="1"/>
    <row r="4" hidden="1" spans="1:1">
      <c r="A4" s="10"/>
    </row>
    <row r="5" hidden="1" spans="1:1">
      <c r="A5" s="10"/>
    </row>
    <row r="6" hidden="1" spans="1:1">
      <c r="A6" s="10"/>
    </row>
    <row r="7" spans="1:1">
      <c r="A7" s="10"/>
    </row>
    <row r="8" s="1" customFormat="1" ht="24" spans="1:8">
      <c r="A8" s="11" t="s">
        <v>111</v>
      </c>
      <c r="B8" s="12" t="s">
        <v>746</v>
      </c>
      <c r="C8" s="13" t="s">
        <v>747</v>
      </c>
      <c r="D8" s="13" t="s">
        <v>748</v>
      </c>
      <c r="E8" s="14" t="s">
        <v>749</v>
      </c>
      <c r="F8" s="14" t="s">
        <v>509</v>
      </c>
      <c r="G8" s="15" t="str">
        <f>[2]Fitting!$L$8</f>
        <v>DEALER CASH (RM) -5%</v>
      </c>
      <c r="H8" s="14" t="s">
        <v>750</v>
      </c>
    </row>
    <row r="9" ht="15.75" customHeight="1" spans="1:8">
      <c r="A9" s="11" t="str">
        <f>[1]Fitting!A9</f>
        <v>FI001</v>
      </c>
      <c r="B9" s="16" t="str">
        <f>[1]Fitting!$B9</f>
        <v>100CP16A</v>
      </c>
      <c r="C9" s="17" t="s">
        <v>751</v>
      </c>
      <c r="D9" s="16" t="str">
        <f>[1]Fitting!$D9</f>
        <v>5/8 COUPLING</v>
      </c>
      <c r="E9" s="14">
        <f>[1]Fitting!$E9</f>
        <v>10.5</v>
      </c>
      <c r="F9" s="14"/>
      <c r="G9" s="18">
        <f>[1]Fitting!$L9</f>
        <v>1.86169915042479</v>
      </c>
      <c r="H9" s="13"/>
    </row>
    <row r="10" ht="15.75" customHeight="1" spans="1:8">
      <c r="A10" s="11" t="str">
        <f>[1]Fitting!A10</f>
        <v>FI002</v>
      </c>
      <c r="B10" s="16" t="str">
        <f>[1]Fitting!$B10</f>
        <v>100CP19A</v>
      </c>
      <c r="C10" s="17"/>
      <c r="D10" s="16" t="str">
        <f>[1]Fitting!$D10</f>
        <v>3/4 COUPLING</v>
      </c>
      <c r="E10" s="14">
        <f>[1]Fitting!$E10</f>
        <v>16.5</v>
      </c>
      <c r="F10" s="14"/>
      <c r="G10" s="18">
        <f>[1]Fitting!$L10</f>
        <v>2.91186739963352</v>
      </c>
      <c r="H10" s="13"/>
    </row>
    <row r="11" ht="15.75" customHeight="1" spans="1:8">
      <c r="A11" s="11" t="str">
        <f>[1]Fitting!A11</f>
        <v> </v>
      </c>
      <c r="B11" s="16" t="str">
        <f>[1]Fitting!$B11</f>
        <v>100CP22A</v>
      </c>
      <c r="C11" s="17"/>
      <c r="D11" s="16" t="str">
        <f>[1]Fitting!$D11</f>
        <v>7/8 COUPLING</v>
      </c>
      <c r="E11" s="14">
        <f>[1]Fitting!$E11</f>
        <v>23</v>
      </c>
      <c r="F11" s="14"/>
      <c r="G11" s="18">
        <f>[1]Fitting!$L11</f>
        <v>4.02336831584208</v>
      </c>
      <c r="H11" s="13"/>
    </row>
    <row r="12" ht="15.75" customHeight="1" spans="1:8">
      <c r="A12" s="11" t="str">
        <f>[1]Fitting!A12</f>
        <v>FI004</v>
      </c>
      <c r="B12" s="16" t="str">
        <f>[1]Fitting!$B12</f>
        <v>100CP28A</v>
      </c>
      <c r="C12" s="17"/>
      <c r="D12" s="16" t="str">
        <f>[1]Fitting!$D12</f>
        <v>1-1/8 COUPLING</v>
      </c>
      <c r="E12" s="14">
        <f>[1]Fitting!$E12</f>
        <v>47</v>
      </c>
      <c r="F12" s="14"/>
      <c r="G12" s="18">
        <f>[1]Fitting!$L12</f>
        <v>6.80783497140319</v>
      </c>
      <c r="H12" s="13"/>
    </row>
    <row r="13" ht="15.75" customHeight="1" spans="1:8">
      <c r="A13" s="11" t="str">
        <f>[1]Fitting!A13</f>
        <v>FI005</v>
      </c>
      <c r="B13" s="16" t="str">
        <f>[1]Fitting!$B13</f>
        <v>100CP35A</v>
      </c>
      <c r="C13" s="17"/>
      <c r="D13" s="16" t="str">
        <f>[1]Fitting!$D13</f>
        <v>1-3/8 COUPLING</v>
      </c>
      <c r="E13" s="14">
        <f>[1]Fitting!$E13</f>
        <v>63</v>
      </c>
      <c r="F13" s="14"/>
      <c r="G13" s="18">
        <f>[1]Fitting!$L13</f>
        <v>9.18328058193126</v>
      </c>
      <c r="H13" s="13"/>
    </row>
    <row r="14" ht="15.75" customHeight="1" spans="1:8">
      <c r="A14" s="11" t="str">
        <f>[1]Fitting!A14</f>
        <v>FI006</v>
      </c>
      <c r="B14" s="16" t="str">
        <f>[1]Fitting!$B14</f>
        <v>100CP42A</v>
      </c>
      <c r="C14" s="17"/>
      <c r="D14" s="16" t="str">
        <f>[1]Fitting!$D14</f>
        <v>1-5/8 COUPLING</v>
      </c>
      <c r="E14" s="14">
        <f>[1]Fitting!$E14</f>
        <v>97</v>
      </c>
      <c r="F14" s="14"/>
      <c r="G14" s="18">
        <f>[1]Fitting!$L14</f>
        <v>14.1158476317397</v>
      </c>
      <c r="H14" s="13"/>
    </row>
    <row r="15" ht="15.75" customHeight="1" spans="1:8">
      <c r="A15" s="11" t="str">
        <f>[1]Fitting!A15</f>
        <v>FI007</v>
      </c>
      <c r="B15" s="16" t="str">
        <f>[1]Fitting!$B15</f>
        <v>100CP54A</v>
      </c>
      <c r="C15" s="17"/>
      <c r="D15" s="16" t="str">
        <f>[1]Fitting!$D15</f>
        <v>2-1/8 COUPLING</v>
      </c>
      <c r="E15" s="14">
        <f>[1]Fitting!$E15</f>
        <v>178</v>
      </c>
      <c r="F15" s="14"/>
      <c r="G15" s="18">
        <f>[1]Fitting!$L15</f>
        <v>25.890399244822</v>
      </c>
      <c r="H15" s="13"/>
    </row>
    <row r="16" ht="15.75" customHeight="1" spans="1:8">
      <c r="A16" s="11" t="str">
        <f>[1]Fitting!A16</f>
        <v>FI008</v>
      </c>
      <c r="B16" s="16" t="str">
        <f>[1]Fitting!$B16</f>
        <v>100CP67A</v>
      </c>
      <c r="C16" s="17"/>
      <c r="D16" s="16" t="str">
        <f>[1]Fitting!$D16</f>
        <v>2-5/8 COUPLING</v>
      </c>
      <c r="E16" s="14">
        <f>[1]Fitting!$E16</f>
        <v>260</v>
      </c>
      <c r="F16" s="14"/>
      <c r="G16" s="18">
        <f>[1]Fitting!$L16</f>
        <v>38.9624076850464</v>
      </c>
      <c r="H16" s="13"/>
    </row>
    <row r="17" ht="15.75" customHeight="1" spans="1:8">
      <c r="A17" s="11" t="str">
        <f>[1]Fitting!A17</f>
        <v>FI009</v>
      </c>
      <c r="B17" s="16" t="str">
        <f>[1]Fitting!$B17</f>
        <v>100CP80A</v>
      </c>
      <c r="C17" s="17"/>
      <c r="D17" s="16" t="str">
        <f>[1]Fitting!$D17</f>
        <v>3-1/8 COUPLING</v>
      </c>
      <c r="E17" s="14">
        <f>[1]Fitting!$E17</f>
        <v>400</v>
      </c>
      <c r="F17" s="14"/>
      <c r="G17" s="18">
        <f>[1]Fitting!$L17</f>
        <v>61.8107612860236</v>
      </c>
      <c r="H17" s="13"/>
    </row>
    <row r="18" ht="15.75" customHeight="1" spans="1:8">
      <c r="A18" s="11" t="str">
        <f>[1]Fitting!A18</f>
        <v>FI010</v>
      </c>
      <c r="B18" s="16">
        <f>[1]Fitting!$B18</f>
        <v>0</v>
      </c>
      <c r="C18" s="19"/>
      <c r="D18" s="16" t="str">
        <f>[1]Fitting!$D18</f>
        <v>4-1/8 COUPLING</v>
      </c>
      <c r="E18" s="14">
        <f>[1]Fitting!$E18</f>
        <v>880</v>
      </c>
      <c r="F18" s="14"/>
      <c r="G18" s="18">
        <f>[1]Fitting!$L18</f>
        <v>135.032039535788</v>
      </c>
      <c r="H18" s="13"/>
    </row>
    <row r="19" ht="15.75" customHeight="1" spans="1:8">
      <c r="A19" s="11">
        <f>[1]Fitting!A19</f>
        <v>0</v>
      </c>
      <c r="B19" s="16" t="str">
        <f>[1]Fitting!$B19</f>
        <v>102CP06-03</v>
      </c>
      <c r="C19" s="20" t="s">
        <v>752</v>
      </c>
      <c r="D19" s="16" t="str">
        <f>[1]Fitting!$D19</f>
        <v>1/4x1/8 REDUCER</v>
      </c>
      <c r="E19" s="14">
        <f>[1]Fitting!$E19</f>
        <v>2.2</v>
      </c>
      <c r="F19" s="14"/>
      <c r="G19" s="18">
        <f>[1]Fitting!$L19</f>
        <v>0.944659670164917</v>
      </c>
      <c r="H19" s="13"/>
    </row>
    <row r="20" ht="15.75" customHeight="1" spans="1:8">
      <c r="A20" s="11" t="str">
        <f>[1]Fitting!A20</f>
        <v>FI011</v>
      </c>
      <c r="B20" s="16" t="str">
        <f>[1]Fitting!$B20</f>
        <v>102CP10-06</v>
      </c>
      <c r="C20" s="17"/>
      <c r="D20" s="16" t="str">
        <f>[1]Fitting!$D20</f>
        <v>3/8x1/4 REDUCER</v>
      </c>
      <c r="E20" s="14">
        <f>[1]Fitting!$E20</f>
        <v>3.8</v>
      </c>
      <c r="F20" s="14"/>
      <c r="G20" s="18">
        <f>[1]Fitting!$L20</f>
        <v>1.11633649841746</v>
      </c>
      <c r="H20" s="13"/>
    </row>
    <row r="21" ht="15.75" customHeight="1" spans="1:8">
      <c r="A21" s="11" t="str">
        <f>[1]Fitting!A21</f>
        <v>FI012</v>
      </c>
      <c r="B21" s="16" t="str">
        <f>[1]Fitting!$B21</f>
        <v>102CP13-10</v>
      </c>
      <c r="C21" s="17"/>
      <c r="D21" s="16" t="str">
        <f>[1]Fitting!$D21</f>
        <v>1/2x3/8 REDUCER</v>
      </c>
      <c r="E21" s="14">
        <f>[1]Fitting!$E21</f>
        <v>5.6</v>
      </c>
      <c r="F21" s="14"/>
      <c r="G21" s="18">
        <f>[1]Fitting!$L21</f>
        <v>1.31801032816925</v>
      </c>
      <c r="H21" s="13"/>
    </row>
    <row r="22" ht="15.75" customHeight="1" spans="1:8">
      <c r="A22" s="11">
        <f>[1]Fitting!A22</f>
        <v>0</v>
      </c>
      <c r="B22" s="16" t="str">
        <f>[1]Fitting!$B22</f>
        <v>102CP13-06</v>
      </c>
      <c r="C22" s="17"/>
      <c r="D22" s="16" t="str">
        <f>[1]Fitting!$D22</f>
        <v>1/2x1/4 REDUCER</v>
      </c>
      <c r="E22" s="14">
        <f>[1]Fitting!$E22</f>
        <v>5.8</v>
      </c>
      <c r="F22" s="14"/>
      <c r="G22" s="18">
        <f>[1]Fitting!$L22</f>
        <v>1.32751757454606</v>
      </c>
      <c r="H22" s="13"/>
    </row>
    <row r="23" ht="15.75" customHeight="1" spans="1:8">
      <c r="A23" s="11" t="str">
        <f>[1]Fitting!A23</f>
        <v>FI013</v>
      </c>
      <c r="B23" s="16" t="str">
        <f>[1]Fitting!$B23</f>
        <v>102CP16-13</v>
      </c>
      <c r="C23" s="17"/>
      <c r="D23" s="16" t="str">
        <f>[1]Fitting!$D23</f>
        <v>5/8x1/2 REDUCER</v>
      </c>
      <c r="E23" s="14">
        <f>[1]Fitting!$E23</f>
        <v>10</v>
      </c>
      <c r="F23" s="14"/>
      <c r="G23" s="18">
        <f>[1]Fitting!$L23</f>
        <v>2.01892387139763</v>
      </c>
      <c r="H23" s="13"/>
    </row>
    <row r="24" ht="15.75" customHeight="1" spans="1:8">
      <c r="A24" s="11" t="str">
        <f>[1]Fitting!A24</f>
        <v>FI014</v>
      </c>
      <c r="B24" s="16" t="str">
        <f>[1]Fitting!$B24</f>
        <v>102CP16-10</v>
      </c>
      <c r="C24" s="17"/>
      <c r="D24" s="16" t="str">
        <f>[1]Fitting!$D24</f>
        <v>5/8x3/8 REDUCER</v>
      </c>
      <c r="E24" s="14">
        <f>[1]Fitting!$E24</f>
        <v>10.5</v>
      </c>
      <c r="F24" s="14"/>
      <c r="G24" s="18">
        <f>[1]Fitting!$L24</f>
        <v>2.05293686490088</v>
      </c>
      <c r="H24" s="13"/>
    </row>
    <row r="25" ht="15.75" customHeight="1" spans="1:8">
      <c r="A25" s="11" t="str">
        <f>[1]Fitting!A25</f>
        <v>FI015</v>
      </c>
      <c r="B25" s="16" t="str">
        <f>[1]Fitting!$B25</f>
        <v>102CP19-16</v>
      </c>
      <c r="C25" s="17"/>
      <c r="D25" s="16" t="str">
        <f>[1]Fitting!$D25</f>
        <v>3/4x5/8 REDUCER</v>
      </c>
      <c r="E25" s="14">
        <f>[1]Fitting!$E25</f>
        <v>16</v>
      </c>
      <c r="F25" s="14"/>
      <c r="G25" s="18">
        <f>[1]Fitting!$L25</f>
        <v>3.0007929368649</v>
      </c>
      <c r="H25" s="13"/>
    </row>
    <row r="26" ht="15.75" customHeight="1" spans="1:8">
      <c r="A26" s="11" t="str">
        <f>[1]Fitting!A26</f>
        <v>FI016</v>
      </c>
      <c r="B26" s="16" t="str">
        <f>[1]Fitting!$B26</f>
        <v>102CP19-13</v>
      </c>
      <c r="C26" s="17"/>
      <c r="D26" s="16" t="str">
        <f>[1]Fitting!$D26</f>
        <v>3/4x1/2 REDUCER</v>
      </c>
      <c r="E26" s="14">
        <f>[1]Fitting!$E26</f>
        <v>16</v>
      </c>
      <c r="F26" s="14"/>
      <c r="G26" s="18">
        <f>[1]Fitting!$L26</f>
        <v>3.0007929368649</v>
      </c>
      <c r="H26" s="13"/>
    </row>
    <row r="27" ht="15.75" customHeight="1" spans="1:8">
      <c r="A27" s="11" t="str">
        <f>[1]Fitting!A27</f>
        <v>FI017</v>
      </c>
      <c r="B27" s="16" t="str">
        <f>[1]Fitting!$B27</f>
        <v>102CP19-10</v>
      </c>
      <c r="C27" s="17"/>
      <c r="D27" s="16" t="str">
        <f>[1]Fitting!$D27</f>
        <v>3/4x3/8 REDUCER</v>
      </c>
      <c r="E27" s="14">
        <f>[1]Fitting!$E27</f>
        <v>16</v>
      </c>
      <c r="F27" s="14"/>
      <c r="G27" s="18">
        <f>[1]Fitting!$L27</f>
        <v>3.0007929368649</v>
      </c>
      <c r="H27" s="13"/>
    </row>
    <row r="28" ht="15.75" customHeight="1" spans="1:8">
      <c r="A28" s="11" t="str">
        <f>[1]Fitting!A28</f>
        <v>FI018</v>
      </c>
      <c r="B28" s="16" t="str">
        <f>[1]Fitting!$B28</f>
        <v>102CP22-19</v>
      </c>
      <c r="C28" s="17"/>
      <c r="D28" s="16" t="str">
        <f>[1]Fitting!$D28</f>
        <v>7/8x3/4 REDUCER</v>
      </c>
      <c r="E28" s="14">
        <f>[1]Fitting!$E28</f>
        <v>22</v>
      </c>
      <c r="F28" s="14"/>
      <c r="G28" s="18">
        <f>[1]Fitting!$L28</f>
        <v>4.17389971680826</v>
      </c>
      <c r="H28" s="13"/>
    </row>
    <row r="29" ht="15.75" customHeight="1" spans="1:8">
      <c r="A29" s="11" t="str">
        <f>[1]Fitting!A29</f>
        <v>FI019</v>
      </c>
      <c r="B29" s="16" t="str">
        <f>[1]Fitting!$B29</f>
        <v>102CP22-16</v>
      </c>
      <c r="C29" s="17"/>
      <c r="D29" s="16" t="str">
        <f>[1]Fitting!$D29</f>
        <v>7/8x5/8 REDUCER</v>
      </c>
      <c r="E29" s="14">
        <f>[1]Fitting!$E29</f>
        <v>22</v>
      </c>
      <c r="F29" s="14"/>
      <c r="G29" s="18">
        <f>[1]Fitting!$L29</f>
        <v>4.17389971680826</v>
      </c>
      <c r="H29" s="13"/>
    </row>
    <row r="30" ht="15.75" customHeight="1" spans="1:8">
      <c r="A30" s="11" t="str">
        <f>[1]Fitting!A30</f>
        <v>FI020</v>
      </c>
      <c r="B30" s="16" t="str">
        <f>[1]Fitting!$B30</f>
        <v>102CP22-13</v>
      </c>
      <c r="C30" s="17"/>
      <c r="D30" s="16" t="str">
        <f>[1]Fitting!$D30</f>
        <v>7/8x1/2 REDUCER</v>
      </c>
      <c r="E30" s="14">
        <f>[1]Fitting!$E30</f>
        <v>22</v>
      </c>
      <c r="F30" s="14"/>
      <c r="G30" s="18">
        <f>[1]Fitting!$L30</f>
        <v>4.17389971680826</v>
      </c>
      <c r="H30" s="13"/>
    </row>
    <row r="31" ht="15.75" customHeight="1" spans="1:8">
      <c r="A31" s="11" t="str">
        <f>[1]Fitting!A31</f>
        <v>FI021</v>
      </c>
      <c r="B31" s="16" t="str">
        <f>[1]Fitting!$B31</f>
        <v>102CP22-10</v>
      </c>
      <c r="C31" s="17"/>
      <c r="D31" s="16" t="str">
        <f>[1]Fitting!$D31</f>
        <v>7/8x3/8  REDUCER</v>
      </c>
      <c r="E31" s="14">
        <f>[1]Fitting!$E31</f>
        <v>22</v>
      </c>
      <c r="F31" s="14"/>
      <c r="G31" s="18">
        <f>[1]Fitting!$L31</f>
        <v>4.17389971680826</v>
      </c>
      <c r="H31" s="13"/>
    </row>
    <row r="32" ht="15.75" customHeight="1" spans="1:8">
      <c r="A32" s="11" t="str">
        <f>[1]Fitting!A32</f>
        <v>FI022</v>
      </c>
      <c r="B32" s="16" t="str">
        <f>[1]Fitting!$B32</f>
        <v>102CP28-22</v>
      </c>
      <c r="C32" s="17"/>
      <c r="D32" s="16" t="str">
        <f>[1]Fitting!$D32</f>
        <v>1-1/8x7/8 REDUCER</v>
      </c>
      <c r="E32" s="14">
        <f>[1]Fitting!$E32</f>
        <v>45</v>
      </c>
      <c r="F32" s="14"/>
      <c r="G32" s="18">
        <f>[1]Fitting!$L32</f>
        <v>6.79690710200455</v>
      </c>
      <c r="H32" s="13"/>
    </row>
    <row r="33" ht="15.75" customHeight="1" spans="1:8">
      <c r="A33" s="11" t="str">
        <f>[1]Fitting!A33</f>
        <v>FI023</v>
      </c>
      <c r="B33" s="16" t="str">
        <f>[1]Fitting!$B33</f>
        <v>102CP28-19</v>
      </c>
      <c r="C33" s="17"/>
      <c r="D33" s="16" t="str">
        <f>[1]Fitting!$D33</f>
        <v>1-1/8x3/4 REDUCER</v>
      </c>
      <c r="E33" s="14">
        <f>[1]Fitting!$E33</f>
        <v>38</v>
      </c>
      <c r="F33" s="14"/>
      <c r="G33" s="18">
        <f>[1]Fitting!$L33</f>
        <v>6.32040646343495</v>
      </c>
      <c r="H33" s="13"/>
    </row>
    <row r="34" ht="15.75" customHeight="1" spans="1:8">
      <c r="A34" s="11" t="str">
        <f>[1]Fitting!A34</f>
        <v>FI024</v>
      </c>
      <c r="B34" s="16" t="str">
        <f>[1]Fitting!$B34</f>
        <v>102CP28-16</v>
      </c>
      <c r="C34" s="17"/>
      <c r="D34" s="16" t="str">
        <f>[1]Fitting!$D34</f>
        <v>1-1/8x5/8 REDUCER</v>
      </c>
      <c r="E34" s="14">
        <f>[1]Fitting!$E34</f>
        <v>38</v>
      </c>
      <c r="F34" s="14"/>
      <c r="G34" s="18">
        <f>[1]Fitting!$L34</f>
        <v>6.32040646343495</v>
      </c>
      <c r="H34" s="13"/>
    </row>
    <row r="35" ht="15.75" customHeight="1" spans="1:8">
      <c r="A35" s="11" t="str">
        <f>[1]Fitting!A35</f>
        <v>FI025</v>
      </c>
      <c r="B35" s="16" t="str">
        <f>[1]Fitting!$B35</f>
        <v>102CP28-13</v>
      </c>
      <c r="C35" s="17"/>
      <c r="D35" s="16" t="str">
        <f>[1]Fitting!$D35</f>
        <v>1-1/8x1/2 REDUCER</v>
      </c>
      <c r="E35" s="14">
        <f>[1]Fitting!$E35</f>
        <v>35</v>
      </c>
      <c r="F35" s="14"/>
      <c r="G35" s="18">
        <f>[1]Fitting!$L35</f>
        <v>6.21864067966017</v>
      </c>
      <c r="H35" s="13"/>
    </row>
    <row r="36" ht="15.75" customHeight="1" spans="1:8">
      <c r="A36" s="11" t="str">
        <f>[1]Fitting!A36</f>
        <v>FI026</v>
      </c>
      <c r="B36" s="16" t="str">
        <f>[1]Fitting!$B36</f>
        <v>102CP35-28</v>
      </c>
      <c r="C36" s="17"/>
      <c r="D36" s="16" t="str">
        <f>[1]Fitting!$D36</f>
        <v>1-3/8x1-1/8 REDUCER</v>
      </c>
      <c r="E36" s="14">
        <f>[1]Fitting!$E36</f>
        <v>62</v>
      </c>
      <c r="F36" s="14"/>
      <c r="G36" s="18">
        <f>[1]Fitting!$L36</f>
        <v>9.51362096729413</v>
      </c>
      <c r="H36" s="13"/>
    </row>
    <row r="37" ht="15.75" customHeight="1" spans="1:8">
      <c r="A37" s="11" t="str">
        <f>[1]Fitting!A37</f>
        <v>FI027</v>
      </c>
      <c r="B37" s="16" t="str">
        <f>[1]Fitting!$B37</f>
        <v>102CP35-22</v>
      </c>
      <c r="C37" s="17"/>
      <c r="D37" s="16" t="str">
        <f>[1]Fitting!$D37</f>
        <v>1-3/8x7/8 REDUCER</v>
      </c>
      <c r="E37" s="14">
        <f>[1]Fitting!$E37</f>
        <v>52</v>
      </c>
      <c r="F37" s="14"/>
      <c r="G37" s="18">
        <f>[1]Fitting!$L37</f>
        <v>8.9239713476595</v>
      </c>
      <c r="H37" s="13"/>
    </row>
    <row r="38" ht="15.75" customHeight="1" spans="1:8">
      <c r="A38" s="11" t="str">
        <f>[1]Fitting!A38</f>
        <v>FI028</v>
      </c>
      <c r="B38" s="16">
        <f>[1]Fitting!$B38</f>
        <v>0</v>
      </c>
      <c r="C38" s="17"/>
      <c r="D38" s="16" t="str">
        <f>[1]Fitting!$D38</f>
        <v>1-3/8x3/4 REDUCER</v>
      </c>
      <c r="E38" s="14">
        <f>[1]Fitting!$E38</f>
        <v>0</v>
      </c>
      <c r="F38" s="14"/>
      <c r="G38" s="18">
        <f>[1]Fitting!$L38</f>
        <v>5.68021544783164</v>
      </c>
      <c r="H38" s="13"/>
    </row>
    <row r="39" ht="15.75" customHeight="1" spans="1:8">
      <c r="A39" s="11" t="str">
        <f>[1]Fitting!A39</f>
        <v>FI028.01</v>
      </c>
      <c r="B39" s="16" t="str">
        <f>[1]Fitting!$B39</f>
        <v>102CP35-16</v>
      </c>
      <c r="C39" s="17"/>
      <c r="D39" s="16" t="str">
        <f>[1]Fitting!$D39</f>
        <v>1-3/8x5/8 REDUCER</v>
      </c>
      <c r="E39" s="14">
        <f>[1]Fitting!$E39</f>
        <v>62</v>
      </c>
      <c r="F39" s="14"/>
      <c r="G39" s="18">
        <f>[1]Fitting!$L39</f>
        <v>9.91203287245266</v>
      </c>
      <c r="H39" s="13"/>
    </row>
    <row r="40" ht="15.75" customHeight="1" spans="1:8">
      <c r="A40" s="11" t="str">
        <f>[1]Fitting!A40</f>
        <v>FI029</v>
      </c>
      <c r="B40" s="16" t="str">
        <f>[1]Fitting!$B40</f>
        <v>102CP42-35</v>
      </c>
      <c r="C40" s="17"/>
      <c r="D40" s="16" t="str">
        <f>[1]Fitting!$D40</f>
        <v>1-5/8x1-3/8 REDUCER</v>
      </c>
      <c r="E40" s="14">
        <f>[1]Fitting!$E40</f>
        <v>90</v>
      </c>
      <c r="F40" s="14"/>
      <c r="G40" s="18">
        <f>[1]Fitting!$L40</f>
        <v>14.0377588983286</v>
      </c>
      <c r="H40" s="13"/>
    </row>
    <row r="41" ht="15.75" customHeight="1" spans="1:8">
      <c r="A41" s="11" t="str">
        <f>[1]Fitting!A41</f>
        <v>FI030</v>
      </c>
      <c r="B41" s="16" t="str">
        <f>[1]Fitting!$B41</f>
        <v>102CP42-28</v>
      </c>
      <c r="C41" s="17"/>
      <c r="D41" s="16" t="str">
        <f>[1]Fitting!$D41</f>
        <v>1-5/8x1-1/8 REDUCER</v>
      </c>
      <c r="E41" s="14">
        <f>[1]Fitting!$E41</f>
        <v>85</v>
      </c>
      <c r="F41" s="14"/>
      <c r="G41" s="18">
        <f>[1]Fitting!$L41</f>
        <v>13.7429340885113</v>
      </c>
      <c r="H41" s="13"/>
    </row>
    <row r="42" ht="15.75" customHeight="1" spans="1:8">
      <c r="A42" s="11" t="str">
        <f>[1]Fitting!A42</f>
        <v>FI031</v>
      </c>
      <c r="B42" s="16" t="str">
        <f>[1]Fitting!$B42</f>
        <v>102CP42-22</v>
      </c>
      <c r="C42" s="17"/>
      <c r="D42" s="16" t="str">
        <f>[1]Fitting!$D42</f>
        <v>1-5/8x7/8 REDUCER</v>
      </c>
      <c r="E42" s="14">
        <f>[1]Fitting!$E42</f>
        <v>81</v>
      </c>
      <c r="F42" s="14"/>
      <c r="G42" s="18">
        <f>[1]Fitting!$L42</f>
        <v>13.5047976011994</v>
      </c>
      <c r="H42" s="13"/>
    </row>
    <row r="43" ht="15.75" customHeight="1" spans="1:8">
      <c r="A43" s="11" t="str">
        <f>[1]Fitting!A43</f>
        <v>FI032</v>
      </c>
      <c r="B43" s="16" t="str">
        <f>[1]Fitting!$B43</f>
        <v>102CP42-16</v>
      </c>
      <c r="C43" s="17"/>
      <c r="D43" s="16" t="str">
        <f>[1]Fitting!$D43</f>
        <v>1-5/8x5/8 REDUCER</v>
      </c>
      <c r="E43" s="14">
        <f>[1]Fitting!$E43</f>
        <v>74</v>
      </c>
      <c r="F43" s="14"/>
      <c r="G43" s="18">
        <f>[1]Fitting!$L43</f>
        <v>13.3242600921761</v>
      </c>
      <c r="H43" s="13"/>
    </row>
    <row r="44" ht="15.75" customHeight="1" spans="1:8">
      <c r="A44" s="11" t="str">
        <f>[1]Fitting!A44</f>
        <v>FI033</v>
      </c>
      <c r="B44" s="16" t="str">
        <f>[1]Fitting!$B44</f>
        <v>102CP54-42</v>
      </c>
      <c r="C44" s="17"/>
      <c r="D44" s="16" t="str">
        <f>[1]Fitting!$D44</f>
        <v>2-1/8x1-5/8 REDUCER</v>
      </c>
      <c r="E44" s="14">
        <f>[1]Fitting!$E44</f>
        <v>152</v>
      </c>
      <c r="F44" s="14"/>
      <c r="G44" s="18">
        <f>[1]Fitting!$L44</f>
        <v>24.2229885057471</v>
      </c>
      <c r="H44" s="13"/>
    </row>
    <row r="45" ht="15.75" customHeight="1" spans="1:8">
      <c r="A45" s="11" t="str">
        <f>[1]Fitting!A45</f>
        <v>FI034</v>
      </c>
      <c r="B45" s="16" t="str">
        <f>[1]Fitting!$B45</f>
        <v>102CP54-35</v>
      </c>
      <c r="C45" s="17"/>
      <c r="D45" s="16" t="str">
        <f>[1]Fitting!$D45</f>
        <v>2-1/8x1-3/8 REDUCER</v>
      </c>
      <c r="E45" s="14">
        <f>[1]Fitting!$E45</f>
        <v>150</v>
      </c>
      <c r="F45" s="14"/>
      <c r="G45" s="18">
        <f>[1]Fitting!$L45</f>
        <v>23.9730134932534</v>
      </c>
      <c r="H45" s="13"/>
    </row>
    <row r="46" ht="15.75" customHeight="1" spans="1:8">
      <c r="A46" s="11" t="str">
        <f>[1]Fitting!A46</f>
        <v>FI035</v>
      </c>
      <c r="B46" s="16" t="str">
        <f>[1]Fitting!$B46</f>
        <v>102CP54-28</v>
      </c>
      <c r="C46" s="17"/>
      <c r="D46" s="16" t="str">
        <f>[1]Fitting!$D46</f>
        <v>2-1/8x1-1/8 REDUCER</v>
      </c>
      <c r="E46" s="14">
        <f>[1]Fitting!$E46</f>
        <v>144</v>
      </c>
      <c r="F46" s="14"/>
      <c r="G46" s="18">
        <f>[1]Fitting!$L46</f>
        <v>24.0882114498306</v>
      </c>
      <c r="H46" s="13"/>
    </row>
    <row r="47" ht="15.75" customHeight="1" spans="1:8">
      <c r="A47" s="11">
        <f>[1]Fitting!A47</f>
        <v>0</v>
      </c>
      <c r="B47" s="16" t="str">
        <f>[1]Fitting!$B47</f>
        <v>102CP54-22</v>
      </c>
      <c r="C47" s="17"/>
      <c r="D47" s="16" t="str">
        <f>[1]Fitting!$D47</f>
        <v>2-1/8x7/8 REDUCER</v>
      </c>
      <c r="E47" s="14">
        <f>[1]Fitting!$E47</f>
        <v>140</v>
      </c>
      <c r="F47" s="14"/>
      <c r="G47" s="18">
        <f>[1]Fitting!$L47</f>
        <v>23.8728413570992</v>
      </c>
      <c r="H47" s="13"/>
    </row>
    <row r="48" ht="15.75" customHeight="1" spans="1:8">
      <c r="A48" s="11">
        <f>[1]Fitting!A48</f>
        <v>0</v>
      </c>
      <c r="B48" s="16" t="str">
        <f>[1]Fitting!$B48</f>
        <v>102CP54-16</v>
      </c>
      <c r="C48" s="17"/>
      <c r="D48" s="16" t="str">
        <f>[1]Fitting!$D48</f>
        <v>2-1/8x5/8 REDUCER</v>
      </c>
      <c r="E48" s="14">
        <f>[1]Fitting!$E48</f>
        <v>132</v>
      </c>
      <c r="F48" s="14"/>
      <c r="G48" s="18">
        <f>[1]Fitting!$L48</f>
        <v>23.703914709312</v>
      </c>
      <c r="H48" s="13"/>
    </row>
    <row r="49" ht="15.75" customHeight="1" spans="1:8">
      <c r="A49" s="11" t="str">
        <f>[1]Fitting!A49</f>
        <v>FI036</v>
      </c>
      <c r="B49" s="16" t="str">
        <f>[1]Fitting!$B49</f>
        <v>102CP67-54</v>
      </c>
      <c r="C49" s="17"/>
      <c r="D49" s="16" t="str">
        <f>[1]Fitting!$D49</f>
        <v>2-5/8x2-1/8 REDUCER</v>
      </c>
      <c r="E49" s="14">
        <f>[1]Fitting!$E49</f>
        <v>285</v>
      </c>
      <c r="F49" s="14"/>
      <c r="G49" s="18">
        <f>[1]Fitting!$L49</f>
        <v>44.1588372480426</v>
      </c>
      <c r="H49" s="13"/>
    </row>
    <row r="50" ht="15.75" customHeight="1" spans="1:8">
      <c r="A50" s="11" t="str">
        <f>[1]Fitting!A50</f>
        <v>FI037</v>
      </c>
      <c r="B50" s="16" t="str">
        <f>[1]Fitting!$B50</f>
        <v>102CP67-42</v>
      </c>
      <c r="C50" s="17"/>
      <c r="D50" s="16" t="str">
        <f>[1]Fitting!$D50</f>
        <v>2-5/8x1-5/8 REDUCER</v>
      </c>
      <c r="E50" s="14">
        <f>[1]Fitting!$E50</f>
        <v>245</v>
      </c>
      <c r="F50" s="14"/>
      <c r="G50" s="18">
        <f>[1]Fitting!$L50</f>
        <v>42.0848187017602</v>
      </c>
      <c r="H50" s="13"/>
    </row>
    <row r="51" ht="15.75" customHeight="1" spans="1:8">
      <c r="A51" s="11">
        <f>[1]Fitting!A51</f>
        <v>0</v>
      </c>
      <c r="B51" s="16" t="str">
        <f>[1]Fitting!$B51</f>
        <v>102CP67-35</v>
      </c>
      <c r="C51" s="17"/>
      <c r="D51" s="16" t="str">
        <f>[1]Fitting!$D51</f>
        <v>2-5/8x1-3/8 REDUCER</v>
      </c>
      <c r="E51" s="14">
        <f>[1]Fitting!$E51</f>
        <v>245</v>
      </c>
      <c r="F51" s="14"/>
      <c r="G51" s="18">
        <f>[1]Fitting!$L51</f>
        <v>42.6539785662724</v>
      </c>
      <c r="H51" s="13"/>
    </row>
    <row r="52" ht="15.75" customHeight="1" spans="1:8">
      <c r="A52" s="11">
        <f>[1]Fitting!A52</f>
        <v>0</v>
      </c>
      <c r="B52" s="16" t="str">
        <f>[1]Fitting!$B52</f>
        <v>102CP67-28</v>
      </c>
      <c r="C52" s="17"/>
      <c r="D52" s="16" t="str">
        <f>[1]Fitting!$D52</f>
        <v>2-5/8x1-1/8 REDUCER</v>
      </c>
      <c r="E52" s="14">
        <f>[1]Fitting!$E52</f>
        <v>245</v>
      </c>
      <c r="F52" s="14"/>
      <c r="G52" s="18">
        <f>[1]Fitting!$L52</f>
        <v>42.9385584985285</v>
      </c>
      <c r="H52" s="13"/>
    </row>
    <row r="53" ht="15.75" customHeight="1" spans="1:8">
      <c r="A53" s="11" t="str">
        <f>[1]Fitting!A53</f>
        <v>FI038</v>
      </c>
      <c r="B53" s="16" t="str">
        <f>[1]Fitting!$B53</f>
        <v>102CP80-67</v>
      </c>
      <c r="C53" s="17"/>
      <c r="D53" s="16" t="str">
        <f>[1]Fitting!$D53</f>
        <v>3-1/8x2-5/8 REDUCER</v>
      </c>
      <c r="E53" s="14">
        <f>[1]Fitting!$E53</f>
        <v>410</v>
      </c>
      <c r="F53" s="14"/>
      <c r="G53" s="18">
        <f>[1]Fitting!$L53</f>
        <v>67.2724193458826</v>
      </c>
      <c r="H53" s="13"/>
    </row>
    <row r="54" ht="15.75" customHeight="1" spans="1:8">
      <c r="A54" s="11" t="str">
        <f>[1]Fitting!A54</f>
        <v>FI039</v>
      </c>
      <c r="B54" s="16" t="str">
        <f>[1]Fitting!$B54</f>
        <v>102CP80-54</v>
      </c>
      <c r="C54" s="17"/>
      <c r="D54" s="16" t="str">
        <f>[1]Fitting!$D54</f>
        <v>3-1/8x2-1/8 REDUCER</v>
      </c>
      <c r="E54" s="14">
        <f>[1]Fitting!$E54</f>
        <v>375</v>
      </c>
      <c r="F54" s="14"/>
      <c r="G54" s="18">
        <f>[1]Fitting!$L54</f>
        <v>65.2086456771614</v>
      </c>
      <c r="H54" s="13"/>
    </row>
    <row r="55" ht="15.75" customHeight="1" spans="1:8">
      <c r="A55" s="11">
        <f>[1]Fitting!A55</f>
        <v>0</v>
      </c>
      <c r="B55" s="16" t="str">
        <f>[1]Fitting!$B55</f>
        <v>102CP80-42</v>
      </c>
      <c r="C55" s="17"/>
      <c r="D55" s="16" t="str">
        <f>[1]Fitting!$D55</f>
        <v>3-1/8x1-5/8 REDUCER</v>
      </c>
      <c r="E55" s="14">
        <f>[1]Fitting!$E55</f>
        <v>352</v>
      </c>
      <c r="F55" s="14"/>
      <c r="G55" s="18">
        <f>[1]Fitting!$L55</f>
        <v>64.8951524237881</v>
      </c>
      <c r="H55" s="13"/>
    </row>
    <row r="56" ht="15.75" customHeight="1" spans="1:8">
      <c r="A56" s="11">
        <f>[1]Fitting!A56</f>
        <v>0</v>
      </c>
      <c r="B56" s="16" t="str">
        <f>[1]Fitting!$B56</f>
        <v>102CP80-35</v>
      </c>
      <c r="C56" s="17"/>
      <c r="D56" s="16" t="str">
        <f>[1]Fitting!$D56</f>
        <v>3-1/8x1-3/8 REDUCER</v>
      </c>
      <c r="E56" s="14">
        <f>[1]Fitting!$E56</f>
        <v>352</v>
      </c>
      <c r="F56" s="14"/>
      <c r="G56" s="18">
        <f>[1]Fitting!$L56</f>
        <v>64.8951524237881</v>
      </c>
      <c r="H56" s="13"/>
    </row>
    <row r="57" ht="15.75" customHeight="1" spans="1:8">
      <c r="A57" s="11">
        <f>[1]Fitting!A57</f>
        <v>0</v>
      </c>
      <c r="B57" s="16" t="str">
        <f>[1]Fitting!$B57</f>
        <v>102CP92-80</v>
      </c>
      <c r="C57" s="17"/>
      <c r="D57" s="16" t="str">
        <f>[1]Fitting!$D57</f>
        <v>3-5/8x3-1/8 REDUCER</v>
      </c>
      <c r="E57" s="14">
        <f>[1]Fitting!$E57</f>
        <v>600</v>
      </c>
      <c r="F57" s="14"/>
      <c r="G57" s="18">
        <f>[1]Fitting!$L57</f>
        <v>97.1897384641013</v>
      </c>
      <c r="H57" s="13"/>
    </row>
    <row r="58" ht="15.75" customHeight="1" spans="1:8">
      <c r="A58" s="11">
        <f>[1]Fitting!A58</f>
        <v>0</v>
      </c>
      <c r="B58" s="16" t="str">
        <f>[1]Fitting!$B58</f>
        <v>102CP92-67</v>
      </c>
      <c r="C58" s="17"/>
      <c r="D58" s="16" t="str">
        <f>[1]Fitting!$D58</f>
        <v>3-5/8x2-5/8 REDUCER</v>
      </c>
      <c r="E58" s="14">
        <f>[1]Fitting!$E58</f>
        <v>600</v>
      </c>
      <c r="F58" s="14"/>
      <c r="G58" s="18">
        <f>[1]Fitting!$L58</f>
        <v>98.3280581931257</v>
      </c>
      <c r="H58" s="13"/>
    </row>
    <row r="59" ht="15.75" customHeight="1" spans="1:8">
      <c r="A59" s="11">
        <f>[1]Fitting!A59</f>
        <v>0</v>
      </c>
      <c r="B59" s="16" t="str">
        <f>[1]Fitting!$B59</f>
        <v>102CP92-54</v>
      </c>
      <c r="C59" s="17"/>
      <c r="D59" s="16" t="str">
        <f>[1]Fitting!$D59</f>
        <v>3-5/8x2-1/8 REDUCER</v>
      </c>
      <c r="E59" s="14">
        <f>[1]Fitting!$E59</f>
        <v>450</v>
      </c>
      <c r="F59" s="14"/>
      <c r="G59" s="18">
        <f>[1]Fitting!$L59</f>
        <v>92.3291132211672</v>
      </c>
      <c r="H59" s="13"/>
    </row>
    <row r="60" ht="15.75" customHeight="1" spans="1:8">
      <c r="A60" s="11">
        <f>[1]Fitting!A60</f>
        <v>0</v>
      </c>
      <c r="B60" s="16" t="str">
        <f>[1]Fitting!$B60</f>
        <v>102CP105-92</v>
      </c>
      <c r="C60" s="17"/>
      <c r="D60" s="16" t="str">
        <f>[1]Fitting!$D60</f>
        <v>4-1/8x3-5/8 REDUCER</v>
      </c>
      <c r="E60" s="14">
        <f>[1]Fitting!$E60</f>
        <v>900</v>
      </c>
      <c r="F60" s="14"/>
      <c r="G60" s="18">
        <f>[1]Fitting!$L60</f>
        <v>146.63834749292</v>
      </c>
      <c r="H60" s="13"/>
    </row>
    <row r="61" ht="15.75" customHeight="1" spans="1:8">
      <c r="A61" s="11">
        <f>[1]Fitting!A61</f>
        <v>0</v>
      </c>
      <c r="B61" s="16" t="str">
        <f>[1]Fitting!$B61</f>
        <v>102CP105-80</v>
      </c>
      <c r="C61" s="17"/>
      <c r="D61" s="16" t="str">
        <f>[1]Fitting!$D61</f>
        <v>4-1/8x3-1/8 REDUCER</v>
      </c>
      <c r="E61" s="14">
        <f>[1]Fitting!$E61</f>
        <v>900</v>
      </c>
      <c r="F61" s="14"/>
      <c r="G61" s="18">
        <f>[1]Fitting!$L61</f>
        <v>146.63834749292</v>
      </c>
      <c r="H61" s="13"/>
    </row>
    <row r="62" ht="15.75" customHeight="1" spans="1:8">
      <c r="A62" s="11">
        <f>[1]Fitting!A62</f>
        <v>0</v>
      </c>
      <c r="B62" s="16" t="str">
        <f>[1]Fitting!$B62</f>
        <v>102CP105-67</v>
      </c>
      <c r="C62" s="17"/>
      <c r="D62" s="16" t="str">
        <f>[1]Fitting!$D62</f>
        <v>4-1/8x2-5/8 REDUCER</v>
      </c>
      <c r="E62" s="14">
        <f>[1]Fitting!$E62</f>
        <v>900</v>
      </c>
      <c r="F62" s="14"/>
      <c r="G62" s="18">
        <f>[1]Fitting!$L62</f>
        <v>148.914986950969</v>
      </c>
      <c r="H62" s="13"/>
    </row>
    <row r="63" ht="15.75" customHeight="1" spans="1:8">
      <c r="A63" s="11">
        <f>[1]Fitting!A63</f>
        <v>0</v>
      </c>
      <c r="B63" s="16" t="str">
        <f>[1]Fitting!$B63</f>
        <v>102CP105-54</v>
      </c>
      <c r="C63" s="19"/>
      <c r="D63" s="16" t="str">
        <f>[1]Fitting!$D63</f>
        <v>4-1/8x2-1/8 REDUCER</v>
      </c>
      <c r="E63" s="14">
        <f>[1]Fitting!$E63</f>
        <v>900</v>
      </c>
      <c r="F63" s="14"/>
      <c r="G63" s="18">
        <f>[1]Fitting!$L63</f>
        <v>152.329946138042</v>
      </c>
      <c r="H63" s="13"/>
    </row>
    <row r="64" ht="15" customHeight="1" spans="1:8">
      <c r="A64" s="11">
        <f>[1]Fitting!A64</f>
        <v>0</v>
      </c>
      <c r="B64" s="16" t="str">
        <f>[1]Fitting!$B64</f>
        <v>103EB06A</v>
      </c>
      <c r="C64" s="14" t="s">
        <v>753</v>
      </c>
      <c r="D64" s="16" t="str">
        <f>[1]Fitting!$D64</f>
        <v>1/4  ELBOW</v>
      </c>
      <c r="E64" s="14">
        <f>[1]Fitting!$E64</f>
        <v>3.5</v>
      </c>
      <c r="F64" s="14"/>
      <c r="G64" s="18">
        <f>[1]Fitting!$L64</f>
        <v>1.12598034316175</v>
      </c>
      <c r="H64" s="13"/>
    </row>
    <row r="65" ht="15" customHeight="1" spans="1:8">
      <c r="A65" s="11" t="str">
        <f>[1]Fitting!A65</f>
        <v>FI046</v>
      </c>
      <c r="B65" s="16" t="str">
        <f>[1]Fitting!$B65</f>
        <v>103EB10A</v>
      </c>
      <c r="C65" s="14"/>
      <c r="D65" s="16" t="str">
        <f>[1]Fitting!$D65</f>
        <v>3/8  ELBOW</v>
      </c>
      <c r="E65" s="14">
        <f>[1]Fitting!$E65</f>
        <v>6</v>
      </c>
      <c r="F65" s="14"/>
      <c r="G65" s="18">
        <f>[1]Fitting!$L65</f>
        <v>1.56088222555389</v>
      </c>
      <c r="H65" s="13"/>
    </row>
    <row r="66" ht="15" customHeight="1" spans="1:8">
      <c r="A66" s="11" t="str">
        <f>[1]Fitting!A66</f>
        <v>FI047</v>
      </c>
      <c r="B66" s="16" t="str">
        <f>[1]Fitting!$B66</f>
        <v>103EB13A</v>
      </c>
      <c r="C66" s="14"/>
      <c r="D66" s="16" t="str">
        <f>[1]Fitting!$D66</f>
        <v>1/2  ELBOW</v>
      </c>
      <c r="E66" s="14">
        <f>[1]Fitting!$E66</f>
        <v>9</v>
      </c>
      <c r="F66" s="14"/>
      <c r="G66" s="18">
        <f>[1]Fitting!$L66</f>
        <v>2.01075528902216</v>
      </c>
      <c r="H66" s="13"/>
    </row>
    <row r="67" ht="15" customHeight="1" spans="1:8">
      <c r="A67" s="11" t="str">
        <f>[1]Fitting!A67</f>
        <v>FI048</v>
      </c>
      <c r="B67" s="16" t="str">
        <f>[1]Fitting!$B67</f>
        <v>103EB16A</v>
      </c>
      <c r="C67" s="14"/>
      <c r="D67" s="16" t="str">
        <f>[1]Fitting!$D67</f>
        <v>5/8  ELBOW</v>
      </c>
      <c r="E67" s="14">
        <f>[1]Fitting!$E67</f>
        <v>15.2</v>
      </c>
      <c r="F67" s="14"/>
      <c r="G67" s="18">
        <f>[1]Fitting!$L67</f>
        <v>2.75786640013327</v>
      </c>
      <c r="H67" s="13"/>
    </row>
    <row r="68" ht="15" customHeight="1" spans="1:8">
      <c r="A68" s="11" t="str">
        <f>[1]Fitting!A68</f>
        <v>FI049</v>
      </c>
      <c r="B68" s="16" t="str">
        <f>[1]Fitting!$B68</f>
        <v>103EB19A</v>
      </c>
      <c r="C68" s="14"/>
      <c r="D68" s="16" t="str">
        <f>[1]Fitting!$D68</f>
        <v>3/4  ELBOW</v>
      </c>
      <c r="E68" s="14">
        <f>[1]Fitting!$E68</f>
        <v>26</v>
      </c>
      <c r="F68" s="14"/>
      <c r="G68" s="18">
        <f>[1]Fitting!$L68</f>
        <v>4.69188072630351</v>
      </c>
      <c r="H68" s="13"/>
    </row>
    <row r="69" ht="15" customHeight="1" spans="1:8">
      <c r="A69" s="11" t="str">
        <f>[1]Fitting!A69</f>
        <v>FI050</v>
      </c>
      <c r="B69" s="16" t="str">
        <f>[1]Fitting!$B69</f>
        <v>103EB22A</v>
      </c>
      <c r="C69" s="14"/>
      <c r="D69" s="16" t="str">
        <f>[1]Fitting!$D69</f>
        <v>7/8  ELBOW</v>
      </c>
      <c r="E69" s="14">
        <f>[1]Fitting!$E69</f>
        <v>34</v>
      </c>
      <c r="F69" s="14"/>
      <c r="G69" s="18">
        <f>[1]Fitting!$L69</f>
        <v>5.14884779832306</v>
      </c>
      <c r="H69" s="13"/>
    </row>
    <row r="70" ht="15" customHeight="1" spans="1:8">
      <c r="A70" s="11" t="str">
        <f>[1]Fitting!A70</f>
        <v>FI051</v>
      </c>
      <c r="B70" s="16" t="str">
        <f>[1]Fitting!$B70</f>
        <v>103EB28A</v>
      </c>
      <c r="C70" s="14"/>
      <c r="D70" s="16" t="str">
        <f>[1]Fitting!$D70</f>
        <v>1-1/8 ELBOW</v>
      </c>
      <c r="E70" s="14">
        <f>[1]Fitting!$E70</f>
        <v>70</v>
      </c>
      <c r="F70" s="14"/>
      <c r="G70" s="18">
        <f>[1]Fitting!$L70</f>
        <v>10.5476706091399</v>
      </c>
      <c r="H70" s="13"/>
    </row>
    <row r="71" ht="15" customHeight="1" spans="1:8">
      <c r="A71" s="11">
        <f>[1]Fitting!A71</f>
        <v>0</v>
      </c>
      <c r="B71" s="16" t="str">
        <f>[1]Fitting!$B71</f>
        <v>103EB35A</v>
      </c>
      <c r="C71" s="14"/>
      <c r="D71" s="16" t="str">
        <f>[1]Fitting!$D71</f>
        <v>1-3/8 ELBOW</v>
      </c>
      <c r="E71" s="14">
        <f>[1]Fitting!$E71</f>
        <v>102</v>
      </c>
      <c r="F71" s="14"/>
      <c r="G71" s="18">
        <f>[1]Fitting!$L71</f>
        <v>15.8221889055472</v>
      </c>
      <c r="H71" s="13"/>
    </row>
    <row r="72" ht="15" customHeight="1" spans="1:8">
      <c r="A72" s="11">
        <f>[1]Fitting!A72</f>
        <v>0</v>
      </c>
      <c r="B72" s="16" t="str">
        <f>[1]Fitting!$B72</f>
        <v>103EB42A</v>
      </c>
      <c r="C72" s="14"/>
      <c r="D72" s="16" t="str">
        <f>[1]Fitting!$D72</f>
        <v>1-5/8 ELBOW</v>
      </c>
      <c r="E72" s="14">
        <f>[1]Fitting!$E72</f>
        <v>150</v>
      </c>
      <c r="F72" s="14"/>
      <c r="G72" s="18">
        <f>[1]Fitting!$L72</f>
        <v>23.8591815203509</v>
      </c>
      <c r="H72" s="13"/>
    </row>
    <row r="73" ht="15" customHeight="1" spans="1:8">
      <c r="A73" s="11">
        <f>[1]Fitting!A73</f>
        <v>0</v>
      </c>
      <c r="B73" s="16" t="str">
        <f>[1]Fitting!$B73</f>
        <v>103EB54A</v>
      </c>
      <c r="C73" s="14"/>
      <c r="D73" s="16" t="str">
        <f>[1]Fitting!$D73</f>
        <v>2-1/8 ELBOW</v>
      </c>
      <c r="E73" s="14">
        <f>[1]Fitting!$E73</f>
        <v>290</v>
      </c>
      <c r="F73" s="14"/>
      <c r="G73" s="18">
        <f>[1]Fitting!$L73</f>
        <v>46.4912543728136</v>
      </c>
      <c r="H73" s="13"/>
    </row>
    <row r="74" ht="15" customHeight="1" spans="1:8">
      <c r="A74" s="11">
        <f>[1]Fitting!A74</f>
        <v>0</v>
      </c>
      <c r="B74" s="16" t="str">
        <f>[1]Fitting!$B74</f>
        <v>103EB67A</v>
      </c>
      <c r="C74" s="14"/>
      <c r="D74" s="16" t="str">
        <f>[1]Fitting!$D74</f>
        <v>2-5/8 ELBOW</v>
      </c>
      <c r="E74" s="14">
        <f>[1]Fitting!$E74</f>
        <v>500</v>
      </c>
      <c r="F74" s="14"/>
      <c r="G74" s="18">
        <f>[1]Fitting!$L74</f>
        <v>79.340885112999</v>
      </c>
      <c r="H74" s="13"/>
    </row>
    <row r="75" ht="15" customHeight="1" spans="1:8">
      <c r="A75" s="11">
        <f>[1]Fitting!A75</f>
        <v>0</v>
      </c>
      <c r="B75" s="16" t="str">
        <f>[1]Fitting!$B75</f>
        <v>103EB80A</v>
      </c>
      <c r="C75" s="14"/>
      <c r="D75" s="16" t="str">
        <f>[1]Fitting!$D75</f>
        <v>3-1/8 ELBOW</v>
      </c>
      <c r="E75" s="14">
        <f>[1]Fitting!$E75</f>
        <v>780</v>
      </c>
      <c r="F75" s="14"/>
      <c r="G75" s="18">
        <f>[1]Fitting!$L75</f>
        <v>129.363207285246</v>
      </c>
      <c r="H75" s="13"/>
    </row>
    <row r="76" ht="15" customHeight="1" spans="1:8">
      <c r="A76" s="11">
        <f>[1]Fitting!A76</f>
        <v>0</v>
      </c>
      <c r="B76" s="16" t="str">
        <f>[1]Fitting!$B76</f>
        <v>103EB92A</v>
      </c>
      <c r="C76" s="14"/>
      <c r="D76" s="16" t="str">
        <f>[1]Fitting!$D76</f>
        <v>3-5/8 ELBOW</v>
      </c>
      <c r="E76" s="14">
        <f>[1]Fitting!$E76</f>
        <v>1250</v>
      </c>
      <c r="F76" s="14"/>
      <c r="G76" s="18">
        <f>[1]Fitting!$L76</f>
        <v>207.458770614693</v>
      </c>
      <c r="H76" s="13"/>
    </row>
    <row r="77" ht="15" customHeight="1" spans="1:8">
      <c r="A77" s="11">
        <f>[1]Fitting!A77</f>
        <v>0</v>
      </c>
      <c r="B77" s="16" t="str">
        <f>[1]Fitting!$B77</f>
        <v>103EB105A</v>
      </c>
      <c r="C77" s="14"/>
      <c r="D77" s="16" t="str">
        <f>[1]Fitting!$D77</f>
        <v>4-1/8 ELBOW</v>
      </c>
      <c r="E77" s="14">
        <f>[1]Fitting!$E77</f>
        <v>1540</v>
      </c>
      <c r="F77" s="14"/>
      <c r="G77" s="18">
        <f>[1]Fitting!$L77</f>
        <v>255.088344716531</v>
      </c>
      <c r="H77" s="13"/>
    </row>
    <row r="78" s="1" customFormat="1" ht="15" customHeight="1" spans="1:8">
      <c r="A78" s="11" t="str">
        <f>[1]Fitting!A78</f>
        <v>FI055</v>
      </c>
      <c r="B78" s="16" t="str">
        <f>[1]Fitting!$B78</f>
        <v>105EB22A</v>
      </c>
      <c r="C78" s="20" t="s">
        <v>754</v>
      </c>
      <c r="D78" s="16" t="str">
        <f>[1]Fitting!$D78</f>
        <v>7/8 LONG ELBOW</v>
      </c>
      <c r="E78" s="14">
        <f>[1]Fitting!$E78</f>
        <v>52</v>
      </c>
      <c r="F78" s="14"/>
      <c r="G78" s="18">
        <f>[1]Fitting!$L78</f>
        <v>7.80841801321561</v>
      </c>
      <c r="H78" s="13"/>
    </row>
    <row r="79" ht="15" customHeight="1" spans="1:8">
      <c r="A79" s="11" t="str">
        <f>[1]Fitting!A79</f>
        <v>FI056</v>
      </c>
      <c r="B79" s="16" t="str">
        <f>[1]Fitting!$B79</f>
        <v>105EB28A</v>
      </c>
      <c r="C79" s="17"/>
      <c r="D79" s="16" t="str">
        <f>[1]Fitting!$D79</f>
        <v>1-1/8 LONG ELBOW</v>
      </c>
      <c r="E79" s="14">
        <f>[1]Fitting!$E79</f>
        <v>98</v>
      </c>
      <c r="F79" s="14"/>
      <c r="G79" s="18">
        <f>[1]Fitting!$L79</f>
        <v>14.7530790160475</v>
      </c>
      <c r="H79" s="13"/>
    </row>
    <row r="80" ht="15" customHeight="1" spans="1:8">
      <c r="A80" s="11" t="str">
        <f>[1]Fitting!A80</f>
        <v>FI057</v>
      </c>
      <c r="B80" s="16" t="str">
        <f>[1]Fitting!$B80</f>
        <v>105EB35A</v>
      </c>
      <c r="C80" s="17"/>
      <c r="D80" s="16" t="str">
        <f>[1]Fitting!$D80</f>
        <v>1-3/8 LONG ELBOW</v>
      </c>
      <c r="E80" s="14">
        <f>[1]Fitting!$E80</f>
        <v>165</v>
      </c>
      <c r="F80" s="14"/>
      <c r="G80" s="18">
        <f>[1]Fitting!$L80</f>
        <v>25.0623854739297</v>
      </c>
      <c r="H80" s="13"/>
    </row>
    <row r="81" ht="15" customHeight="1" spans="1:8">
      <c r="A81" s="11" t="str">
        <f>[1]Fitting!A81</f>
        <v>FI058</v>
      </c>
      <c r="B81" s="16" t="str">
        <f>[1]Fitting!$B81</f>
        <v>105EB42A</v>
      </c>
      <c r="C81" s="17"/>
      <c r="D81" s="16" t="str">
        <f>[1]Fitting!$D81</f>
        <v>1-5/8 LONG ELBOW</v>
      </c>
      <c r="E81" s="14">
        <f>[1]Fitting!$E81</f>
        <v>245</v>
      </c>
      <c r="F81" s="14"/>
      <c r="G81" s="18">
        <f>[1]Fitting!$L81</f>
        <v>39.0113554333944</v>
      </c>
      <c r="H81" s="13"/>
    </row>
    <row r="82" ht="15" customHeight="1" spans="1:8">
      <c r="A82" s="11" t="str">
        <f>[1]Fitting!A82</f>
        <v>FI059</v>
      </c>
      <c r="B82" s="16" t="str">
        <f>[1]Fitting!$B82</f>
        <v>105EB54A</v>
      </c>
      <c r="C82" s="17"/>
      <c r="D82" s="16" t="str">
        <f>[1]Fitting!$D82</f>
        <v>2-1/8 LONG ELBOW</v>
      </c>
      <c r="E82" s="14">
        <f>[1]Fitting!$E82</f>
        <v>450</v>
      </c>
      <c r="F82" s="14"/>
      <c r="G82" s="18">
        <f>[1]Fitting!$L82</f>
        <v>69.904214559387</v>
      </c>
      <c r="H82" s="13"/>
    </row>
    <row r="83" ht="15" customHeight="1" spans="1:8">
      <c r="A83" s="11">
        <f>[1]Fitting!A83</f>
        <v>0</v>
      </c>
      <c r="B83" s="16" t="str">
        <f>[1]Fitting!$B83</f>
        <v>105EB67A</v>
      </c>
      <c r="C83" s="17"/>
      <c r="D83" s="16" t="str">
        <f>[1]Fitting!$D83</f>
        <v>2-5/8 LONG ELBOW</v>
      </c>
      <c r="E83" s="14">
        <f>[1]Fitting!$E83</f>
        <v>680</v>
      </c>
      <c r="F83" s="14"/>
      <c r="G83" s="18">
        <f>[1]Fitting!$L83</f>
        <v>111.172858015437</v>
      </c>
      <c r="H83" s="13"/>
    </row>
    <row r="84" ht="15" customHeight="1" spans="1:8">
      <c r="A84" s="11">
        <f>[1]Fitting!A84</f>
        <v>0</v>
      </c>
      <c r="B84" s="16" t="str">
        <f>[1]Fitting!$B84</f>
        <v>105EB80A</v>
      </c>
      <c r="C84" s="17"/>
      <c r="D84" s="16" t="str">
        <f>[1]Fitting!$D84</f>
        <v>3-1/8 LONG ELBOW</v>
      </c>
      <c r="E84" s="14">
        <f>[1]Fitting!$E84</f>
        <v>1150</v>
      </c>
      <c r="F84" s="14"/>
      <c r="G84" s="18">
        <f>[1]Fitting!$L84</f>
        <v>201.562274418346</v>
      </c>
      <c r="H84" s="13"/>
    </row>
    <row r="85" ht="15" customHeight="1" spans="1:8">
      <c r="A85" s="11">
        <f>[1]Fitting!A85</f>
        <v>0</v>
      </c>
      <c r="B85" s="16" t="str">
        <f>[1]Fitting!$B85</f>
        <v>105EB92A</v>
      </c>
      <c r="C85" s="17"/>
      <c r="D85" s="16" t="str">
        <f>[1]Fitting!$D85</f>
        <v>3-5/8 LONG ELBOW</v>
      </c>
      <c r="E85" s="14">
        <f>[1]Fitting!$E85</f>
        <v>1550</v>
      </c>
      <c r="F85" s="14"/>
      <c r="G85" s="18">
        <f>[1]Fitting!$L85</f>
        <v>273.413015714365</v>
      </c>
      <c r="H85" s="13"/>
    </row>
    <row r="86" ht="15" customHeight="1" spans="1:8">
      <c r="A86" s="11">
        <f>[1]Fitting!A86</f>
        <v>0</v>
      </c>
      <c r="B86" s="16" t="str">
        <f>[1]Fitting!$B86</f>
        <v>105EB105A</v>
      </c>
      <c r="C86" s="17"/>
      <c r="D86" s="16" t="str">
        <f>[1]Fitting!$D86</f>
        <v>4-1/8 LONG ELBOW</v>
      </c>
      <c r="E86" s="14">
        <f>[1]Fitting!$E86</f>
        <v>2325</v>
      </c>
      <c r="F86" s="14"/>
      <c r="G86" s="18">
        <f>[1]Fitting!$L86</f>
        <v>410.119523571548</v>
      </c>
      <c r="H86" s="13"/>
    </row>
    <row r="87" ht="15" customHeight="1" spans="1:8">
      <c r="A87" s="11" t="str">
        <f>[1]Fitting!A87</f>
        <v>FI059.1</v>
      </c>
      <c r="B87" s="16">
        <f>[1]Fitting!$B87</f>
        <v>0</v>
      </c>
      <c r="C87" s="17" t="s">
        <v>755</v>
      </c>
      <c r="D87" s="16" t="str">
        <f>[1]Fitting!$D87</f>
        <v>3/8 ELBOW 45º</v>
      </c>
      <c r="E87" s="14">
        <f>[1]Fitting!$E87</f>
        <v>0</v>
      </c>
      <c r="F87" s="14"/>
      <c r="G87" s="18">
        <f>[1]Fitting!$L87</f>
        <v>1.69204397801099</v>
      </c>
      <c r="H87" s="21"/>
    </row>
    <row r="88" ht="15" customHeight="1" spans="1:8">
      <c r="A88" s="11" t="str">
        <f>[1]Fitting!A88</f>
        <v>FI059.2</v>
      </c>
      <c r="B88" s="16">
        <f>[1]Fitting!$B88</f>
        <v>0</v>
      </c>
      <c r="C88" s="17"/>
      <c r="D88" s="16" t="str">
        <f>[1]Fitting!$D88</f>
        <v>1/2 ELBOW 45º</v>
      </c>
      <c r="E88" s="14">
        <f>[1]Fitting!$E88</f>
        <v>0</v>
      </c>
      <c r="F88" s="14"/>
      <c r="G88" s="18">
        <f>[1]Fitting!$L88</f>
        <v>2.21699150424788</v>
      </c>
      <c r="H88" s="22"/>
    </row>
    <row r="89" ht="15" customHeight="1" spans="1:8">
      <c r="A89" s="11" t="str">
        <f>[1]Fitting!A89</f>
        <v>FI059.3</v>
      </c>
      <c r="B89" s="16">
        <f>[1]Fitting!$B89</f>
        <v>0</v>
      </c>
      <c r="C89" s="17"/>
      <c r="D89" s="16" t="str">
        <f>[1]Fitting!$D89</f>
        <v>5/8 ELBOW 45º</v>
      </c>
      <c r="E89" s="14">
        <f>[1]Fitting!$E89</f>
        <v>0</v>
      </c>
      <c r="F89" s="14"/>
      <c r="G89" s="18">
        <f>[1]Fitting!$L89</f>
        <v>3.32309678494086</v>
      </c>
      <c r="H89" s="22"/>
    </row>
    <row r="90" ht="15" customHeight="1" spans="1:8">
      <c r="A90" s="11" t="str">
        <f>[1]Fitting!A90</f>
        <v>FI059.4</v>
      </c>
      <c r="B90" s="16">
        <f>[1]Fitting!$B90</f>
        <v>0</v>
      </c>
      <c r="C90" s="17"/>
      <c r="D90" s="16" t="str">
        <f>[1]Fitting!$D90</f>
        <v>3/4 ELBOW 45º</v>
      </c>
      <c r="E90" s="14">
        <f>[1]Fitting!$E90</f>
        <v>0</v>
      </c>
      <c r="F90" s="14"/>
      <c r="G90" s="18">
        <f>[1]Fitting!$L90</f>
        <v>4.09194069631851</v>
      </c>
      <c r="H90" s="22"/>
    </row>
    <row r="91" ht="15" customHeight="1" spans="1:8">
      <c r="A91" s="11" t="str">
        <f>[1]Fitting!A91</f>
        <v>FI060</v>
      </c>
      <c r="B91" s="16" t="str">
        <f>[1]Fitting!$B91</f>
        <v>107EB22A</v>
      </c>
      <c r="C91" s="17"/>
      <c r="D91" s="16" t="str">
        <f>[1]Fitting!$D91</f>
        <v>7/8 ELBOW 45º</v>
      </c>
      <c r="E91" s="14">
        <f>[1]Fitting!$E91</f>
        <v>32</v>
      </c>
      <c r="F91" s="14"/>
      <c r="G91" s="18">
        <f>[1]Fitting!$L91</f>
        <v>5.86498750624687</v>
      </c>
      <c r="H91" s="22"/>
    </row>
    <row r="92" ht="15" customHeight="1" spans="1:8">
      <c r="A92" s="11" t="str">
        <f>[1]Fitting!A92</f>
        <v>FI061</v>
      </c>
      <c r="B92" s="16" t="str">
        <f>[1]Fitting!$B92</f>
        <v>107EB28A</v>
      </c>
      <c r="C92" s="17"/>
      <c r="D92" s="16" t="str">
        <f>[1]Fitting!$D92</f>
        <v>1-1/8 ELBOW 45º</v>
      </c>
      <c r="E92" s="14">
        <f>[1]Fitting!$E92</f>
        <v>56</v>
      </c>
      <c r="F92" s="14"/>
      <c r="G92" s="18">
        <f>[1]Fitting!$L92</f>
        <v>8.87752790271531</v>
      </c>
      <c r="H92" s="22"/>
    </row>
    <row r="93" ht="15" customHeight="1" spans="1:8">
      <c r="A93" s="11" t="str">
        <f>[1]Fitting!A93</f>
        <v>FI062</v>
      </c>
      <c r="B93" s="16" t="str">
        <f>[1]Fitting!$B93</f>
        <v>107EB35A</v>
      </c>
      <c r="C93" s="17"/>
      <c r="D93" s="16" t="str">
        <f>[1]Fitting!$D93</f>
        <v>1-3/8 ELBOW 45º</v>
      </c>
      <c r="E93" s="14">
        <f>[1]Fitting!$E93</f>
        <v>91</v>
      </c>
      <c r="F93" s="14"/>
      <c r="G93" s="18">
        <f>[1]Fitting!$L93</f>
        <v>14.561158309734</v>
      </c>
      <c r="H93" s="22"/>
    </row>
    <row r="94" ht="15" customHeight="1" spans="1:8">
      <c r="A94" s="11" t="str">
        <f>[1]Fitting!A94</f>
        <v>FI063</v>
      </c>
      <c r="B94" s="16" t="str">
        <f>[1]Fitting!$B94</f>
        <v>107EB42A</v>
      </c>
      <c r="C94" s="17"/>
      <c r="D94" s="16" t="str">
        <f>[1]Fitting!$D94</f>
        <v>1-5/8 ELBOW 45º</v>
      </c>
      <c r="E94" s="14">
        <f>[1]Fitting!$E94</f>
        <v>138</v>
      </c>
      <c r="F94" s="14"/>
      <c r="G94" s="18">
        <f>[1]Fitting!$L94</f>
        <v>21.5738908323616</v>
      </c>
      <c r="H94" s="22"/>
    </row>
    <row r="95" ht="15" customHeight="1" spans="1:8">
      <c r="A95" s="11" t="str">
        <f>[1]Fitting!A95</f>
        <v>FI064</v>
      </c>
      <c r="B95" s="16" t="str">
        <f>[1]Fitting!$B95</f>
        <v>107EB54A</v>
      </c>
      <c r="C95" s="17"/>
      <c r="D95" s="16" t="str">
        <f>[1]Fitting!$D95</f>
        <v>2-1/8 ELBOW 45º</v>
      </c>
      <c r="E95" s="14">
        <f>[1]Fitting!$E95</f>
        <v>248</v>
      </c>
      <c r="F95" s="14"/>
      <c r="G95" s="18">
        <f>[1]Fitting!$L95</f>
        <v>38.965139652396</v>
      </c>
      <c r="H95" s="22"/>
    </row>
    <row r="96" ht="15" customHeight="1" spans="1:8">
      <c r="A96" s="11">
        <f>[1]Fitting!A96</f>
        <v>0</v>
      </c>
      <c r="B96" s="16" t="str">
        <f>[1]Fitting!$B96</f>
        <v>107EB67A</v>
      </c>
      <c r="C96" s="17"/>
      <c r="D96" s="16" t="str">
        <f>[1]Fitting!$D96</f>
        <v>2-5/8 ELBOW 45º</v>
      </c>
      <c r="E96" s="14">
        <f>[1]Fitting!$E96</f>
        <v>405</v>
      </c>
      <c r="F96" s="14"/>
      <c r="G96" s="18">
        <f>[1]Fitting!$L96</f>
        <v>66.5564162363263</v>
      </c>
      <c r="H96" s="22"/>
    </row>
    <row r="97" ht="15" customHeight="1" spans="1:8">
      <c r="A97" s="11">
        <f>[1]Fitting!A97</f>
        <v>0</v>
      </c>
      <c r="B97" s="16" t="str">
        <f>[1]Fitting!$B97</f>
        <v>107EB80A</v>
      </c>
      <c r="C97" s="17"/>
      <c r="D97" s="16" t="str">
        <f>[1]Fitting!$D97</f>
        <v>3-1/8 ELBOW 45º</v>
      </c>
      <c r="E97" s="14">
        <f>[1]Fitting!$E97</f>
        <v>650</v>
      </c>
      <c r="F97" s="14"/>
      <c r="G97" s="18">
        <f>[1]Fitting!$L97</f>
        <v>108.561552557055</v>
      </c>
      <c r="H97" s="22"/>
    </row>
    <row r="98" ht="15" customHeight="1" spans="1:8">
      <c r="A98" s="11">
        <f>[1]Fitting!A98</f>
        <v>0</v>
      </c>
      <c r="B98" s="16" t="str">
        <f>[1]Fitting!$B98</f>
        <v>107EB92A</v>
      </c>
      <c r="C98" s="17"/>
      <c r="D98" s="16" t="str">
        <f>[1]Fitting!$D98</f>
        <v>3-5/8 ELBOW 45º</v>
      </c>
      <c r="E98" s="14">
        <f>[1]Fitting!$E98</f>
        <v>1000</v>
      </c>
      <c r="F98" s="14"/>
      <c r="G98" s="18">
        <f>[1]Fitting!$L98</f>
        <v>168.243655949803</v>
      </c>
      <c r="H98" s="22"/>
    </row>
    <row r="99" ht="15" customHeight="1" spans="1:8">
      <c r="A99" s="11">
        <f>[1]Fitting!A99</f>
        <v>0</v>
      </c>
      <c r="B99" s="16" t="str">
        <f>[1]Fitting!$B99</f>
        <v>107EB105A</v>
      </c>
      <c r="C99" s="19"/>
      <c r="D99" s="16" t="str">
        <f>[1]Fitting!$D99</f>
        <v>4-1/8 ELBOW 45º</v>
      </c>
      <c r="E99" s="14">
        <f>[1]Fitting!$E99</f>
        <v>1150</v>
      </c>
      <c r="F99" s="14"/>
      <c r="G99" s="18">
        <f>[1]Fitting!$L99</f>
        <v>200.651618635127</v>
      </c>
      <c r="H99" s="23"/>
    </row>
    <row r="100" ht="15" customHeight="1" spans="1:8">
      <c r="A100" s="11" t="str">
        <f>[1]Fitting!A100</f>
        <v>FI065</v>
      </c>
      <c r="B100" s="16" t="str">
        <f>[1]Fitting!$B100</f>
        <v>120PT16A</v>
      </c>
      <c r="C100" s="14" t="s">
        <v>756</v>
      </c>
      <c r="D100" s="16" t="str">
        <f>[1]Fitting!$D100</f>
        <v>5/8  P-TRAP</v>
      </c>
      <c r="E100" s="14">
        <f>[1]Fitting!$E100</f>
        <v>88</v>
      </c>
      <c r="F100" s="14"/>
      <c r="G100" s="18">
        <f>[1]Fitting!$L100</f>
        <v>16.4692926264141</v>
      </c>
      <c r="H100" s="13"/>
    </row>
    <row r="101" ht="15" customHeight="1" spans="1:8">
      <c r="A101" s="11" t="str">
        <f>[1]Fitting!A101</f>
        <v>FI066</v>
      </c>
      <c r="B101" s="16" t="str">
        <f>[1]Fitting!$B101</f>
        <v>120PT19A</v>
      </c>
      <c r="C101" s="14"/>
      <c r="D101" s="16" t="str">
        <f>[1]Fitting!$D101</f>
        <v>3/4  P-TRAP</v>
      </c>
      <c r="E101" s="14">
        <f>[1]Fitting!$E101</f>
        <v>130</v>
      </c>
      <c r="F101" s="14"/>
      <c r="G101" s="18">
        <f>[1]Fitting!$L101</f>
        <v>26.4181242711977</v>
      </c>
      <c r="H101" s="13"/>
    </row>
    <row r="102" ht="15" customHeight="1" spans="1:8">
      <c r="A102" s="11" t="str">
        <f>[1]Fitting!A102</f>
        <v>FI067</v>
      </c>
      <c r="B102" s="16" t="str">
        <f>[1]Fitting!$B102</f>
        <v>120PT22A</v>
      </c>
      <c r="C102" s="14"/>
      <c r="D102" s="16" t="str">
        <f>[1]Fitting!$D102</f>
        <v>7/8  P-TRAP</v>
      </c>
      <c r="E102" s="14">
        <f>[1]Fitting!$E102</f>
        <v>170</v>
      </c>
      <c r="F102" s="14"/>
      <c r="G102" s="18">
        <f>[1]Fitting!$L102</f>
        <v>34.6040918934472</v>
      </c>
      <c r="H102" s="13"/>
    </row>
    <row r="103" ht="15" customHeight="1" spans="1:8">
      <c r="A103" s="11" t="str">
        <f>[1]Fitting!A103</f>
        <v>FI068</v>
      </c>
      <c r="B103" s="16" t="str">
        <f>[1]Fitting!$B103</f>
        <v>120PT28A</v>
      </c>
      <c r="C103" s="14"/>
      <c r="D103" s="16" t="str">
        <f>[1]Fitting!$D103</f>
        <v>1-1/8 P-TRAP</v>
      </c>
      <c r="E103" s="14">
        <f>[1]Fitting!$E103</f>
        <v>285</v>
      </c>
      <c r="F103" s="14"/>
      <c r="G103" s="18">
        <f>[1]Fitting!$L103</f>
        <v>55.6240970423879</v>
      </c>
      <c r="H103" s="13"/>
    </row>
    <row r="104" ht="15" customHeight="1" spans="1:8">
      <c r="A104" s="11" t="str">
        <f>[1]Fitting!A104</f>
        <v>FI069</v>
      </c>
      <c r="B104" s="16" t="str">
        <f>[1]Fitting!$B104</f>
        <v>120PT35A</v>
      </c>
      <c r="C104" s="14"/>
      <c r="D104" s="16" t="str">
        <f>[1]Fitting!$D104</f>
        <v>1-3/8 P-TRAP</v>
      </c>
      <c r="E104" s="14">
        <f>[1]Fitting!$E104</f>
        <v>520</v>
      </c>
      <c r="F104" s="14"/>
      <c r="G104" s="18">
        <f>[1]Fitting!$L104</f>
        <v>90.0365372869121</v>
      </c>
      <c r="H104" s="13"/>
    </row>
    <row r="105" ht="15" customHeight="1" spans="1:8">
      <c r="A105" s="11" t="str">
        <f>[1]Fitting!A105</f>
        <v>FI070</v>
      </c>
      <c r="B105" s="16" t="str">
        <f>[1]Fitting!$B105</f>
        <v>120PT42A</v>
      </c>
      <c r="C105" s="14"/>
      <c r="D105" s="16" t="str">
        <f>[1]Fitting!$D105</f>
        <v>1-5/8 P-TRAP</v>
      </c>
      <c r="E105" s="14">
        <f>[1]Fitting!$E105</f>
        <v>850</v>
      </c>
      <c r="F105" s="14"/>
      <c r="G105" s="18">
        <f>[1]Fitting!$L105</f>
        <v>147.218890554723</v>
      </c>
      <c r="H105" s="13"/>
    </row>
    <row r="106" ht="15" customHeight="1" spans="1:8">
      <c r="A106" s="11" t="str">
        <f>[1]Fitting!A106</f>
        <v>FI071</v>
      </c>
      <c r="B106" s="16" t="str">
        <f>[1]Fitting!$B106</f>
        <v>120PT54A</v>
      </c>
      <c r="C106" s="14"/>
      <c r="D106" s="16" t="str">
        <f>[1]Fitting!$D106</f>
        <v>2-1/8 P-TRAP</v>
      </c>
      <c r="E106" s="14">
        <f>[1]Fitting!$E106</f>
        <v>1550</v>
      </c>
      <c r="F106" s="14"/>
      <c r="G106" s="18">
        <f>[1]Fitting!$L106</f>
        <v>266.583097340219</v>
      </c>
      <c r="H106" s="13"/>
    </row>
    <row r="107" ht="15" customHeight="1" spans="1:8">
      <c r="A107" s="11" t="str">
        <f>[1]Fitting!A107</f>
        <v>FI072</v>
      </c>
      <c r="B107" s="16" t="str">
        <f>[1]Fitting!$B107</f>
        <v>109RB10A</v>
      </c>
      <c r="C107" s="20" t="s">
        <v>757</v>
      </c>
      <c r="D107" s="16" t="str">
        <f>[1]Fitting!$D107</f>
        <v>3/8 U BEND</v>
      </c>
      <c r="E107" s="14">
        <f>[1]Fitting!$E107</f>
        <v>15</v>
      </c>
      <c r="F107" s="14"/>
      <c r="G107" s="18">
        <f>[1]Fitting!$L107</f>
        <v>3.27426286856572</v>
      </c>
      <c r="H107" s="13"/>
    </row>
    <row r="108" ht="15" customHeight="1" spans="1:8">
      <c r="A108" s="11" t="str">
        <f>[1]Fitting!A108</f>
        <v>FI073</v>
      </c>
      <c r="B108" s="16" t="str">
        <f>[1]Fitting!$B108</f>
        <v>109RB13A</v>
      </c>
      <c r="C108" s="17"/>
      <c r="D108" s="16" t="str">
        <f>[1]Fitting!$D108</f>
        <v>1/2 U BEND</v>
      </c>
      <c r="E108" s="14">
        <f>[1]Fitting!$E108</f>
        <v>18</v>
      </c>
      <c r="F108" s="14"/>
      <c r="G108" s="18">
        <f>[1]Fitting!$L108</f>
        <v>3.79251707479593</v>
      </c>
      <c r="H108" s="13"/>
    </row>
    <row r="109" ht="15" customHeight="1" spans="1:8">
      <c r="A109" s="11" t="str">
        <f>[1]Fitting!A109</f>
        <v>FI074</v>
      </c>
      <c r="B109" s="16" t="str">
        <f>[1]Fitting!$B109</f>
        <v>109RB16A</v>
      </c>
      <c r="C109" s="17"/>
      <c r="D109" s="16" t="str">
        <f>[1]Fitting!$D109</f>
        <v>5/8 U BEND</v>
      </c>
      <c r="E109" s="14">
        <f>[1]Fitting!$E109</f>
        <v>38</v>
      </c>
      <c r="F109" s="14"/>
      <c r="G109" s="18">
        <f>[1]Fitting!$L109</f>
        <v>7.74840579710145</v>
      </c>
      <c r="H109" s="13"/>
    </row>
    <row r="110" ht="15" customHeight="1" spans="1:8">
      <c r="A110" s="11" t="str">
        <f>[1]Fitting!A110</f>
        <v>FI075</v>
      </c>
      <c r="B110" s="16" t="str">
        <f>[1]Fitting!$B110</f>
        <v>109RB19A</v>
      </c>
      <c r="C110" s="17"/>
      <c r="D110" s="16" t="str">
        <f>[1]Fitting!$D110</f>
        <v>3/4 U BEND</v>
      </c>
      <c r="E110" s="14">
        <f>[1]Fitting!$E110</f>
        <v>63</v>
      </c>
      <c r="F110" s="14"/>
      <c r="G110" s="18">
        <f>[1]Fitting!$L110</f>
        <v>11.3220177789893</v>
      </c>
      <c r="H110" s="13"/>
    </row>
    <row r="111" ht="15" customHeight="1" spans="1:8">
      <c r="A111" s="11" t="str">
        <f>[1]Fitting!A111</f>
        <v>FI076</v>
      </c>
      <c r="B111" s="16" t="str">
        <f>[1]Fitting!$B111</f>
        <v>109RB22A</v>
      </c>
      <c r="C111" s="17"/>
      <c r="D111" s="16" t="str">
        <f>[1]Fitting!$D111</f>
        <v>7/8 U BEND</v>
      </c>
      <c r="E111" s="14">
        <f>[1]Fitting!$E111</f>
        <v>80</v>
      </c>
      <c r="F111" s="14"/>
      <c r="G111" s="18">
        <f>[1]Fitting!$L111</f>
        <v>14.136689231142</v>
      </c>
      <c r="H111" s="13"/>
    </row>
    <row r="112" ht="15" customHeight="1" spans="1:8">
      <c r="A112" s="11" t="str">
        <f>[1]Fitting!A112</f>
        <v>FI077</v>
      </c>
      <c r="B112" s="16" t="str">
        <f>[1]Fitting!$B112</f>
        <v>109RB28A</v>
      </c>
      <c r="C112" s="17"/>
      <c r="D112" s="16" t="str">
        <f>[1]Fitting!$D112</f>
        <v>1-1/8 U BEND</v>
      </c>
      <c r="E112" s="14">
        <f>[1]Fitting!$E112</f>
        <v>150</v>
      </c>
      <c r="F112" s="14"/>
      <c r="G112" s="18">
        <f>[1]Fitting!$L112</f>
        <v>28.8967637393424</v>
      </c>
      <c r="H112" s="13"/>
    </row>
    <row r="113" ht="15" customHeight="1" spans="1:8">
      <c r="A113" s="11" t="str">
        <f>[1]Fitting!A113</f>
        <v>FI078</v>
      </c>
      <c r="B113" s="16" t="str">
        <f>[1]Fitting!$B113</f>
        <v>109RB35A</v>
      </c>
      <c r="C113" s="17"/>
      <c r="D113" s="16" t="str">
        <f>[1]Fitting!$D113</f>
        <v>1-3/8 U BEND</v>
      </c>
      <c r="E113" s="14">
        <f>[1]Fitting!$E113</f>
        <v>245</v>
      </c>
      <c r="F113" s="14"/>
      <c r="G113" s="18">
        <f>[1]Fitting!$L113</f>
        <v>45.2028834067814</v>
      </c>
      <c r="H113" s="13"/>
    </row>
    <row r="114" ht="15" customHeight="1" spans="1:8">
      <c r="A114" s="11" t="str">
        <f>[1]Fitting!A114</f>
        <v>FI079</v>
      </c>
      <c r="B114" s="16" t="str">
        <f>[1]Fitting!$B114</f>
        <v>109RB42A</v>
      </c>
      <c r="C114" s="17"/>
      <c r="D114" s="16" t="str">
        <f>[1]Fitting!$D114</f>
        <v>1-5/8 U BEND</v>
      </c>
      <c r="E114" s="14">
        <f>[1]Fitting!$E114</f>
        <v>385</v>
      </c>
      <c r="F114" s="14"/>
      <c r="G114" s="18">
        <f>[1]Fitting!$L114</f>
        <v>65.1949858404131</v>
      </c>
      <c r="H114" s="13"/>
    </row>
    <row r="115" ht="15" customHeight="1" spans="1:8">
      <c r="A115" s="11" t="str">
        <f>[1]Fitting!A115</f>
        <v>FI080</v>
      </c>
      <c r="B115" s="16" t="str">
        <f>[1]Fitting!$B115</f>
        <v>109RB54A</v>
      </c>
      <c r="C115" s="19"/>
      <c r="D115" s="16" t="str">
        <f>[1]Fitting!$D115</f>
        <v>2-1/8 U BEND</v>
      </c>
      <c r="E115" s="14">
        <f>[1]Fitting!$E115</f>
        <v>620</v>
      </c>
      <c r="F115" s="14"/>
      <c r="G115" s="18">
        <f>[1]Fitting!$L115</f>
        <v>105.950247098673</v>
      </c>
      <c r="H115" s="13"/>
    </row>
    <row r="116" ht="15" customHeight="1" spans="1:8">
      <c r="A116" s="11" t="str">
        <f>[1]Fitting!A116</f>
        <v>FI081</v>
      </c>
      <c r="B116" s="16" t="str">
        <f>[1]Fitting!$B116</f>
        <v>112ST06A</v>
      </c>
      <c r="C116" s="20" t="s">
        <v>758</v>
      </c>
      <c r="D116" s="16" t="str">
        <f>[1]Fitting!$D116</f>
        <v>1/4  Tee</v>
      </c>
      <c r="E116" s="14">
        <f>[1]Fitting!$E116</f>
        <v>6.1</v>
      </c>
      <c r="F116" s="14"/>
      <c r="G116" s="18">
        <f>[1]Fitting!$L116</f>
        <v>1.83281952357155</v>
      </c>
      <c r="H116" s="13"/>
    </row>
    <row r="117" ht="15" customHeight="1" spans="1:8">
      <c r="A117" s="11">
        <f>[1]Fitting!A117</f>
        <v>0</v>
      </c>
      <c r="B117" s="16" t="str">
        <f>[1]Fitting!$B117</f>
        <v>112ST08A</v>
      </c>
      <c r="C117" s="17"/>
      <c r="D117" s="16" t="str">
        <f>[1]Fitting!$D117</f>
        <v>5/16  Tee</v>
      </c>
      <c r="E117" s="14">
        <f>[1]Fitting!$E117</f>
        <v>8.5</v>
      </c>
      <c r="F117" s="14"/>
      <c r="G117" s="18">
        <f>[1]Fitting!$L117</f>
        <v>2.39105880393137</v>
      </c>
      <c r="H117" s="13"/>
    </row>
    <row r="118" ht="15" customHeight="1" spans="1:8">
      <c r="A118" s="11" t="str">
        <f>[1]Fitting!A118</f>
        <v>FI083</v>
      </c>
      <c r="B118" s="16" t="str">
        <f>[1]Fitting!$B118</f>
        <v>112ST10A</v>
      </c>
      <c r="C118" s="17"/>
      <c r="D118" s="16" t="str">
        <f>[1]Fitting!$D118</f>
        <v>3/8  Tee</v>
      </c>
      <c r="E118" s="14">
        <f>[1]Fitting!$E118</f>
        <v>9</v>
      </c>
      <c r="F118" s="14"/>
      <c r="G118" s="18">
        <f>[1]Fitting!$L118</f>
        <v>2.53613993003498</v>
      </c>
      <c r="H118" s="13"/>
    </row>
    <row r="119" ht="15" customHeight="1" spans="1:8">
      <c r="A119" s="11" t="str">
        <f>[1]Fitting!A119</f>
        <v>FI084</v>
      </c>
      <c r="B119" s="16" t="str">
        <f>[1]Fitting!$B119</f>
        <v>112ST13A</v>
      </c>
      <c r="C119" s="17"/>
      <c r="D119" s="16" t="str">
        <f>[1]Fitting!$D119</f>
        <v>1/2  Tee</v>
      </c>
      <c r="E119" s="14">
        <f>[1]Fitting!$E119</f>
        <v>15.8</v>
      </c>
      <c r="F119" s="14"/>
      <c r="G119" s="18">
        <f>[1]Fitting!$L119</f>
        <v>3.44818537397968</v>
      </c>
      <c r="H119" s="13"/>
    </row>
    <row r="120" ht="15" customHeight="1" spans="1:8">
      <c r="A120" s="11" t="str">
        <f>[1]Fitting!A120</f>
        <v>FI085</v>
      </c>
      <c r="B120" s="16" t="str">
        <f>[1]Fitting!$B120</f>
        <v>112ST16A</v>
      </c>
      <c r="C120" s="17"/>
      <c r="D120" s="16" t="str">
        <f>[1]Fitting!$D120</f>
        <v>5/8  Tee</v>
      </c>
      <c r="E120" s="14">
        <f>[1]Fitting!$E120</f>
        <v>26.5</v>
      </c>
      <c r="F120" s="14"/>
      <c r="G120" s="18">
        <f>[1]Fitting!$L120</f>
        <v>4.93079127103115</v>
      </c>
      <c r="H120" s="13"/>
    </row>
    <row r="121" ht="15" customHeight="1" spans="1:8">
      <c r="A121" s="11" t="str">
        <f>[1]Fitting!A121</f>
        <v>FI086</v>
      </c>
      <c r="B121" s="16" t="str">
        <f>[1]Fitting!$B121</f>
        <v>112ST19A</v>
      </c>
      <c r="C121" s="17"/>
      <c r="D121" s="16" t="str">
        <f>[1]Fitting!$D121</f>
        <v>3/4  Tee</v>
      </c>
      <c r="E121" s="14">
        <f>[1]Fitting!$E121</f>
        <v>48</v>
      </c>
      <c r="F121" s="14"/>
      <c r="G121" s="18">
        <f>[1]Fitting!$L121</f>
        <v>8.03496433601381</v>
      </c>
      <c r="H121" s="13"/>
    </row>
    <row r="122" ht="15" customHeight="1" spans="1:8">
      <c r="A122" s="11" t="str">
        <f>[1]Fitting!A122</f>
        <v>FI087</v>
      </c>
      <c r="B122" s="16" t="str">
        <f>[1]Fitting!$B122</f>
        <v>112ST22A</v>
      </c>
      <c r="C122" s="17"/>
      <c r="D122" s="16" t="str">
        <f>[1]Fitting!$D122</f>
        <v>7/8  Tee</v>
      </c>
      <c r="E122" s="14">
        <f>[1]Fitting!$E122</f>
        <v>65</v>
      </c>
      <c r="F122" s="14"/>
      <c r="G122" s="18">
        <f>[1]Fitting!$L122</f>
        <v>10.8496357881665</v>
      </c>
      <c r="H122" s="13"/>
    </row>
    <row r="123" ht="15" customHeight="1" spans="1:8">
      <c r="A123" s="11" t="str">
        <f>[1]Fitting!A123</f>
        <v>FI088</v>
      </c>
      <c r="B123" s="16" t="str">
        <f>[1]Fitting!$B123</f>
        <v>112ST28A</v>
      </c>
      <c r="C123" s="17"/>
      <c r="D123" s="16" t="str">
        <f>[1]Fitting!$D123</f>
        <v>1-1/8  Tee</v>
      </c>
      <c r="E123" s="14">
        <f>[1]Fitting!$E123</f>
        <v>121</v>
      </c>
      <c r="F123" s="14"/>
      <c r="G123" s="18">
        <f>[1]Fitting!$L123</f>
        <v>18.3107834971403</v>
      </c>
      <c r="H123" s="13"/>
    </row>
    <row r="124" ht="15" customHeight="1" spans="1:8">
      <c r="A124" s="11" t="str">
        <f>[1]Fitting!A124</f>
        <v>FI089</v>
      </c>
      <c r="B124" s="16" t="str">
        <f>[1]Fitting!$B124</f>
        <v>112ST35A</v>
      </c>
      <c r="C124" s="17"/>
      <c r="D124" s="16" t="str">
        <f>[1]Fitting!$D124</f>
        <v>1-3/8  Tee</v>
      </c>
      <c r="E124" s="14">
        <f>[1]Fitting!$E124</f>
        <v>170</v>
      </c>
      <c r="F124" s="14"/>
      <c r="G124" s="18">
        <f>[1]Fitting!$L124</f>
        <v>26.2564828696763</v>
      </c>
      <c r="H124" s="13"/>
    </row>
    <row r="125" ht="15" customHeight="1" spans="1:8">
      <c r="A125" s="11" t="str">
        <f>[1]Fitting!A125</f>
        <v>FI090</v>
      </c>
      <c r="B125" s="16" t="str">
        <f>[1]Fitting!$B125</f>
        <v>112ST42A</v>
      </c>
      <c r="C125" s="17"/>
      <c r="D125" s="16" t="str">
        <f>[1]Fitting!$D125</f>
        <v>1-5/8  Tee</v>
      </c>
      <c r="E125" s="14">
        <f>[1]Fitting!$E125</f>
        <v>270</v>
      </c>
      <c r="F125" s="14"/>
      <c r="G125" s="18">
        <f>[1]Fitting!$L125</f>
        <v>41.4872008440224</v>
      </c>
      <c r="H125" s="13"/>
    </row>
    <row r="126" ht="15" customHeight="1" spans="1:8">
      <c r="A126" s="11" t="str">
        <f>[1]Fitting!A126</f>
        <v>FI091</v>
      </c>
      <c r="B126" s="16" t="str">
        <f>[1]Fitting!$B126</f>
        <v>112ST54A</v>
      </c>
      <c r="C126" s="17"/>
      <c r="D126" s="16" t="str">
        <f>[1]Fitting!$D126</f>
        <v>2-1/8  Tee</v>
      </c>
      <c r="E126" s="14">
        <f>[1]Fitting!$E126</f>
        <v>475</v>
      </c>
      <c r="F126" s="14"/>
      <c r="G126" s="18">
        <f>[1]Fitting!$L126</f>
        <v>73.4273141207174</v>
      </c>
      <c r="H126" s="13"/>
    </row>
    <row r="127" ht="15" customHeight="1" spans="1:8">
      <c r="A127" s="11">
        <f>[1]Fitting!A127</f>
        <v>0</v>
      </c>
      <c r="B127" s="16" t="str">
        <f>[1]Fitting!$B127</f>
        <v>112ST67A</v>
      </c>
      <c r="C127" s="17"/>
      <c r="D127" s="16" t="str">
        <f>[1]Fitting!$D127</f>
        <v>2-5/8  Tee</v>
      </c>
      <c r="E127" s="14">
        <f>[1]Fitting!$E127</f>
        <v>780</v>
      </c>
      <c r="F127" s="14"/>
      <c r="G127" s="18">
        <f>[1]Fitting!$L127</f>
        <v>124.809928369149</v>
      </c>
      <c r="H127" s="13"/>
    </row>
    <row r="128" ht="15" customHeight="1" spans="1:8">
      <c r="A128" s="11">
        <f>[1]Fitting!A128</f>
        <v>0</v>
      </c>
      <c r="B128" s="16" t="str">
        <f>[1]Fitting!$B128</f>
        <v>112ST80A</v>
      </c>
      <c r="C128" s="17"/>
      <c r="D128" s="16" t="str">
        <f>[1]Fitting!$D128</f>
        <v>3-1/8  Tee</v>
      </c>
      <c r="E128" s="14">
        <f>[1]Fitting!$E128</f>
        <v>1200</v>
      </c>
      <c r="F128" s="14"/>
      <c r="G128" s="18">
        <f>[1]Fitting!$L128</f>
        <v>193.241157199178</v>
      </c>
      <c r="H128" s="13"/>
    </row>
    <row r="129" ht="15" customHeight="1" spans="1:8">
      <c r="A129" s="11">
        <f>[1]Fitting!A129</f>
        <v>0</v>
      </c>
      <c r="B129" s="16" t="str">
        <f>[1]Fitting!$B129</f>
        <v>112ST92A</v>
      </c>
      <c r="C129" s="17"/>
      <c r="D129" s="16" t="str">
        <f>[1]Fitting!$D129</f>
        <v>3-5/8  Tee</v>
      </c>
      <c r="E129" s="14">
        <f>[1]Fitting!$E129</f>
        <v>2050</v>
      </c>
      <c r="F129" s="14"/>
      <c r="G129" s="18">
        <f>[1]Fitting!$L129</f>
        <v>330.215170192681</v>
      </c>
      <c r="H129" s="13"/>
    </row>
    <row r="130" ht="15" customHeight="1" spans="1:8">
      <c r="A130" s="11">
        <f>[1]Fitting!A130</f>
        <v>0</v>
      </c>
      <c r="B130" s="16" t="str">
        <f>[1]Fitting!$B130</f>
        <v>112ST105A</v>
      </c>
      <c r="C130" s="17"/>
      <c r="D130" s="16" t="str">
        <f>[1]Fitting!$D130</f>
        <v>4-1/8  Tee</v>
      </c>
      <c r="E130" s="14">
        <f>[1]Fitting!$E130</f>
        <v>2500</v>
      </c>
      <c r="F130" s="14"/>
      <c r="G130" s="18">
        <f>[1]Fitting!$L130</f>
        <v>405.241823532678</v>
      </c>
      <c r="H130" s="13"/>
    </row>
    <row r="131" ht="15" customHeight="1" spans="1:8">
      <c r="A131" s="11">
        <f>[1]Fitting!A131</f>
        <v>0</v>
      </c>
      <c r="B131" s="16" t="str">
        <f>[1]Fitting!$B131</f>
        <v>114ST06-08</v>
      </c>
      <c r="C131" s="20" t="s">
        <v>759</v>
      </c>
      <c r="D131" s="16" t="str">
        <f>[1]Fitting!$D131</f>
        <v>1/4X1/4X3/8   Tee</v>
      </c>
      <c r="E131" s="14">
        <f>[1]Fitting!$E131</f>
        <v>12.5</v>
      </c>
      <c r="F131" s="14"/>
      <c r="G131" s="18">
        <f>[1]Fitting!$L131</f>
        <v>4.03275634909818</v>
      </c>
      <c r="H131" s="13"/>
    </row>
    <row r="132" ht="15" customHeight="1" spans="1:8">
      <c r="A132" s="11">
        <f>[1]Fitting!A132</f>
        <v>0</v>
      </c>
      <c r="B132" s="16" t="str">
        <f>[1]Fitting!$B132</f>
        <v>114ST10-12</v>
      </c>
      <c r="C132" s="17"/>
      <c r="D132" s="16" t="str">
        <f>[1]Fitting!$D132</f>
        <v>3/8X3/8X1/2   Tee</v>
      </c>
      <c r="E132" s="14">
        <f>[1]Fitting!$E132</f>
        <v>20</v>
      </c>
      <c r="F132" s="14"/>
      <c r="G132" s="18">
        <f>[1]Fitting!$L132</f>
        <v>4.97776869141187</v>
      </c>
      <c r="H132" s="13"/>
    </row>
    <row r="133" ht="15" customHeight="1" spans="1:8">
      <c r="A133" s="11" t="str">
        <f>[1]Fitting!A133</f>
        <v>FI092</v>
      </c>
      <c r="B133" s="16" t="str">
        <f>[1]Fitting!$B133</f>
        <v>113ST10-06</v>
      </c>
      <c r="C133" s="17"/>
      <c r="D133" s="16" t="str">
        <f>[1]Fitting!$D133</f>
        <v>3/8X3/8X1/4   Tee</v>
      </c>
      <c r="E133" s="14">
        <f>[1]Fitting!$E133</f>
        <v>10</v>
      </c>
      <c r="F133" s="14"/>
      <c r="G133" s="18">
        <f>[1]Fitting!$L133</f>
        <v>3.53665591446701</v>
      </c>
      <c r="H133" s="13"/>
    </row>
    <row r="134" ht="15" customHeight="1" spans="1:8">
      <c r="A134" s="11" t="str">
        <f>[1]Fitting!A134</f>
        <v>FI093</v>
      </c>
      <c r="B134" s="16" t="str">
        <f>[1]Fitting!$B134</f>
        <v>113ST12-10</v>
      </c>
      <c r="C134" s="17"/>
      <c r="D134" s="16" t="str">
        <f>[1]Fitting!$D134</f>
        <v>1/2X1/2X3/8   Tee</v>
      </c>
      <c r="E134" s="14">
        <f>[1]Fitting!$E134</f>
        <v>19</v>
      </c>
      <c r="F134" s="14"/>
      <c r="G134" s="18">
        <f>[1]Fitting!$L134</f>
        <v>4.26708463949843</v>
      </c>
      <c r="H134" s="13"/>
    </row>
    <row r="135" ht="15" customHeight="1" spans="1:8">
      <c r="A135" s="11" t="str">
        <f>[1]Fitting!A135</f>
        <v>FI094</v>
      </c>
      <c r="B135" s="16" t="str">
        <f>[1]Fitting!$B135</f>
        <v>113ST12-06</v>
      </c>
      <c r="C135" s="17"/>
      <c r="D135" s="16" t="str">
        <f>[1]Fitting!$D135</f>
        <v>1/2X1/2X1/4   Tee</v>
      </c>
      <c r="E135" s="14">
        <f>[1]Fitting!$E135</f>
        <v>19</v>
      </c>
      <c r="F135" s="14"/>
      <c r="G135" s="18">
        <f>[1]Fitting!$L135</f>
        <v>4.54649039116805</v>
      </c>
      <c r="H135" s="13"/>
    </row>
    <row r="136" ht="15" customHeight="1" spans="1:8">
      <c r="A136" s="11" t="str">
        <f>[1]Fitting!A136</f>
        <v>FI095</v>
      </c>
      <c r="B136" s="16" t="str">
        <f>[1]Fitting!$B136</f>
        <v>113ST16-12</v>
      </c>
      <c r="C136" s="17"/>
      <c r="D136" s="16" t="str">
        <f>[1]Fitting!$D136</f>
        <v>5/8X5/8X1/2   Tee</v>
      </c>
      <c r="E136" s="14">
        <f>[1]Fitting!$E136</f>
        <v>22</v>
      </c>
      <c r="F136" s="14"/>
      <c r="G136" s="18">
        <f>[1]Fitting!$L136</f>
        <v>4.51035391395211</v>
      </c>
      <c r="H136" s="13"/>
    </row>
    <row r="137" ht="15" customHeight="1" spans="1:8">
      <c r="A137" s="11" t="str">
        <f>[1]Fitting!A137</f>
        <v>FI096</v>
      </c>
      <c r="B137" s="16" t="str">
        <f>[1]Fitting!$B137</f>
        <v>113ST16-10</v>
      </c>
      <c r="C137" s="17"/>
      <c r="D137" s="16" t="str">
        <f>[1]Fitting!$D137</f>
        <v>5/8X5/8X3/8   Tee</v>
      </c>
      <c r="E137" s="14">
        <f>[1]Fitting!$E137</f>
        <v>22</v>
      </c>
      <c r="F137" s="14"/>
      <c r="G137" s="18">
        <f>[1]Fitting!$L137</f>
        <v>4.60348916450865</v>
      </c>
      <c r="H137" s="13"/>
    </row>
    <row r="138" ht="15" customHeight="1" spans="1:8">
      <c r="A138" s="11" t="str">
        <f>[1]Fitting!A138</f>
        <v>FI097</v>
      </c>
      <c r="B138" s="16" t="str">
        <f>[1]Fitting!$B138</f>
        <v>113ST19-16</v>
      </c>
      <c r="C138" s="17"/>
      <c r="D138" s="16" t="str">
        <f>[1]Fitting!$D138</f>
        <v>3/4X3/4X5/8   Tee</v>
      </c>
      <c r="E138" s="14">
        <f>[1]Fitting!$E138</f>
        <v>40</v>
      </c>
      <c r="F138" s="14"/>
      <c r="G138" s="18">
        <f>[1]Fitting!$L138</f>
        <v>7.72029136946678</v>
      </c>
      <c r="H138" s="13"/>
    </row>
    <row r="139" ht="15" customHeight="1" spans="1:8">
      <c r="A139" s="11" t="str">
        <f>[1]Fitting!A139</f>
        <v>FI098</v>
      </c>
      <c r="B139" s="16" t="str">
        <f>[1]Fitting!$B139</f>
        <v>113ST19-12</v>
      </c>
      <c r="C139" s="17"/>
      <c r="D139" s="16" t="str">
        <f>[1]Fitting!$D139</f>
        <v>3/4X3/4X1/2   Tee</v>
      </c>
      <c r="E139" s="14">
        <f>[1]Fitting!$E139</f>
        <v>40</v>
      </c>
      <c r="F139" s="14"/>
      <c r="G139" s="18">
        <f>[1]Fitting!$L139</f>
        <v>7.72029136946678</v>
      </c>
      <c r="H139" s="13"/>
    </row>
    <row r="140" ht="15" customHeight="1" spans="1:8">
      <c r="A140" s="11" t="str">
        <f>[1]Fitting!A140</f>
        <v>FI099</v>
      </c>
      <c r="B140" s="16" t="str">
        <f>[1]Fitting!$B140</f>
        <v>113ST22-19</v>
      </c>
      <c r="C140" s="17"/>
      <c r="D140" s="16" t="str">
        <f>[1]Fitting!$D140</f>
        <v>7/8X7/8X3/4   Tee</v>
      </c>
      <c r="E140" s="14">
        <f>[1]Fitting!$E140</f>
        <v>60</v>
      </c>
      <c r="F140" s="14"/>
      <c r="G140" s="18">
        <f>[1]Fitting!$L140</f>
        <v>11.0681931761392</v>
      </c>
      <c r="H140" s="13"/>
    </row>
    <row r="141" ht="15" customHeight="1" spans="1:8">
      <c r="A141" s="11" t="str">
        <f>[1]Fitting!A141</f>
        <v>FI100</v>
      </c>
      <c r="B141" s="16" t="str">
        <f>[1]Fitting!$B141</f>
        <v>113ST22-16</v>
      </c>
      <c r="C141" s="17"/>
      <c r="D141" s="16" t="str">
        <f>[1]Fitting!$D141</f>
        <v>7/8X7/8X5/8   Tee</v>
      </c>
      <c r="E141" s="14">
        <f>[1]Fitting!$E141</f>
        <v>60</v>
      </c>
      <c r="F141" s="14"/>
      <c r="G141" s="18">
        <f>[1]Fitting!$L141</f>
        <v>11.0681931761392</v>
      </c>
      <c r="H141" s="13"/>
    </row>
    <row r="142" ht="15" customHeight="1" spans="1:8">
      <c r="A142" s="11" t="str">
        <f>[1]Fitting!A142</f>
        <v>FI101</v>
      </c>
      <c r="B142" s="16" t="str">
        <f>[1]Fitting!$B142</f>
        <v>113ST22-12</v>
      </c>
      <c r="C142" s="17"/>
      <c r="D142" s="16" t="str">
        <f>[1]Fitting!$D142</f>
        <v>7/8X7/8X1/2   Tee</v>
      </c>
      <c r="E142" s="14">
        <f>[1]Fitting!$E142</f>
        <v>52</v>
      </c>
      <c r="F142" s="14"/>
      <c r="G142" s="18">
        <f>[1]Fitting!$L142</f>
        <v>10.3188890403283</v>
      </c>
      <c r="H142" s="13"/>
    </row>
    <row r="143" ht="15" customHeight="1" spans="1:8">
      <c r="A143" s="11" t="str">
        <f>[1]Fitting!A143</f>
        <v>FI102</v>
      </c>
      <c r="B143" s="16" t="str">
        <f>[1]Fitting!$B143</f>
        <v>113ST28-22</v>
      </c>
      <c r="C143" s="17"/>
      <c r="D143" s="16" t="str">
        <f>[1]Fitting!$D143</f>
        <v>1-1/8X1-1/8X7/8   Tee</v>
      </c>
      <c r="E143" s="14">
        <f>[1]Fitting!$E143</f>
        <v>120</v>
      </c>
      <c r="F143" s="14"/>
      <c r="G143" s="18">
        <f>[1]Fitting!$L143</f>
        <v>20.2632294963629</v>
      </c>
      <c r="H143" s="13"/>
    </row>
    <row r="144" ht="15" customHeight="1" spans="1:8">
      <c r="A144" s="11" t="str">
        <f>[1]Fitting!A144</f>
        <v>FI103</v>
      </c>
      <c r="B144" s="16" t="str">
        <f>[1]Fitting!$B144</f>
        <v>113ST28-19</v>
      </c>
      <c r="C144" s="17"/>
      <c r="D144" s="16" t="str">
        <f>[1]Fitting!$D144</f>
        <v>1-1/8X1-1/8X3/4   Tee</v>
      </c>
      <c r="E144" s="14">
        <f>[1]Fitting!$E144</f>
        <v>115</v>
      </c>
      <c r="F144" s="14"/>
      <c r="G144" s="18">
        <f>[1]Fitting!$L144</f>
        <v>19.6382919651285</v>
      </c>
      <c r="H144" s="13"/>
    </row>
    <row r="145" ht="15" customHeight="1" spans="1:8">
      <c r="A145" s="11">
        <f>[1]Fitting!A145</f>
        <v>0</v>
      </c>
      <c r="B145" s="16" t="str">
        <f>[1]Fitting!$B145</f>
        <v>113ST28-16</v>
      </c>
      <c r="C145" s="17"/>
      <c r="D145" s="16" t="str">
        <f>[1]Fitting!$D145</f>
        <v>1-1/8X1-1/8X5/8   Tee</v>
      </c>
      <c r="E145" s="14">
        <f>[1]Fitting!$E145</f>
        <v>105</v>
      </c>
      <c r="F145" s="14"/>
      <c r="G145" s="18">
        <f>[1]Fitting!$L145</f>
        <v>18.9803431617525</v>
      </c>
      <c r="H145" s="13"/>
    </row>
    <row r="146" ht="15" customHeight="1" spans="1:8">
      <c r="A146" s="11" t="str">
        <f>[1]Fitting!A146</f>
        <v>FI105</v>
      </c>
      <c r="B146" s="16" t="str">
        <f>[1]Fitting!$B146</f>
        <v>113ST35-28</v>
      </c>
      <c r="C146" s="17"/>
      <c r="D146" s="16" t="str">
        <f>[1]Fitting!$D146</f>
        <v>1-3/8X1-3/8X1-1/8   Tee</v>
      </c>
      <c r="E146" s="14">
        <f>[1]Fitting!$E146</f>
        <v>155</v>
      </c>
      <c r="F146" s="14"/>
      <c r="G146" s="18">
        <f>[1]Fitting!$L146</f>
        <v>27.4835915375645</v>
      </c>
      <c r="H146" s="13"/>
    </row>
    <row r="147" ht="15" customHeight="1" spans="1:8">
      <c r="A147" s="11">
        <f>[1]Fitting!A147</f>
        <v>0</v>
      </c>
      <c r="B147" s="16" t="str">
        <f>[1]Fitting!$B147</f>
        <v>113ST35-22</v>
      </c>
      <c r="C147" s="17"/>
      <c r="D147" s="16" t="str">
        <f>[1]Fitting!$D147</f>
        <v>1-3/8X1-3/8X7/8   Tee</v>
      </c>
      <c r="E147" s="14">
        <f>[1]Fitting!$E147</f>
        <v>155</v>
      </c>
      <c r="F147" s="14"/>
      <c r="G147" s="18">
        <f>[1]Fitting!$L147</f>
        <v>27.4835915375645</v>
      </c>
      <c r="H147" s="13"/>
    </row>
    <row r="148" ht="15" customHeight="1" spans="1:8">
      <c r="A148" s="11" t="str">
        <f>[1]Fitting!A148</f>
        <v>FI107</v>
      </c>
      <c r="B148" s="16" t="str">
        <f>[1]Fitting!$B148</f>
        <v>113ST42-35</v>
      </c>
      <c r="C148" s="17"/>
      <c r="D148" s="16" t="str">
        <f>[1]Fitting!$D148</f>
        <v>1-5/8X1-5/8X1-3/8   Tee</v>
      </c>
      <c r="E148" s="14">
        <f>[1]Fitting!$E148</f>
        <v>265</v>
      </c>
      <c r="F148" s="14"/>
      <c r="G148" s="18">
        <f>[1]Fitting!$L148</f>
        <v>46.0700760730746</v>
      </c>
      <c r="H148" s="13"/>
    </row>
    <row r="149" ht="15" customHeight="1" spans="1:8">
      <c r="A149" s="11">
        <f>[1]Fitting!A149</f>
        <v>0</v>
      </c>
      <c r="B149" s="16" t="str">
        <f>[1]Fitting!$B149</f>
        <v>113ST42-28</v>
      </c>
      <c r="C149" s="17"/>
      <c r="D149" s="16" t="str">
        <f>[1]Fitting!$D149</f>
        <v>1-5/8X1-5/8X1-1/8   Tee</v>
      </c>
      <c r="E149" s="14">
        <f>[1]Fitting!$E149</f>
        <v>255</v>
      </c>
      <c r="F149" s="14"/>
      <c r="G149" s="18">
        <f>[1]Fitting!$L149</f>
        <v>44.8202010106058</v>
      </c>
      <c r="H149" s="13"/>
    </row>
    <row r="150" ht="15" customHeight="1" spans="1:8">
      <c r="A150" s="11">
        <f>[1]Fitting!A150</f>
        <v>0</v>
      </c>
      <c r="B150" s="16" t="str">
        <f>[1]Fitting!$B150</f>
        <v>113ST42-22</v>
      </c>
      <c r="C150" s="17"/>
      <c r="D150" s="16" t="str">
        <f>[1]Fitting!$D150</f>
        <v>1-5/8X1-5/8X7/8   Tee</v>
      </c>
      <c r="E150" s="14">
        <f>[1]Fitting!$E150</f>
        <v>225</v>
      </c>
      <c r="F150" s="14"/>
      <c r="G150" s="18">
        <f>[1]Fitting!$L150</f>
        <v>43.1906963185074</v>
      </c>
      <c r="H150" s="13"/>
    </row>
    <row r="151" ht="15" customHeight="1" spans="1:8">
      <c r="A151" s="11" t="str">
        <f>[1]Fitting!A151</f>
        <v>FI110</v>
      </c>
      <c r="B151" s="16" t="str">
        <f>[1]Fitting!$B151</f>
        <v>113ST54-42</v>
      </c>
      <c r="C151" s="17"/>
      <c r="D151" s="16" t="str">
        <f>[1]Fitting!$D151</f>
        <v>2-1/8X2-1/8X1-5/8   Tee</v>
      </c>
      <c r="E151" s="14">
        <f>[1]Fitting!$E151</f>
        <v>460</v>
      </c>
      <c r="F151" s="14"/>
      <c r="G151" s="18">
        <f>[1]Fitting!$L151</f>
        <v>87.090565828197</v>
      </c>
      <c r="H151" s="13"/>
    </row>
    <row r="152" ht="15" customHeight="1" spans="1:8">
      <c r="A152" s="11" t="str">
        <f>[1]Fitting!A152</f>
        <v>FI111</v>
      </c>
      <c r="B152" s="16" t="str">
        <f>[1]Fitting!$B152</f>
        <v>113ST54-35</v>
      </c>
      <c r="C152" s="17"/>
      <c r="D152" s="16" t="str">
        <f>[1]Fitting!$D152</f>
        <v>2-1/8X2-1/8X1-3/8   Tee</v>
      </c>
      <c r="E152" s="14">
        <f>[1]Fitting!$E152</f>
        <v>425</v>
      </c>
      <c r="F152" s="14"/>
      <c r="G152" s="18">
        <f>[1]Fitting!$L152</f>
        <v>82.7160031095563</v>
      </c>
      <c r="H152" s="13"/>
    </row>
    <row r="153" ht="15" customHeight="1" spans="1:8">
      <c r="A153" s="11">
        <f>[1]Fitting!A153</f>
        <v>0</v>
      </c>
      <c r="B153" s="16" t="str">
        <f>[1]Fitting!$B153</f>
        <v>113ST54-28</v>
      </c>
      <c r="C153" s="17"/>
      <c r="D153" s="16" t="str">
        <f>[1]Fitting!$D153</f>
        <v>2-1/8X2-1/8X1-1/8   Tee</v>
      </c>
      <c r="E153" s="14">
        <f>[1]Fitting!$E153</f>
        <v>410</v>
      </c>
      <c r="F153" s="14"/>
      <c r="G153" s="18">
        <f>[1]Fitting!$L153</f>
        <v>82.7137264700983</v>
      </c>
      <c r="H153" s="13"/>
    </row>
    <row r="154" ht="15" customHeight="1" spans="1:8">
      <c r="A154" s="11">
        <f>[1]Fitting!A154</f>
        <v>0</v>
      </c>
      <c r="B154" s="16" t="str">
        <f>[1]Fitting!$B154</f>
        <v>113ST67-54</v>
      </c>
      <c r="C154" s="17"/>
      <c r="D154" s="16" t="str">
        <f>[1]Fitting!$D154</f>
        <v>2-5/8X2-5/8X2-1/8   Tee</v>
      </c>
      <c r="E154" s="14">
        <f>[1]Fitting!$E154</f>
        <v>720</v>
      </c>
      <c r="F154" s="14"/>
      <c r="G154" s="18">
        <f>[1]Fitting!$L154</f>
        <v>145.979260369815</v>
      </c>
      <c r="H154" s="13"/>
    </row>
    <row r="155" ht="15" customHeight="1" spans="1:8">
      <c r="A155" s="11">
        <f>[1]Fitting!A155</f>
        <v>0</v>
      </c>
      <c r="B155" s="16" t="str">
        <f>[1]Fitting!$B155</f>
        <v>113ST67-42</v>
      </c>
      <c r="C155" s="17"/>
      <c r="D155" s="16" t="str">
        <f>[1]Fitting!$D155</f>
        <v>2-5/8X2-5/8X1-5/8   Tee</v>
      </c>
      <c r="E155" s="14">
        <f>[1]Fitting!$E155</f>
        <v>750</v>
      </c>
      <c r="F155" s="14"/>
      <c r="G155" s="18">
        <f>[1]Fitting!$L155</f>
        <v>149.233716475096</v>
      </c>
      <c r="H155" s="13"/>
    </row>
    <row r="156" ht="15" customHeight="1" spans="1:8">
      <c r="A156" s="11">
        <f>[1]Fitting!A156</f>
        <v>0</v>
      </c>
      <c r="B156" s="16" t="str">
        <f>[1]Fitting!$B156</f>
        <v>113ST67-35</v>
      </c>
      <c r="C156" s="17"/>
      <c r="D156" s="16" t="str">
        <f>[1]Fitting!$D156</f>
        <v>2-5/8X2-5/8X1-3/8   Tee</v>
      </c>
      <c r="E156" s="14">
        <f>[1]Fitting!$E156</f>
        <v>750</v>
      </c>
      <c r="F156" s="14"/>
      <c r="G156" s="18">
        <f>[1]Fitting!$L156</f>
        <v>149.233716475096</v>
      </c>
      <c r="H156" s="13"/>
    </row>
    <row r="157" ht="15" customHeight="1" spans="1:8">
      <c r="A157" s="11">
        <f>[1]Fitting!A157</f>
        <v>0</v>
      </c>
      <c r="B157" s="16" t="str">
        <f>[1]Fitting!$B157</f>
        <v>113ST80-67</v>
      </c>
      <c r="C157" s="17"/>
      <c r="D157" s="16" t="str">
        <f>[1]Fitting!$D157</f>
        <v>3-1/8X3-1/8X2-5/8   Tee</v>
      </c>
      <c r="E157" s="14">
        <f>[1]Fitting!$E157</f>
        <v>1350</v>
      </c>
      <c r="F157" s="14"/>
      <c r="G157" s="18">
        <f>[1]Fitting!$L157</f>
        <v>239.593536565051</v>
      </c>
      <c r="H157" s="13"/>
    </row>
    <row r="158" ht="15" customHeight="1" spans="1:8">
      <c r="A158" s="11">
        <f>[1]Fitting!A158</f>
        <v>0</v>
      </c>
      <c r="B158" s="16" t="str">
        <f>[1]Fitting!$B158</f>
        <v>113ST80-54</v>
      </c>
      <c r="C158" s="17"/>
      <c r="D158" s="16" t="str">
        <f>[1]Fitting!$D158</f>
        <v>3-1/8X3-1/8X2-1/8   Tee</v>
      </c>
      <c r="E158" s="14">
        <f>[1]Fitting!$E158</f>
        <v>1350</v>
      </c>
      <c r="F158" s="14"/>
      <c r="G158" s="18">
        <f>[1]Fitting!$L158</f>
        <v>239.593536565051</v>
      </c>
      <c r="H158" s="13"/>
    </row>
    <row r="159" ht="15" customHeight="1" spans="1:8">
      <c r="A159" s="11" t="str">
        <f>[1]Fitting!A159</f>
        <v>FI117.1</v>
      </c>
      <c r="B159" s="16" t="str">
        <f>[1]Fitting!$B159</f>
        <v>1115-04</v>
      </c>
      <c r="C159" s="14" t="s">
        <v>760</v>
      </c>
      <c r="D159" s="16" t="str">
        <f>[1]Fitting!$D159</f>
        <v>1/4   Tube Strape</v>
      </c>
      <c r="E159" s="14">
        <f>[1]Fitting!$E159</f>
        <v>3.5</v>
      </c>
      <c r="F159" s="14"/>
      <c r="G159" s="18">
        <f>[1]Fitting!$L159</f>
        <v>0.866443444944194</v>
      </c>
      <c r="H159" s="21"/>
    </row>
    <row r="160" ht="15" customHeight="1" spans="1:8">
      <c r="A160" s="11" t="str">
        <f>[1]Fitting!A160</f>
        <v>FI117.2</v>
      </c>
      <c r="B160" s="16" t="str">
        <f>[1]Fitting!$B160</f>
        <v>1115-06</v>
      </c>
      <c r="C160" s="14"/>
      <c r="D160" s="16" t="str">
        <f>[1]Fitting!$D160</f>
        <v>3/8   Tube Strape</v>
      </c>
      <c r="E160" s="14">
        <f>[1]Fitting!$E160</f>
        <v>4</v>
      </c>
      <c r="F160" s="14"/>
      <c r="G160" s="18">
        <f>[1]Fitting!$L160</f>
        <v>1.00973513243378</v>
      </c>
      <c r="H160" s="22"/>
    </row>
    <row r="161" ht="15" customHeight="1" spans="1:8">
      <c r="A161" s="11" t="str">
        <f>[1]Fitting!A161</f>
        <v>FI117.3</v>
      </c>
      <c r="B161" s="16" t="str">
        <f>[1]Fitting!$B161</f>
        <v>1115-08</v>
      </c>
      <c r="C161" s="14"/>
      <c r="D161" s="16" t="str">
        <f>[1]Fitting!$D161</f>
        <v>1/2   Tube Strape</v>
      </c>
      <c r="E161" s="14">
        <f>[1]Fitting!$E161</f>
        <v>4.5</v>
      </c>
      <c r="F161" s="14"/>
      <c r="G161" s="18">
        <f>[1]Fitting!$L161</f>
        <v>1.11204730967849</v>
      </c>
      <c r="H161" s="22"/>
    </row>
    <row r="162" ht="15" customHeight="1" spans="1:8">
      <c r="A162" s="11" t="str">
        <f>[1]Fitting!A162</f>
        <v>FI117.4</v>
      </c>
      <c r="B162" s="16" t="str">
        <f>[1]Fitting!$B162</f>
        <v>1115-10</v>
      </c>
      <c r="C162" s="14"/>
      <c r="D162" s="16" t="str">
        <f>[1]Fitting!$D162</f>
        <v>5/8   Tube Strape</v>
      </c>
      <c r="E162" s="14">
        <f>[1]Fitting!$E162</f>
        <v>5.5</v>
      </c>
      <c r="F162" s="14"/>
      <c r="G162" s="18">
        <f>[1]Fitting!$L162</f>
        <v>1.26203231717475</v>
      </c>
      <c r="H162" s="22"/>
    </row>
    <row r="163" ht="15" customHeight="1" spans="1:8">
      <c r="A163" s="11" t="str">
        <f>[1]Fitting!A163</f>
        <v>FI117.5</v>
      </c>
      <c r="B163" s="16" t="str">
        <f>[1]Fitting!$B163</f>
        <v>1115-12</v>
      </c>
      <c r="C163" s="14"/>
      <c r="D163" s="16" t="str">
        <f>[1]Fitting!$D163</f>
        <v>3/4   Tube Strape</v>
      </c>
      <c r="E163" s="14">
        <f>[1]Fitting!$E163</f>
        <v>6</v>
      </c>
      <c r="F163" s="14"/>
      <c r="G163" s="18">
        <f>[1]Fitting!$L163</f>
        <v>1.37800433116775</v>
      </c>
      <c r="H163" s="22"/>
    </row>
    <row r="164" ht="15" customHeight="1" spans="1:8">
      <c r="A164" s="11" t="str">
        <f>[1]Fitting!A164</f>
        <v>FI117.6</v>
      </c>
      <c r="B164" s="16" t="str">
        <f>[1]Fitting!$B164</f>
        <v>1115-14</v>
      </c>
      <c r="C164" s="14"/>
      <c r="D164" s="16" t="str">
        <f>[1]Fitting!$D164</f>
        <v>7/8   Tube Strape</v>
      </c>
      <c r="E164" s="14">
        <f>[1]Fitting!$E164</f>
        <v>7</v>
      </c>
      <c r="F164" s="14"/>
      <c r="G164" s="18">
        <f>[1]Fitting!$L164</f>
        <v>1.66458770614693</v>
      </c>
      <c r="H164" s="22"/>
    </row>
    <row r="165" ht="15" customHeight="1" spans="1:8">
      <c r="A165" s="11" t="str">
        <f>[1]Fitting!A165</f>
        <v>FI117.7</v>
      </c>
      <c r="B165" s="16" t="str">
        <f>[1]Fitting!$B165</f>
        <v>1115-18</v>
      </c>
      <c r="C165" s="14"/>
      <c r="D165" s="16" t="str">
        <f>[1]Fitting!$D165</f>
        <v>1-1/8   Tube Strape</v>
      </c>
      <c r="E165" s="14">
        <f>[1]Fitting!$E165</f>
        <v>9</v>
      </c>
      <c r="F165" s="14"/>
      <c r="G165" s="18">
        <f>[1]Fitting!$L165</f>
        <v>2.03285690488089</v>
      </c>
      <c r="H165" s="22"/>
    </row>
    <row r="166" ht="15" customHeight="1" spans="1:8">
      <c r="A166" s="11" t="str">
        <f>[1]Fitting!A166</f>
        <v>FI117.8</v>
      </c>
      <c r="B166" s="16" t="str">
        <f>[1]Fitting!$B166</f>
        <v>1115-22</v>
      </c>
      <c r="C166" s="14"/>
      <c r="D166" s="16" t="str">
        <f>[1]Fitting!$D166</f>
        <v>1-3/8   Tube Strape</v>
      </c>
      <c r="E166" s="14">
        <f>[1]Fitting!$E166</f>
        <v>10</v>
      </c>
      <c r="F166" s="14"/>
      <c r="G166" s="18">
        <f>[1]Fitting!$L166</f>
        <v>2.42871897384641</v>
      </c>
      <c r="H166" s="22"/>
    </row>
    <row r="167" ht="15" customHeight="1" spans="1:8">
      <c r="A167" s="11" t="str">
        <f>[1]Fitting!A167</f>
        <v>FI117.9</v>
      </c>
      <c r="B167" s="16" t="str">
        <f>[1]Fitting!$B167</f>
        <v>1115-26</v>
      </c>
      <c r="C167" s="14"/>
      <c r="D167" s="16" t="str">
        <f>[1]Fitting!$D167</f>
        <v>1-5/8   Tube Strape</v>
      </c>
      <c r="E167" s="14">
        <f>[1]Fitting!$E167</f>
        <v>12</v>
      </c>
      <c r="F167" s="14"/>
      <c r="G167" s="18">
        <f>[1]Fitting!$L167</f>
        <v>2.89260702981842</v>
      </c>
      <c r="H167" s="22"/>
    </row>
    <row r="168" ht="15" customHeight="1" spans="1:8">
      <c r="A168" s="11" t="str">
        <f>[1]Fitting!A168</f>
        <v>FI117.10</v>
      </c>
      <c r="B168" s="16" t="str">
        <f>[1]Fitting!$B168</f>
        <v>1115-34</v>
      </c>
      <c r="C168" s="14"/>
      <c r="D168" s="16" t="str">
        <f>[1]Fitting!$D168</f>
        <v>2-1/8   Tube Strape</v>
      </c>
      <c r="E168" s="14">
        <f>[1]Fitting!$E168</f>
        <v>14.5</v>
      </c>
      <c r="F168" s="14"/>
      <c r="G168" s="18">
        <f>[1]Fitting!$L168</f>
        <v>3.47246709978344</v>
      </c>
      <c r="H168" s="23"/>
    </row>
    <row r="169" ht="15" customHeight="1" spans="1:8">
      <c r="A169" s="11" t="str">
        <f>[1]Fitting!A169</f>
        <v>FI117.11</v>
      </c>
      <c r="B169" s="16" t="str">
        <f>[1]Fitting!$B169</f>
        <v>137CP13A</v>
      </c>
      <c r="C169" s="24" t="s">
        <v>761</v>
      </c>
      <c r="D169" s="16" t="str">
        <f>[1]Fitting!$D169</f>
        <v>CAP1/2 (L=12mm)</v>
      </c>
      <c r="E169" s="14">
        <f>[1]Fitting!$E169</f>
        <v>4</v>
      </c>
      <c r="F169" s="14"/>
      <c r="G169" s="18">
        <f>[1]Fitting!$L169</f>
        <v>1.21692753623188</v>
      </c>
      <c r="H169" s="22"/>
    </row>
    <row r="170" ht="15" customHeight="1" spans="1:8">
      <c r="A170" s="11" t="str">
        <f>[1]Fitting!A170</f>
        <v>FI117.12</v>
      </c>
      <c r="B170" s="16" t="str">
        <f>[1]Fitting!$B170</f>
        <v>137CP16A</v>
      </c>
      <c r="C170" s="25"/>
      <c r="D170" s="16" t="str">
        <f>[1]Fitting!$D170</f>
        <v>CAP5/8 (L=14mm)</v>
      </c>
      <c r="E170" s="14">
        <f>[1]Fitting!$E170</f>
        <v>7</v>
      </c>
      <c r="F170" s="14"/>
      <c r="G170" s="18">
        <f>[1]Fitting!$L170</f>
        <v>1.6616884057971</v>
      </c>
      <c r="H170" s="22"/>
    </row>
    <row r="171" ht="15" customHeight="1" spans="1:8">
      <c r="A171" s="11" t="str">
        <f>[1]Fitting!A171</f>
        <v>FI117.13</v>
      </c>
      <c r="B171" s="16" t="str">
        <f>[1]Fitting!$B171</f>
        <v>137CP19A</v>
      </c>
      <c r="C171" s="25"/>
      <c r="D171" s="16" t="str">
        <f>[1]Fitting!$D171</f>
        <v>CAP3/4 (L=16mm)</v>
      </c>
      <c r="E171" s="14">
        <f>[1]Fitting!$E171</f>
        <v>12</v>
      </c>
      <c r="F171" s="14"/>
      <c r="G171" s="18">
        <f>[1]Fitting!$L171</f>
        <v>2.77433333333333</v>
      </c>
      <c r="H171" s="22"/>
    </row>
    <row r="172" ht="15" customHeight="1" spans="1:8">
      <c r="A172" s="11" t="str">
        <f>[1]Fitting!A172</f>
        <v>FI121</v>
      </c>
      <c r="B172" s="16" t="str">
        <f>[1]Fitting!$B172</f>
        <v>137CP22A</v>
      </c>
      <c r="C172" s="25"/>
      <c r="D172" s="16" t="str">
        <f>[1]Fitting!$D172</f>
        <v>CAP7/8 (L=6mm)</v>
      </c>
      <c r="E172" s="14">
        <f>[1]Fitting!$E172</f>
        <v>0</v>
      </c>
      <c r="F172" s="14"/>
      <c r="G172" s="18">
        <f>[1]Fitting!$L172</f>
        <v>3.48648550724638</v>
      </c>
      <c r="H172" s="22"/>
    </row>
    <row r="173" ht="15" customHeight="1" spans="1:8">
      <c r="A173" s="11" t="str">
        <f>[1]Fitting!A173</f>
        <v>FI122</v>
      </c>
      <c r="B173" s="16" t="str">
        <f>[1]Fitting!$B173</f>
        <v>137CP28A</v>
      </c>
      <c r="C173" s="25"/>
      <c r="D173" s="16" t="str">
        <f>[1]Fitting!$D173</f>
        <v>CAP1 1/8 (L=6mm)</v>
      </c>
      <c r="E173" s="14">
        <f>[1]Fitting!$E173</f>
        <v>0</v>
      </c>
      <c r="F173" s="14"/>
      <c r="G173" s="18">
        <f>[1]Fitting!$L173</f>
        <v>7.34434782608696</v>
      </c>
      <c r="H173" s="22"/>
    </row>
    <row r="174" ht="15" customHeight="1" spans="1:8">
      <c r="A174" s="11" t="str">
        <f>[1]Fitting!A174</f>
        <v>FI123</v>
      </c>
      <c r="B174" s="16" t="str">
        <f>[1]Fitting!$B174</f>
        <v>137CP35A</v>
      </c>
      <c r="C174" s="25"/>
      <c r="D174" s="16" t="str">
        <f>[1]Fitting!$D174</f>
        <v>CAP1 3/8 (L=6mm)</v>
      </c>
      <c r="E174" s="14">
        <f>[1]Fitting!$E174</f>
        <v>0</v>
      </c>
      <c r="F174" s="14"/>
      <c r="G174" s="18">
        <f>[1]Fitting!$L174</f>
        <v>9.1118538647343</v>
      </c>
      <c r="H174" s="22"/>
    </row>
    <row r="175" ht="15" customHeight="1" spans="1:8">
      <c r="A175" s="11" t="str">
        <f>[1]Fitting!A175</f>
        <v>FI124</v>
      </c>
      <c r="B175" s="16" t="str">
        <f>[1]Fitting!$B175</f>
        <v>137CP42A</v>
      </c>
      <c r="C175" s="25"/>
      <c r="D175" s="16" t="str">
        <f>[1]Fitting!$D175</f>
        <v>CAP1 5/8 (L=6mm)</v>
      </c>
      <c r="E175" s="14">
        <f>[1]Fitting!$E175</f>
        <v>0</v>
      </c>
      <c r="F175" s="14"/>
      <c r="G175" s="18">
        <f>[1]Fitting!$L175</f>
        <v>12.4492934782609</v>
      </c>
      <c r="H175" s="22"/>
    </row>
    <row r="176" ht="15" customHeight="1" spans="1:8">
      <c r="A176" s="11" t="str">
        <f>[1]Fitting!A176</f>
        <v>FI125</v>
      </c>
      <c r="B176" s="16" t="str">
        <f>[1]Fitting!$B176</f>
        <v>137CP54A</v>
      </c>
      <c r="C176" s="25"/>
      <c r="D176" s="16" t="str">
        <f>[1]Fitting!$D176</f>
        <v>CAP2 1/8 (L=13mm)</v>
      </c>
      <c r="E176" s="14">
        <f>[1]Fitting!$E176</f>
        <v>0</v>
      </c>
      <c r="F176" s="14"/>
      <c r="G176" s="18">
        <f>[1]Fitting!$L176</f>
        <v>23.7384057971014</v>
      </c>
      <c r="H176" s="22"/>
    </row>
    <row r="177" ht="15" customHeight="1" spans="1:8">
      <c r="A177" s="11" t="str">
        <f>[1]Fitting!A177</f>
        <v>FI126</v>
      </c>
      <c r="B177" s="16" t="str">
        <f>[1]Fitting!$B177</f>
        <v>137CP67A</v>
      </c>
      <c r="C177" s="25"/>
      <c r="D177" s="16" t="str">
        <f>[1]Fitting!$D177</f>
        <v>CAP2 5/8 (L=17mm)</v>
      </c>
      <c r="E177" s="14">
        <f>[1]Fitting!$E177</f>
        <v>0</v>
      </c>
      <c r="F177" s="14"/>
      <c r="G177" s="18">
        <f>[1]Fitting!$L177</f>
        <v>37.7071256038647</v>
      </c>
      <c r="H177" s="22"/>
    </row>
    <row r="178" ht="15" customHeight="1" spans="1:8">
      <c r="A178" s="11" t="str">
        <f>[1]Fitting!A178</f>
        <v>FI127</v>
      </c>
      <c r="B178" s="16" t="str">
        <f>[1]Fitting!$B178</f>
        <v>137CP80A</v>
      </c>
      <c r="C178" s="25"/>
      <c r="D178" s="16" t="str">
        <f>[1]Fitting!$D178</f>
        <v>CAP3 1/8 (L=20mm)</v>
      </c>
      <c r="E178" s="14">
        <f>[1]Fitting!$E178</f>
        <v>0</v>
      </c>
      <c r="F178" s="14"/>
      <c r="G178" s="18">
        <f>[1]Fitting!$L178</f>
        <v>55.5839673913043</v>
      </c>
      <c r="H178" s="22"/>
    </row>
    <row r="179" ht="15" customHeight="1" spans="1:8">
      <c r="A179" s="11" t="str">
        <f>[1]Fitting!A179</f>
        <v>FI127.1</v>
      </c>
      <c r="B179" s="16" t="str">
        <f>[1]Fitting!$B179</f>
        <v>137CP105A</v>
      </c>
      <c r="C179" s="26"/>
      <c r="D179" s="16" t="str">
        <f>[1]Fitting!$D179</f>
        <v>CAP4 1/8 (L=55mm)</v>
      </c>
      <c r="E179" s="14">
        <f>[1]Fitting!$E179</f>
        <v>570</v>
      </c>
      <c r="F179" s="14"/>
      <c r="G179" s="18">
        <f>[1]Fitting!$L179</f>
        <v>124.517693236715</v>
      </c>
      <c r="H179" s="22"/>
    </row>
    <row r="180" s="1" customFormat="1" ht="33" customHeight="1" spans="1:8">
      <c r="A180" s="11" t="str">
        <f>[1]Fitting!A180</f>
        <v>FI128</v>
      </c>
      <c r="B180" s="16" t="str">
        <f>[1]Fitting!$B180</f>
        <v>132FD35A</v>
      </c>
      <c r="C180" s="20" t="s">
        <v>762</v>
      </c>
      <c r="D180" s="16" t="str">
        <f>[1]Fitting!$D180</f>
        <v>1" STRAINER C/W SELIGAGEL 35GRAM</v>
      </c>
      <c r="E180" s="14" t="str">
        <f>[1]Fitting!$E180</f>
        <v>25mm*140mm        (1/4x1/8)</v>
      </c>
      <c r="F180" s="14"/>
      <c r="G180" s="18">
        <f>[1]Fitting!$L180</f>
        <v>7.08091787439613</v>
      </c>
      <c r="H180" s="21"/>
    </row>
    <row r="181" s="1" customFormat="1" ht="27.75" customHeight="1" spans="1:8">
      <c r="A181" s="11" t="str">
        <f>[1]Fitting!A181</f>
        <v>FI129</v>
      </c>
      <c r="B181" s="16">
        <f>[1]Fitting!$B181</f>
        <v>0</v>
      </c>
      <c r="C181" s="17"/>
      <c r="D181" s="16" t="str">
        <f>[1]Fitting!$D181</f>
        <v>3/4" STRAINER C/W SELIGAGEL 12GRAM</v>
      </c>
      <c r="E181" s="14" t="str">
        <f>[1]Fitting!$E181</f>
        <v>19mm*100mm (1/4x1/8)</v>
      </c>
      <c r="F181" s="14"/>
      <c r="G181" s="18">
        <f>[1]Fitting!$L181</f>
        <v>3.78129117259552</v>
      </c>
      <c r="H181" s="22"/>
    </row>
    <row r="182" s="1" customFormat="1" ht="36.75" customHeight="1" spans="1:8">
      <c r="A182" s="11" t="str">
        <f>[1]Fitting!A182</f>
        <v>FI130</v>
      </c>
      <c r="B182" s="16" t="str">
        <f>[1]Fitting!$B182</f>
        <v>131FT25F</v>
      </c>
      <c r="C182" s="17"/>
      <c r="D182" s="16" t="str">
        <f>[1]Fitting!$D182</f>
        <v>30mm STRAINER C/W SELIGAGEL 50GRAM</v>
      </c>
      <c r="E182" s="14" t="str">
        <f>[1]Fitting!$E182</f>
        <v>30x165mm          (1/4x1/8)</v>
      </c>
      <c r="F182" s="14"/>
      <c r="G182" s="18">
        <f>[1]Fitting!$L182</f>
        <v>9.27730579154867</v>
      </c>
      <c r="H182" s="22"/>
    </row>
    <row r="183" s="1" customFormat="1" ht="39.75" customHeight="1" spans="1:8">
      <c r="A183" s="11" t="str">
        <f>[1]Fitting!A183</f>
        <v>FI130.1</v>
      </c>
      <c r="B183" s="16">
        <f>[1]Fitting!$B183</f>
        <v>0</v>
      </c>
      <c r="C183" s="17"/>
      <c r="D183" s="16" t="str">
        <f>[1]Fitting!$D183</f>
        <v>30mm x 165mm STRAINER C/W SELIGAGEL 50GRAM (3/8"x3/8")</v>
      </c>
      <c r="E183" s="14" t="str">
        <f>[1]Fitting!$E183</f>
        <v>30x165mm          (3/8x3/8)</v>
      </c>
      <c r="F183" s="14"/>
      <c r="G183" s="18">
        <f>[1]Fitting!$L183</f>
        <v>9.27730579154867</v>
      </c>
      <c r="H183" s="22"/>
    </row>
    <row r="184" s="1" customFormat="1" ht="39.75" customHeight="1" spans="1:8">
      <c r="A184" s="11" t="str">
        <f>[1]Fitting!A184</f>
        <v>FI130.2</v>
      </c>
      <c r="B184" s="16">
        <f>[1]Fitting!$B184</f>
        <v>0</v>
      </c>
      <c r="C184" s="17"/>
      <c r="D184" s="16" t="str">
        <f>[1]Fitting!$D184</f>
        <v>1-1/8" COPPER STRAINER C/W SELIGAGEL 50G (1/8"x3/8")</v>
      </c>
      <c r="E184" s="14" t="str">
        <f>[1]Fitting!$E184</f>
        <v>30x165mm          (1/8x3/8)</v>
      </c>
      <c r="F184" s="14"/>
      <c r="G184" s="18">
        <f>[1]Fitting!$L184</f>
        <v>9.27730579154867</v>
      </c>
      <c r="H184" s="22"/>
    </row>
    <row r="185" s="1" customFormat="1" spans="1:8">
      <c r="A185" s="11" t="str">
        <f>[1]Fitting!A185</f>
        <v>FI131</v>
      </c>
      <c r="B185" s="16" t="str">
        <f>[1]Fitting!$B185</f>
        <v>YK 5/8*1/2*1/2</v>
      </c>
      <c r="C185" s="14" t="s">
        <v>763</v>
      </c>
      <c r="D185" s="16" t="str">
        <f>[1]Fitting!$D185</f>
        <v>YK 5/8*1/2*1/2</v>
      </c>
      <c r="E185" s="14">
        <f>[1]Fitting!$E185</f>
        <v>0</v>
      </c>
      <c r="F185" s="14"/>
      <c r="G185" s="18">
        <f>[1]Fitting!$L185</f>
        <v>9.01549225387306</v>
      </c>
      <c r="H185" s="21"/>
    </row>
    <row r="186" s="1" customFormat="1" spans="1:8">
      <c r="A186" s="11" t="str">
        <f>[1]Fitting!A186</f>
        <v>FI132</v>
      </c>
      <c r="B186" s="16" t="str">
        <f>[1]Fitting!$B186</f>
        <v>YK 5/8*5/8*5/8</v>
      </c>
      <c r="C186" s="14"/>
      <c r="D186" s="16" t="str">
        <f>[1]Fitting!$D186</f>
        <v>YK 5/8*5/8*5/8</v>
      </c>
      <c r="E186" s="14">
        <f>[1]Fitting!$E186</f>
        <v>0</v>
      </c>
      <c r="F186" s="14"/>
      <c r="G186" s="18">
        <f>[1]Fitting!$L186</f>
        <v>10.927869398634</v>
      </c>
      <c r="H186" s="22"/>
    </row>
    <row r="187" s="1" customFormat="1" spans="1:8">
      <c r="A187" s="11" t="str">
        <f>[1]Fitting!A187</f>
        <v>FI133</v>
      </c>
      <c r="B187" s="16" t="str">
        <f>[1]Fitting!$B187</f>
        <v>YK 3/4*5/8*5/8</v>
      </c>
      <c r="C187" s="14"/>
      <c r="D187" s="16" t="str">
        <f>[1]Fitting!$D187</f>
        <v>YK 3/4*5/8*5/8</v>
      </c>
      <c r="E187" s="14">
        <f>[1]Fitting!$E187</f>
        <v>0</v>
      </c>
      <c r="F187" s="14"/>
      <c r="G187" s="18">
        <f>[1]Fitting!$L187</f>
        <v>11.6108612360486</v>
      </c>
      <c r="H187" s="22"/>
    </row>
    <row r="188" s="1" customFormat="1" spans="1:8">
      <c r="A188" s="11" t="str">
        <f>[1]Fitting!A188</f>
        <v>FI134</v>
      </c>
      <c r="B188" s="16" t="str">
        <f>[1]Fitting!$B188</f>
        <v>YK 7/8*1/2*1/2</v>
      </c>
      <c r="C188" s="14"/>
      <c r="D188" s="16" t="str">
        <f>[1]Fitting!$D188</f>
        <v>YK 7/8*1/2*1/2</v>
      </c>
      <c r="E188" s="14">
        <f>[1]Fitting!$E188</f>
        <v>0</v>
      </c>
      <c r="F188" s="14"/>
      <c r="G188" s="18">
        <f>[1]Fitting!$L188</f>
        <v>11.6108612360486</v>
      </c>
      <c r="H188" s="22"/>
    </row>
    <row r="189" s="1" customFormat="1" spans="1:8">
      <c r="A189" s="11" t="str">
        <f>[1]Fitting!A189</f>
        <v>FI135</v>
      </c>
      <c r="B189" s="16" t="str">
        <f>[1]Fitting!$B189</f>
        <v>YK 7/8*5/8*5/8</v>
      </c>
      <c r="C189" s="14"/>
      <c r="D189" s="16" t="str">
        <f>[1]Fitting!$D189</f>
        <v>YK 7/8*5/8*5/8</v>
      </c>
      <c r="E189" s="14">
        <f>[1]Fitting!$E189</f>
        <v>0</v>
      </c>
      <c r="F189" s="14"/>
      <c r="G189" s="18">
        <f>[1]Fitting!$L189</f>
        <v>12.2938530734633</v>
      </c>
      <c r="H189" s="22"/>
    </row>
    <row r="190" s="1" customFormat="1" spans="1:8">
      <c r="A190" s="11" t="str">
        <f>[1]Fitting!A190</f>
        <v>FI136</v>
      </c>
      <c r="B190" s="16" t="str">
        <f>[1]Fitting!$B190</f>
        <v>YK 7/8*3/4*3/4</v>
      </c>
      <c r="C190" s="14"/>
      <c r="D190" s="16" t="str">
        <f>[1]Fitting!$D190</f>
        <v>YK 7/8*3/4*3/4</v>
      </c>
      <c r="E190" s="14">
        <f>[1]Fitting!$E190</f>
        <v>0</v>
      </c>
      <c r="F190" s="14"/>
      <c r="G190" s="18">
        <f>[1]Fitting!$L190</f>
        <v>15.7088122605364</v>
      </c>
      <c r="H190" s="22"/>
    </row>
    <row r="191" s="1" customFormat="1" spans="1:8">
      <c r="A191" s="11" t="str">
        <f>[1]Fitting!A192</f>
        <v>FI137</v>
      </c>
      <c r="B191" s="16" t="str">
        <f>[1]Fitting!$B192</f>
        <v>YK 1 1/8*7/8*7/8</v>
      </c>
      <c r="C191" s="14"/>
      <c r="D191" s="16" t="str">
        <f>[1]Fitting!$D192</f>
        <v>YK 1 1/8*7/8*7/8</v>
      </c>
      <c r="E191" s="14">
        <f>[1]Fitting!$E192</f>
        <v>0</v>
      </c>
      <c r="F191" s="14"/>
      <c r="G191" s="18">
        <f>[1]Fitting!$L192</f>
        <v>19.8067632850242</v>
      </c>
      <c r="H191" s="23"/>
    </row>
    <row r="192" ht="15" customHeight="1" spans="1:8">
      <c r="A192" s="11" t="str">
        <f>[1]Fitting!A193</f>
        <v>FI155</v>
      </c>
      <c r="B192" s="16" t="str">
        <f>[1]Fitting!$B193</f>
        <v>301AN1013AB</v>
      </c>
      <c r="C192" s="27" t="s">
        <v>764</v>
      </c>
      <c r="D192" s="16" t="str">
        <f>[1]Fitting!$D193</f>
        <v>3/8 x 1/2   C x M Adaptor</v>
      </c>
      <c r="E192" s="14">
        <f>[1]Fitting!$E193</f>
        <v>36</v>
      </c>
      <c r="F192" s="14"/>
      <c r="G192" s="18">
        <f>[1]Fitting!$L193</f>
        <v>9.52626086956522</v>
      </c>
      <c r="H192" s="21"/>
    </row>
    <row r="193" ht="15" customHeight="1" spans="1:8">
      <c r="A193" s="11" t="str">
        <f>[1]Fitting!A194</f>
        <v>FI156</v>
      </c>
      <c r="B193" s="16" t="str">
        <f>[1]Fitting!$B194</f>
        <v>301AN1313AB</v>
      </c>
      <c r="C193" s="28"/>
      <c r="D193" s="16" t="str">
        <f>[1]Fitting!$D194</f>
        <v>1/2 x 1/2   C x M Adaptor</v>
      </c>
      <c r="E193" s="14">
        <f>[1]Fitting!$E194</f>
        <v>36</v>
      </c>
      <c r="F193" s="14"/>
      <c r="G193" s="18">
        <f>[1]Fitting!$L194</f>
        <v>9.03604347826087</v>
      </c>
      <c r="H193" s="22"/>
    </row>
    <row r="194" ht="15" customHeight="1" spans="1:8">
      <c r="A194" s="11" t="str">
        <f>[1]Fitting!A195</f>
        <v>FI157</v>
      </c>
      <c r="B194" s="16" t="str">
        <f>[1]Fitting!$B195</f>
        <v>301AN1619AB</v>
      </c>
      <c r="C194" s="28"/>
      <c r="D194" s="16" t="str">
        <f>[1]Fitting!$D195</f>
        <v>5/8 x 3/4   C x M Adaptor</v>
      </c>
      <c r="E194" s="14">
        <f>[1]Fitting!$E195</f>
        <v>59</v>
      </c>
      <c r="F194" s="14"/>
      <c r="G194" s="18">
        <f>[1]Fitting!$L195</f>
        <v>14.9118188405797</v>
      </c>
      <c r="H194" s="22"/>
    </row>
    <row r="195" ht="15" customHeight="1" spans="1:8">
      <c r="A195" s="11" t="str">
        <f>[1]Fitting!A196</f>
        <v>FI158</v>
      </c>
      <c r="B195" s="16" t="str">
        <f>[1]Fitting!$B196</f>
        <v>301AN16AB</v>
      </c>
      <c r="C195" s="28"/>
      <c r="D195" s="16" t="str">
        <f>[1]Fitting!$D196</f>
        <v>5/8 x 1/2   C x M Adaptor</v>
      </c>
      <c r="E195" s="14">
        <f>[1]Fitting!$E196</f>
        <v>32</v>
      </c>
      <c r="F195" s="14"/>
      <c r="G195" s="18">
        <f>[1]Fitting!$L196</f>
        <v>9.3925652173913</v>
      </c>
      <c r="H195" s="22"/>
    </row>
    <row r="196" ht="15" customHeight="1" spans="1:8">
      <c r="A196" s="11" t="str">
        <f>[1]Fitting!A197</f>
        <v>FI159</v>
      </c>
      <c r="B196" s="16" t="str">
        <f>[1]Fitting!$B197</f>
        <v>301AN1919AB</v>
      </c>
      <c r="C196" s="28"/>
      <c r="D196" s="16" t="str">
        <f>[1]Fitting!$D197</f>
        <v>3/4 x 3/4   C x M Adaptor</v>
      </c>
      <c r="E196" s="14">
        <f>[1]Fitting!$E197</f>
        <v>64</v>
      </c>
      <c r="F196" s="14"/>
      <c r="G196" s="18">
        <f>[1]Fitting!$L197</f>
        <v>15.697652173913</v>
      </c>
      <c r="H196" s="22"/>
    </row>
    <row r="197" ht="15" customHeight="1" spans="1:8">
      <c r="A197" s="11" t="str">
        <f>[1]Fitting!A198</f>
        <v>FI160</v>
      </c>
      <c r="B197" s="16" t="str">
        <f>[1]Fitting!$B198</f>
        <v>301AN1913AB</v>
      </c>
      <c r="C197" s="28"/>
      <c r="D197" s="16" t="str">
        <f>[1]Fitting!$D198</f>
        <v>3/4 x 1/2   C x M Adaptor</v>
      </c>
      <c r="E197" s="14">
        <f>[1]Fitting!$E198</f>
        <v>38</v>
      </c>
      <c r="F197" s="14"/>
      <c r="G197" s="18">
        <f>[1]Fitting!$L198</f>
        <v>11.3676956521739</v>
      </c>
      <c r="H197" s="22"/>
    </row>
    <row r="198" ht="15" customHeight="1" spans="1:8">
      <c r="A198" s="11" t="str">
        <f>[1]Fitting!A199</f>
        <v>FI161</v>
      </c>
      <c r="B198" s="16" t="str">
        <f>[1]Fitting!$B199</f>
        <v>301AN22AB</v>
      </c>
      <c r="C198" s="28"/>
      <c r="D198" s="16" t="str">
        <f>[1]Fitting!$D199</f>
        <v>7/8 x 3/4   C x M Adaptor</v>
      </c>
      <c r="E198" s="14">
        <f>[1]Fitting!$E199</f>
        <v>58</v>
      </c>
      <c r="F198" s="14"/>
      <c r="G198" s="18">
        <f>[1]Fitting!$L199</f>
        <v>17.5072971014493</v>
      </c>
      <c r="H198" s="22"/>
    </row>
    <row r="199" ht="15" customHeight="1" spans="1:8">
      <c r="A199" s="11" t="str">
        <f>[1]Fitting!A200</f>
        <v>FI162</v>
      </c>
      <c r="B199" s="16" t="str">
        <f>[1]Fitting!$B200</f>
        <v>301AN2213AB</v>
      </c>
      <c r="C199" s="28"/>
      <c r="D199" s="16" t="str">
        <f>[1]Fitting!$D200</f>
        <v>7/8 x 1/2   C x M Adaptor</v>
      </c>
      <c r="E199" s="14">
        <f>[1]Fitting!$E200</f>
        <v>59</v>
      </c>
      <c r="F199" s="14"/>
      <c r="G199" s="18">
        <f>[1]Fitting!$L200</f>
        <v>15.2386304347826</v>
      </c>
      <c r="H199" s="22"/>
    </row>
    <row r="200" ht="15" customHeight="1" spans="1:8">
      <c r="A200" s="11" t="str">
        <f>[1]Fitting!A201</f>
        <v>FI163</v>
      </c>
      <c r="B200" s="16" t="str">
        <f>[1]Fitting!$B201</f>
        <v>301AN2819AB</v>
      </c>
      <c r="C200" s="28"/>
      <c r="D200" s="16" t="str">
        <f>[1]Fitting!$D201</f>
        <v>1-1/8 x 3/4   C x M Adaptor</v>
      </c>
      <c r="E200" s="14">
        <f>[1]Fitting!$E201</f>
        <v>86</v>
      </c>
      <c r="F200" s="14"/>
      <c r="G200" s="18">
        <f>[1]Fitting!$L201</f>
        <v>25.9114057971014</v>
      </c>
      <c r="H200" s="22"/>
    </row>
    <row r="201" ht="15" customHeight="1" spans="1:8">
      <c r="A201" s="11" t="str">
        <f>[1]Fitting!A202</f>
        <v>FI164</v>
      </c>
      <c r="B201" s="16" t="str">
        <f>[1]Fitting!$B202</f>
        <v>301AN2813AB</v>
      </c>
      <c r="C201" s="28"/>
      <c r="D201" s="16" t="str">
        <f>[1]Fitting!$D202</f>
        <v>1-1/8 x 1/2   C x M Adaptor</v>
      </c>
      <c r="E201" s="14">
        <f>[1]Fitting!$E202</f>
        <v>73</v>
      </c>
      <c r="F201" s="14"/>
      <c r="G201" s="18">
        <f>[1]Fitting!$L202</f>
        <v>25.4250507246377</v>
      </c>
      <c r="H201" s="22"/>
    </row>
    <row r="202" ht="15" customHeight="1" spans="1:8">
      <c r="A202" s="11" t="str">
        <f>[1]Fitting!A203</f>
        <v>FI165</v>
      </c>
      <c r="B202" s="16" t="str">
        <f>[1]Fitting!$B203</f>
        <v>301AN28AB</v>
      </c>
      <c r="C202" s="28"/>
      <c r="D202" s="16" t="str">
        <f>[1]Fitting!$D203</f>
        <v>1-1/8 x 1   C x M Adaptor</v>
      </c>
      <c r="E202" s="14">
        <f>[1]Fitting!$E203</f>
        <v>104</v>
      </c>
      <c r="F202" s="14"/>
      <c r="G202" s="18">
        <f>[1]Fitting!$L203</f>
        <v>27.1375434782609</v>
      </c>
      <c r="H202" s="22"/>
    </row>
    <row r="203" ht="15" customHeight="1" spans="1:8">
      <c r="A203" s="11" t="str">
        <f>[1]Fitting!A204</f>
        <v>FI166</v>
      </c>
      <c r="B203" s="16" t="str">
        <f>[1]Fitting!$B204</f>
        <v>301AN35AB</v>
      </c>
      <c r="C203" s="28"/>
      <c r="D203" s="16" t="str">
        <f>[1]Fitting!$D204</f>
        <v>1-3/8 x 1-1/4   C x M Adaptor</v>
      </c>
      <c r="E203" s="14">
        <f>[1]Fitting!$E204</f>
        <v>150</v>
      </c>
      <c r="F203" s="14"/>
      <c r="G203" s="18">
        <f>[1]Fitting!$L204</f>
        <v>44.4680652173913</v>
      </c>
      <c r="H203" s="22"/>
    </row>
    <row r="204" ht="15" customHeight="1" spans="1:8">
      <c r="A204" s="11" t="str">
        <f>[1]Fitting!A205</f>
        <v>FI167</v>
      </c>
      <c r="B204" s="16" t="str">
        <f>[1]Fitting!$B205</f>
        <v>301AN3525AB</v>
      </c>
      <c r="C204" s="28"/>
      <c r="D204" s="16" t="str">
        <f>[1]Fitting!$D205</f>
        <v>1-3/8 x 1   C x M Adaptor</v>
      </c>
      <c r="E204" s="14">
        <f>[1]Fitting!$E205</f>
        <v>127</v>
      </c>
      <c r="F204" s="14"/>
      <c r="G204" s="18">
        <f>[1]Fitting!$L205</f>
        <v>36.4611811594203</v>
      </c>
      <c r="H204" s="22"/>
    </row>
    <row r="205" ht="15" customHeight="1" spans="1:8">
      <c r="A205" s="11" t="str">
        <f>[1]Fitting!A206</f>
        <v>FI168</v>
      </c>
      <c r="B205" s="16" t="str">
        <f>[1]Fitting!$B206</f>
        <v>301AN42AB</v>
      </c>
      <c r="C205" s="28"/>
      <c r="D205" s="16" t="str">
        <f>[1]Fitting!$D206</f>
        <v>1-5/8 x 1-1/2   C x M Adaptor</v>
      </c>
      <c r="E205" s="14">
        <f>[1]Fitting!$E206</f>
        <v>209</v>
      </c>
      <c r="F205" s="14"/>
      <c r="G205" s="18">
        <f>[1]Fitting!$L206</f>
        <v>56.3547971014493</v>
      </c>
      <c r="H205" s="22"/>
    </row>
    <row r="206" ht="15" customHeight="1" spans="1:8">
      <c r="A206" s="11" t="str">
        <f>[1]Fitting!A207</f>
        <v>FI169</v>
      </c>
      <c r="B206" s="16" t="str">
        <f>[1]Fitting!$B207</f>
        <v>301AN54AB</v>
      </c>
      <c r="C206" s="29"/>
      <c r="D206" s="16" t="str">
        <f>[1]Fitting!$D207</f>
        <v>2-1/8 x 2   C x M Adaptor</v>
      </c>
      <c r="E206" s="14">
        <f>[1]Fitting!$E207</f>
        <v>322</v>
      </c>
      <c r="F206" s="14"/>
      <c r="G206" s="18">
        <f>[1]Fitting!$L207</f>
        <v>93.3751231884058</v>
      </c>
      <c r="H206" s="23"/>
    </row>
    <row r="207" ht="15" customHeight="1" spans="1:8">
      <c r="A207" s="11" t="str">
        <f>[1]Fitting!A208</f>
        <v>FI169.1</v>
      </c>
      <c r="B207" s="16" t="str">
        <f>[1]Fitting!$B208</f>
        <v>CS5</v>
      </c>
      <c r="C207" s="30" t="s">
        <v>765</v>
      </c>
      <c r="D207" s="16" t="str">
        <f>[1]Fitting!$D208</f>
        <v>5/8" SOCKET</v>
      </c>
      <c r="E207" s="14">
        <f>[1]Fitting!$E208</f>
        <v>0</v>
      </c>
      <c r="F207" s="14"/>
      <c r="G207" s="18">
        <f>[1]Fitting!$L208</f>
        <v>3.75787430959845</v>
      </c>
      <c r="H207" s="21"/>
    </row>
    <row r="208" ht="15" customHeight="1" spans="1:8">
      <c r="A208" s="11" t="str">
        <f>[1]Fitting!A209</f>
        <v>FI169.2</v>
      </c>
      <c r="B208" s="16" t="str">
        <f>[1]Fitting!$B209</f>
        <v>CS6</v>
      </c>
      <c r="C208" s="31"/>
      <c r="D208" s="16" t="str">
        <f>[1]Fitting!$D209</f>
        <v>3/4" SOCKET</v>
      </c>
      <c r="E208" s="14">
        <f>[1]Fitting!$E209</f>
        <v>0</v>
      </c>
      <c r="F208" s="14"/>
      <c r="G208" s="18">
        <f>[1]Fitting!$L209</f>
        <v>4.35288774650701</v>
      </c>
      <c r="H208" s="22"/>
    </row>
    <row r="209" ht="15" customHeight="1" spans="1:8">
      <c r="A209" s="11" t="str">
        <f>[1]Fitting!A210</f>
        <v>FI170</v>
      </c>
      <c r="B209" s="16" t="str">
        <f>[1]Fitting!$B210</f>
        <v>CS7</v>
      </c>
      <c r="C209" s="31"/>
      <c r="D209" s="16" t="str">
        <f>[1]Fitting!$D210</f>
        <v>7/8" SOCKET</v>
      </c>
      <c r="E209" s="14">
        <f>[1]Fitting!$E210</f>
        <v>0</v>
      </c>
      <c r="F209" s="14"/>
      <c r="G209" s="18">
        <f>[1]Fitting!$L210</f>
        <v>5.67965367965368</v>
      </c>
      <c r="H209" s="22"/>
    </row>
    <row r="210" ht="15" customHeight="1" spans="1:8">
      <c r="A210" s="11" t="str">
        <f>[1]Fitting!A211</f>
        <v>FI171</v>
      </c>
      <c r="B210" s="16" t="str">
        <f>[1]Fitting!$B211</f>
        <v>CS8</v>
      </c>
      <c r="C210" s="31"/>
      <c r="D210" s="16" t="str">
        <f>[1]Fitting!$D211</f>
        <v>1-1/8" SOCKET</v>
      </c>
      <c r="E210" s="14">
        <f>[1]Fitting!$E211</f>
        <v>0</v>
      </c>
      <c r="F210" s="14"/>
      <c r="G210" s="18">
        <f>[1]Fitting!$L211</f>
        <v>8.04821615166443</v>
      </c>
      <c r="H210" s="22"/>
    </row>
    <row r="211" ht="15" customHeight="1" spans="1:8">
      <c r="A211" s="11" t="str">
        <f>[1]Fitting!A212</f>
        <v>FI172</v>
      </c>
      <c r="B211" s="16" t="str">
        <f>[1]Fitting!$B212</f>
        <v>CS9</v>
      </c>
      <c r="C211" s="31"/>
      <c r="D211" s="16" t="str">
        <f>[1]Fitting!$D212</f>
        <v>1-3/8" SOCKET</v>
      </c>
      <c r="E211" s="14">
        <f>[1]Fitting!$E212</f>
        <v>0</v>
      </c>
      <c r="F211" s="14"/>
      <c r="G211" s="18">
        <f>[1]Fitting!$L212</f>
        <v>12.6343222869085</v>
      </c>
      <c r="H211" s="22"/>
    </row>
    <row r="212" ht="15" customHeight="1" spans="1:8">
      <c r="A212" s="11" t="str">
        <f>[1]Fitting!A213</f>
        <v>FI173</v>
      </c>
      <c r="B212" s="16" t="str">
        <f>[1]Fitting!$B213</f>
        <v>CS10</v>
      </c>
      <c r="C212" s="31"/>
      <c r="D212" s="16" t="str">
        <f>[1]Fitting!$D213</f>
        <v>1-5/8" SOCKET</v>
      </c>
      <c r="E212" s="14">
        <f>[1]Fitting!$E213</f>
        <v>0</v>
      </c>
      <c r="F212" s="14"/>
      <c r="G212" s="18">
        <f>[1]Fitting!$L213</f>
        <v>17.35551787818</v>
      </c>
      <c r="H212" s="22"/>
    </row>
    <row r="213" ht="15" customHeight="1" spans="1:8">
      <c r="A213" s="11" t="str">
        <f>[1]Fitting!A214</f>
        <v>FI174</v>
      </c>
      <c r="B213" s="16" t="str">
        <f>[1]Fitting!$B214</f>
        <v>CS11</v>
      </c>
      <c r="C213" s="31"/>
      <c r="D213" s="16" t="str">
        <f>[1]Fitting!$D214</f>
        <v>2-1/8" SOCKET</v>
      </c>
      <c r="E213" s="14">
        <f>[1]Fitting!$E214</f>
        <v>0</v>
      </c>
      <c r="F213" s="14"/>
      <c r="G213" s="18">
        <f>[1]Fitting!$L214</f>
        <v>30.6461076280042</v>
      </c>
      <c r="H213" s="22"/>
    </row>
    <row r="214" ht="15" customHeight="1" spans="1:8">
      <c r="A214" s="11" t="str">
        <f>[1]Fitting!A215</f>
        <v>FI175</v>
      </c>
      <c r="B214" s="16" t="str">
        <f>[1]Fitting!$B215</f>
        <v>CS12</v>
      </c>
      <c r="C214" s="31"/>
      <c r="D214" s="16" t="str">
        <f>[1]Fitting!$D215</f>
        <v>2-5/8" SOCKET</v>
      </c>
      <c r="E214" s="14">
        <f>[1]Fitting!$E215</f>
        <v>0</v>
      </c>
      <c r="F214" s="14"/>
      <c r="G214" s="18">
        <f>[1]Fitting!$L215</f>
        <v>52.512315270936</v>
      </c>
      <c r="H214" s="22"/>
    </row>
    <row r="215" ht="15" customHeight="1" spans="1:8">
      <c r="A215" s="11" t="str">
        <f>[1]Fitting!A216</f>
        <v>FI176</v>
      </c>
      <c r="B215" s="16" t="str">
        <f>[1]Fitting!$B216</f>
        <v>CS13</v>
      </c>
      <c r="C215" s="31"/>
      <c r="D215" s="16" t="str">
        <f>[1]Fitting!$D216</f>
        <v>3-1/8" SOCKET</v>
      </c>
      <c r="E215" s="14">
        <f>[1]Fitting!$E216</f>
        <v>0</v>
      </c>
      <c r="F215" s="14"/>
      <c r="G215" s="18">
        <f>[1]Fitting!$L216</f>
        <v>84.2053540329402</v>
      </c>
      <c r="H215" s="22"/>
    </row>
    <row r="216" ht="15" customHeight="1" spans="1:8">
      <c r="A216" s="11" t="str">
        <f>[1]Fitting!A217</f>
        <v>FI177</v>
      </c>
      <c r="B216" s="16" t="str">
        <f>[1]Fitting!$B217</f>
        <v>CS14</v>
      </c>
      <c r="C216" s="32"/>
      <c r="D216" s="16" t="str">
        <f>[1]Fitting!$D217</f>
        <v>4-1/8" SOCKET</v>
      </c>
      <c r="E216" s="14">
        <f>[1]Fitting!$E217</f>
        <v>0</v>
      </c>
      <c r="F216" s="14"/>
      <c r="G216" s="18">
        <f>[1]Fitting!$L217</f>
        <v>162.938379400076</v>
      </c>
      <c r="H216" s="23"/>
    </row>
    <row r="217" ht="15" customHeight="1" spans="1:8">
      <c r="A217" s="11" t="str">
        <f>[1]Fitting!A218</f>
        <v>FI177.1</v>
      </c>
      <c r="B217" s="16" t="str">
        <f>[1]Fitting!$B218</f>
        <v>CE3</v>
      </c>
      <c r="C217" s="30" t="s">
        <v>766</v>
      </c>
      <c r="D217" s="16" t="str">
        <f>[1]Fitting!$D218</f>
        <v>3/8" ELBOW</v>
      </c>
      <c r="E217" s="14">
        <f>[1]Fitting!$E218</f>
        <v>0</v>
      </c>
      <c r="F217" s="14"/>
      <c r="G217" s="18">
        <f>[1]Fitting!$L218</f>
        <v>3.49469646315095</v>
      </c>
      <c r="H217" s="21"/>
    </row>
    <row r="218" ht="15" customHeight="1" spans="1:8">
      <c r="A218" s="11" t="str">
        <f>[1]Fitting!A219</f>
        <v>FI177.2</v>
      </c>
      <c r="B218" s="16" t="str">
        <f>[1]Fitting!$B219</f>
        <v>CE4</v>
      </c>
      <c r="C218" s="31"/>
      <c r="D218" s="16" t="str">
        <f>[1]Fitting!$D219</f>
        <v>1/2" ELBOW</v>
      </c>
      <c r="E218" s="14">
        <f>[1]Fitting!$E219</f>
        <v>0</v>
      </c>
      <c r="F218" s="14"/>
      <c r="G218" s="18">
        <f>[1]Fitting!$L219</f>
        <v>3.84858977587509</v>
      </c>
      <c r="H218" s="22"/>
    </row>
    <row r="219" ht="15" customHeight="1" spans="1:8">
      <c r="A219" s="11" t="str">
        <f>[1]Fitting!A220</f>
        <v>FI177.3</v>
      </c>
      <c r="B219" s="16" t="str">
        <f>[1]Fitting!$B220</f>
        <v>CE5</v>
      </c>
      <c r="C219" s="31"/>
      <c r="D219" s="16" t="str">
        <f>[1]Fitting!$D220</f>
        <v>5/8" ELBOW</v>
      </c>
      <c r="E219" s="14">
        <f>[1]Fitting!$E220</f>
        <v>0</v>
      </c>
      <c r="F219" s="14"/>
      <c r="G219" s="18">
        <f>[1]Fitting!$L220</f>
        <v>5.54432856601163</v>
      </c>
      <c r="H219" s="22"/>
    </row>
    <row r="220" ht="15" customHeight="1" spans="1:8">
      <c r="A220" s="11" t="str">
        <f>[1]Fitting!A221</f>
        <v>FI177.4</v>
      </c>
      <c r="B220" s="16" t="str">
        <f>[1]Fitting!$B221</f>
        <v>CE6</v>
      </c>
      <c r="C220" s="31"/>
      <c r="D220" s="16" t="str">
        <f>[1]Fitting!$D221</f>
        <v>3/4" ELBOW</v>
      </c>
      <c r="E220" s="14">
        <f>[1]Fitting!$E221</f>
        <v>0</v>
      </c>
      <c r="F220" s="14"/>
      <c r="G220" s="18">
        <f>[1]Fitting!$L221</f>
        <v>6.50793650793651</v>
      </c>
      <c r="H220" s="22"/>
    </row>
    <row r="221" ht="15" customHeight="1" spans="1:8">
      <c r="A221" s="11" t="str">
        <f>[1]Fitting!A222</f>
        <v>FI178</v>
      </c>
      <c r="B221" s="16" t="str">
        <f>[1]Fitting!$B222</f>
        <v>CE7</v>
      </c>
      <c r="C221" s="31"/>
      <c r="D221" s="16" t="str">
        <f>[1]Fitting!$D222</f>
        <v>7/8" ELBOW</v>
      </c>
      <c r="E221" s="14">
        <f>[1]Fitting!$E222</f>
        <v>0</v>
      </c>
      <c r="F221" s="14"/>
      <c r="G221" s="18">
        <f>[1]Fitting!$L222</f>
        <v>11.6592028660994</v>
      </c>
      <c r="H221" s="22"/>
    </row>
    <row r="222" ht="15" customHeight="1" spans="1:8">
      <c r="A222" s="11" t="str">
        <f>[1]Fitting!A223</f>
        <v>FI179</v>
      </c>
      <c r="B222" s="16" t="str">
        <f>[1]Fitting!$B223</f>
        <v>CE8</v>
      </c>
      <c r="C222" s="31"/>
      <c r="D222" s="16" t="str">
        <f>[1]Fitting!$D223</f>
        <v>1-1/8" ELBOW</v>
      </c>
      <c r="E222" s="14">
        <f>[1]Fitting!$E223</f>
        <v>0</v>
      </c>
      <c r="F222" s="14"/>
      <c r="G222" s="18">
        <f>[1]Fitting!$L223</f>
        <v>15.5150022391402</v>
      </c>
      <c r="H222" s="22"/>
    </row>
    <row r="223" ht="15" customHeight="1" spans="1:8">
      <c r="A223" s="11" t="str">
        <f>[1]Fitting!A224</f>
        <v>FI180</v>
      </c>
      <c r="B223" s="16" t="str">
        <f>[1]Fitting!$B224</f>
        <v>CE9</v>
      </c>
      <c r="C223" s="31"/>
      <c r="D223" s="16" t="str">
        <f>[1]Fitting!$D224</f>
        <v>1-3/8" ELBOW</v>
      </c>
      <c r="E223" s="14">
        <f>[1]Fitting!$E224</f>
        <v>0</v>
      </c>
      <c r="F223" s="14"/>
      <c r="G223" s="18">
        <f>[1]Fitting!$L224</f>
        <v>23.848833159178</v>
      </c>
      <c r="H223" s="22"/>
    </row>
    <row r="224" ht="15" customHeight="1" spans="1:8">
      <c r="A224" s="11" t="str">
        <f>[1]Fitting!A225</f>
        <v>FI181</v>
      </c>
      <c r="B224" s="16" t="str">
        <f>[1]Fitting!$B225</f>
        <v>CE10</v>
      </c>
      <c r="C224" s="31"/>
      <c r="D224" s="16" t="str">
        <f>[1]Fitting!$D225</f>
        <v>1-5/8" ELBOW</v>
      </c>
      <c r="E224" s="14">
        <f>[1]Fitting!$E225</f>
        <v>0</v>
      </c>
      <c r="F224" s="14"/>
      <c r="G224" s="18">
        <f>[1]Fitting!$L225</f>
        <v>41.9547693685625</v>
      </c>
      <c r="H224" s="22"/>
    </row>
    <row r="225" ht="15" customHeight="1" spans="1:8">
      <c r="A225" s="11" t="str">
        <f>[1]Fitting!A226</f>
        <v>FI182</v>
      </c>
      <c r="B225" s="16" t="str">
        <f>[1]Fitting!$B226</f>
        <v>CE11</v>
      </c>
      <c r="C225" s="31"/>
      <c r="D225" s="16" t="str">
        <f>[1]Fitting!$D226</f>
        <v>2-1/8" ELBOW</v>
      </c>
      <c r="E225" s="14">
        <f>[1]Fitting!$E226</f>
        <v>0</v>
      </c>
      <c r="F225" s="14"/>
      <c r="G225" s="18">
        <f>[1]Fitting!$L226</f>
        <v>80.8187789222272</v>
      </c>
      <c r="H225" s="22"/>
    </row>
    <row r="226" ht="15" customHeight="1" spans="1:8">
      <c r="A226" s="11" t="str">
        <f>[1]Fitting!A227</f>
        <v>FI183</v>
      </c>
      <c r="B226" s="16" t="str">
        <f>[1]Fitting!$B227</f>
        <v>CE12</v>
      </c>
      <c r="C226" s="31"/>
      <c r="D226" s="16" t="str">
        <f>[1]Fitting!$D227</f>
        <v>2-5/8" ELBOW</v>
      </c>
      <c r="E226" s="14">
        <f>[1]Fitting!$E227</f>
        <v>0</v>
      </c>
      <c r="F226" s="14"/>
      <c r="G226" s="18">
        <f>[1]Fitting!$L227</f>
        <v>145.857341891825</v>
      </c>
      <c r="H226" s="22"/>
    </row>
    <row r="227" ht="15" customHeight="1" spans="1:8">
      <c r="A227" s="11" t="str">
        <f>[1]Fitting!A228</f>
        <v>FI184</v>
      </c>
      <c r="B227" s="16" t="str">
        <f>[1]Fitting!$B228</f>
        <v>CE13</v>
      </c>
      <c r="C227" s="31"/>
      <c r="D227" s="16" t="str">
        <f>[1]Fitting!$D228</f>
        <v>3-1/8" ELBOW</v>
      </c>
      <c r="E227" s="14">
        <f>[1]Fitting!$E228</f>
        <v>0</v>
      </c>
      <c r="F227" s="14"/>
      <c r="G227" s="18">
        <f>[1]Fitting!$L228</f>
        <v>232.092600885704</v>
      </c>
      <c r="H227" s="22"/>
    </row>
    <row r="228" ht="15" customHeight="1" spans="1:8">
      <c r="A228" s="11" t="str">
        <f>[1]Fitting!A229</f>
        <v>FI185</v>
      </c>
      <c r="B228" s="16" t="str">
        <f>[1]Fitting!$B229</f>
        <v>CE14</v>
      </c>
      <c r="C228" s="32"/>
      <c r="D228" s="16" t="str">
        <f>[1]Fitting!$D229</f>
        <v>4-1/8" ELBOW</v>
      </c>
      <c r="E228" s="14">
        <f>[1]Fitting!$E229</f>
        <v>0</v>
      </c>
      <c r="F228" s="14"/>
      <c r="G228" s="18">
        <f>[1]Fitting!$L229</f>
        <v>502.808669607528</v>
      </c>
      <c r="H228" s="23"/>
    </row>
    <row r="229" ht="15" customHeight="1" spans="1:8">
      <c r="A229" s="11">
        <f>[1]Fitting!A230</f>
        <v>0</v>
      </c>
      <c r="B229" s="16" t="str">
        <f>[1]Fitting!$B230</f>
        <v>CE14</v>
      </c>
      <c r="C229" s="30" t="s">
        <v>767</v>
      </c>
      <c r="D229" s="16" t="str">
        <f>[1]Fitting!$D230</f>
        <v>7/8" ELBOW * 45º</v>
      </c>
      <c r="E229" s="14">
        <f>[1]Fitting!$E230</f>
        <v>0</v>
      </c>
      <c r="F229" s="14"/>
      <c r="G229" s="18">
        <f>[1]Fitting!$L230</f>
        <v>11.8259348668652</v>
      </c>
      <c r="H229" s="13"/>
    </row>
    <row r="230" ht="15" customHeight="1" spans="1:8">
      <c r="A230" s="11">
        <f>[1]Fitting!A231</f>
        <v>0</v>
      </c>
      <c r="B230" s="16" t="str">
        <f>[1]Fitting!$B231</f>
        <v>CE15</v>
      </c>
      <c r="C230" s="31"/>
      <c r="D230" s="16" t="str">
        <f>[1]Fitting!$D231</f>
        <v>1-1/8" ELBOW * 45º</v>
      </c>
      <c r="E230" s="14">
        <f>[1]Fitting!$E231</f>
        <v>0</v>
      </c>
      <c r="F230" s="14"/>
      <c r="G230" s="18">
        <f>[1]Fitting!$L231</f>
        <v>15.7482524162245</v>
      </c>
      <c r="H230" s="13"/>
    </row>
    <row r="231" ht="15" customHeight="1" spans="1:8">
      <c r="A231" s="11">
        <f>[1]Fitting!A232</f>
        <v>0</v>
      </c>
      <c r="B231" s="16" t="str">
        <f>[1]Fitting!$B232</f>
        <v>CE16</v>
      </c>
      <c r="C231" s="31"/>
      <c r="D231" s="16" t="str">
        <f>[1]Fitting!$D232</f>
        <v>1-3/8" ELBOW * 45º</v>
      </c>
      <c r="E231" s="14">
        <f>[1]Fitting!$E232</f>
        <v>0</v>
      </c>
      <c r="F231" s="14"/>
      <c r="G231" s="18">
        <f>[1]Fitting!$L232</f>
        <v>24.2122008122104</v>
      </c>
      <c r="H231" s="13"/>
    </row>
    <row r="232" ht="15" customHeight="1" spans="1:8">
      <c r="A232" s="11">
        <f>[1]Fitting!A233</f>
        <v>0</v>
      </c>
      <c r="B232" s="16" t="str">
        <f>[1]Fitting!$B233</f>
        <v>CE17</v>
      </c>
      <c r="C232" s="31"/>
      <c r="D232" s="16" t="str">
        <f>[1]Fitting!$D233</f>
        <v>1-5/8" ELBOW * 45º</v>
      </c>
      <c r="E232" s="14">
        <f>[1]Fitting!$E233</f>
        <v>0</v>
      </c>
      <c r="F232" s="14"/>
      <c r="G232" s="18">
        <f>[1]Fitting!$L233</f>
        <v>42.614653073866</v>
      </c>
      <c r="H232" s="13"/>
    </row>
    <row r="233" ht="15" customHeight="1" spans="1:8">
      <c r="A233" s="11">
        <f>[1]Fitting!A234</f>
        <v>0</v>
      </c>
      <c r="B233" s="16" t="str">
        <f>[1]Fitting!$B234</f>
        <v>CE18</v>
      </c>
      <c r="C233" s="31"/>
      <c r="D233" s="16" t="str">
        <f>[1]Fitting!$D234</f>
        <v>2-1/8" ELBOW * 45º</v>
      </c>
      <c r="E233" s="14">
        <f>[1]Fitting!$E234</f>
        <v>0</v>
      </c>
      <c r="F233" s="14"/>
      <c r="G233" s="18">
        <f>[1]Fitting!$L234</f>
        <v>82.0737574426084</v>
      </c>
      <c r="H233" s="13"/>
    </row>
    <row r="234" ht="15" customHeight="1" spans="1:8">
      <c r="A234" s="11">
        <f>[1]Fitting!A235</f>
        <v>0</v>
      </c>
      <c r="B234" s="16" t="str">
        <f>[1]Fitting!$B235</f>
        <v>CE19</v>
      </c>
      <c r="C234" s="31"/>
      <c r="D234" s="16" t="str">
        <f>[1]Fitting!$D235</f>
        <v>2-5/8" ELBOW * 45º</v>
      </c>
      <c r="E234" s="14">
        <f>[1]Fitting!$E235</f>
        <v>0</v>
      </c>
      <c r="F234" s="14"/>
      <c r="G234" s="18">
        <f>[1]Fitting!$L235</f>
        <v>148.119096929752</v>
      </c>
      <c r="H234" s="13"/>
    </row>
    <row r="235" ht="15" customHeight="1" spans="1:8">
      <c r="A235" s="11">
        <f>[1]Fitting!A236</f>
        <v>0</v>
      </c>
      <c r="B235" s="16" t="str">
        <f>[1]Fitting!$B236</f>
        <v>CE20</v>
      </c>
      <c r="C235" s="31"/>
      <c r="D235" s="16" t="str">
        <f>[1]Fitting!$D236</f>
        <v>3-1/8" ELBOW * 45º</v>
      </c>
      <c r="E235" s="14">
        <f>[1]Fitting!$E236</f>
        <v>0</v>
      </c>
      <c r="F235" s="14"/>
      <c r="G235" s="18">
        <f>[1]Fitting!$L236</f>
        <v>235.692946274282</v>
      </c>
      <c r="H235" s="13"/>
    </row>
    <row r="236" ht="15" customHeight="1" spans="1:8">
      <c r="A236" s="11">
        <f>[1]Fitting!A237</f>
        <v>0</v>
      </c>
      <c r="B236" s="16">
        <f>[1]Fitting!$B237</f>
        <v>0</v>
      </c>
      <c r="C236" s="31"/>
      <c r="D236" s="16" t="str">
        <f>[1]Fitting!$D237</f>
        <v>4-1/8" ELBOW * 45º</v>
      </c>
      <c r="E236" s="14">
        <f>[1]Fitting!$E237</f>
        <v>0</v>
      </c>
      <c r="F236" s="14"/>
      <c r="G236" s="18">
        <f>[1]Fitting!$L237</f>
        <v>527.949840365639</v>
      </c>
      <c r="H236" s="13"/>
    </row>
    <row r="237" ht="15" customHeight="1" spans="1:8">
      <c r="A237" s="11" t="str">
        <f>[1]Fitting!A238</f>
        <v>FI185.1</v>
      </c>
      <c r="B237" s="16" t="str">
        <f>[1]Fitting!$B238</f>
        <v>102CP10-06</v>
      </c>
      <c r="C237" s="33" t="s">
        <v>768</v>
      </c>
      <c r="D237" s="16" t="str">
        <f>[1]Fitting!$D238</f>
        <v>3/8x1/4  REDUCER</v>
      </c>
      <c r="E237" s="14">
        <f>[1]Fitting!$E238</f>
        <v>0</v>
      </c>
      <c r="F237" s="14"/>
      <c r="G237" s="18">
        <f>[1]Fitting!$L238</f>
        <v>3.27210479175996</v>
      </c>
      <c r="H237" s="13"/>
    </row>
    <row r="238" ht="15" customHeight="1" spans="1:8">
      <c r="A238" s="11" t="str">
        <f>[1]Fitting!A239</f>
        <v>FI186</v>
      </c>
      <c r="B238" s="16" t="str">
        <f>[1]Fitting!$B239</f>
        <v>102CP13-10</v>
      </c>
      <c r="C238" s="33"/>
      <c r="D238" s="16" t="str">
        <f>[1]Fitting!$D239</f>
        <v>1/2x3/8  REDUCER</v>
      </c>
      <c r="E238" s="14">
        <f>[1]Fitting!$E239</f>
        <v>0</v>
      </c>
      <c r="F238" s="14"/>
      <c r="G238" s="18">
        <f>[1]Fitting!$L239</f>
        <v>3.40289595462009</v>
      </c>
      <c r="H238" s="13"/>
    </row>
    <row r="239" ht="15" customHeight="1" spans="1:8">
      <c r="A239" s="11" t="str">
        <f>[1]Fitting!A240</f>
        <v>FI187</v>
      </c>
      <c r="B239" s="16" t="str">
        <f>[1]Fitting!$B240</f>
        <v>102CP13-06</v>
      </c>
      <c r="C239" s="33"/>
      <c r="D239" s="16" t="str">
        <f>[1]Fitting!$D240</f>
        <v>1/2x1/4  REDUCER</v>
      </c>
      <c r="E239" s="14">
        <f>[1]Fitting!$E240</f>
        <v>0</v>
      </c>
      <c r="F239" s="14"/>
      <c r="G239" s="18">
        <f>[1]Fitting!$L240</f>
        <v>3.37963875205254</v>
      </c>
      <c r="H239" s="13"/>
    </row>
    <row r="240" ht="15" customHeight="1" spans="1:8">
      <c r="A240" s="11" t="str">
        <f>[1]Fitting!A241</f>
        <v>FI188</v>
      </c>
      <c r="B240" s="16" t="str">
        <f>[1]Fitting!$B241</f>
        <v>102CP16-13</v>
      </c>
      <c r="C240" s="33"/>
      <c r="D240" s="16" t="str">
        <f>[1]Fitting!$D241</f>
        <v>5/8x1/2  REDUCER</v>
      </c>
      <c r="E240" s="14">
        <f>[1]Fitting!$E241</f>
        <v>0</v>
      </c>
      <c r="F240" s="14"/>
      <c r="G240" s="18">
        <f>[1]Fitting!$L241</f>
        <v>4.33318405732199</v>
      </c>
      <c r="H240" s="13"/>
    </row>
    <row r="241" ht="15" customHeight="1" spans="1:8">
      <c r="A241" s="11" t="str">
        <f>[1]Fitting!A242</f>
        <v>FI189</v>
      </c>
      <c r="B241" s="16" t="str">
        <f>[1]Fitting!$B242</f>
        <v>102CP16-10</v>
      </c>
      <c r="C241" s="33"/>
      <c r="D241" s="16" t="str">
        <f>[1]Fitting!$D242</f>
        <v>5/8x3/8  REDUCER</v>
      </c>
      <c r="E241" s="14">
        <f>[1]Fitting!$E242</f>
        <v>0</v>
      </c>
      <c r="F241" s="14"/>
      <c r="G241" s="18">
        <f>[1]Fitting!$L242</f>
        <v>4.33318405732199</v>
      </c>
      <c r="H241" s="13"/>
    </row>
    <row r="242" ht="15" customHeight="1" spans="1:8">
      <c r="A242" s="11" t="str">
        <f>[1]Fitting!A243</f>
        <v>FI190</v>
      </c>
      <c r="B242" s="16" t="str">
        <f>[1]Fitting!$B243</f>
        <v>102CP19-16</v>
      </c>
      <c r="C242" s="33"/>
      <c r="D242" s="16" t="str">
        <f>[1]Fitting!$D243</f>
        <v>3/4x5/8  REDUCER</v>
      </c>
      <c r="E242" s="14">
        <f>[1]Fitting!$E243</f>
        <v>0</v>
      </c>
      <c r="F242" s="14"/>
      <c r="G242" s="18">
        <f>[1]Fitting!$L243</f>
        <v>5.22698761422612</v>
      </c>
      <c r="H242" s="13"/>
    </row>
    <row r="243" ht="15" customHeight="1" spans="1:8">
      <c r="A243" s="11" t="str">
        <f>[1]Fitting!A244</f>
        <v>FI191</v>
      </c>
      <c r="B243" s="16" t="str">
        <f>[1]Fitting!$B244</f>
        <v>102CP19-13</v>
      </c>
      <c r="C243" s="33"/>
      <c r="D243" s="16" t="str">
        <f>[1]Fitting!$D244</f>
        <v>3/4x1/2  REDUCER</v>
      </c>
      <c r="E243" s="14">
        <f>[1]Fitting!$E244</f>
        <v>0</v>
      </c>
      <c r="F243" s="14"/>
      <c r="G243" s="18">
        <f>[1]Fitting!$L244</f>
        <v>5.4470816539782</v>
      </c>
      <c r="H243" s="13"/>
    </row>
    <row r="244" ht="15" customHeight="1" spans="1:8">
      <c r="A244" s="11" t="str">
        <f>[1]Fitting!A245</f>
        <v>FI193</v>
      </c>
      <c r="B244" s="16" t="str">
        <f>[1]Fitting!$B245</f>
        <v>102CP22-19</v>
      </c>
      <c r="C244" s="33"/>
      <c r="D244" s="16" t="str">
        <f>[1]Fitting!$D245</f>
        <v>7/8x3/4  REDUCER</v>
      </c>
      <c r="E244" s="14">
        <f>[1]Fitting!$E245</f>
        <v>0</v>
      </c>
      <c r="F244" s="14"/>
      <c r="G244" s="18">
        <f>[1]Fitting!$L245</f>
        <v>7.05060456784595</v>
      </c>
      <c r="H244" s="13"/>
    </row>
    <row r="245" ht="15" customHeight="1" spans="1:8">
      <c r="A245" s="11" t="str">
        <f>[1]Fitting!A246</f>
        <v>FI194</v>
      </c>
      <c r="B245" s="16" t="str">
        <f>[1]Fitting!$B246</f>
        <v>102CP22-16</v>
      </c>
      <c r="C245" s="33"/>
      <c r="D245" s="16" t="str">
        <f>[1]Fitting!$D246</f>
        <v>7/8x5/8  REDUCER</v>
      </c>
      <c r="E245" s="14">
        <f>[1]Fitting!$E246</f>
        <v>0</v>
      </c>
      <c r="F245" s="14"/>
      <c r="G245" s="18">
        <f>[1]Fitting!$L246</f>
        <v>7.05060456784595</v>
      </c>
      <c r="H245" s="13"/>
    </row>
    <row r="246" ht="15" customHeight="1" spans="1:8">
      <c r="A246" s="11" t="str">
        <f>[1]Fitting!A247</f>
        <v>FI195</v>
      </c>
      <c r="B246" s="16" t="str">
        <f>[1]Fitting!$B247</f>
        <v>102CP22-13</v>
      </c>
      <c r="C246" s="33"/>
      <c r="D246" s="16" t="str">
        <f>[1]Fitting!$D247</f>
        <v>7/8x1/2  REDUCER</v>
      </c>
      <c r="E246" s="14">
        <f>[1]Fitting!$E247</f>
        <v>0</v>
      </c>
      <c r="F246" s="14"/>
      <c r="G246" s="18">
        <f>[1]Fitting!$L247</f>
        <v>7.00164203612479</v>
      </c>
      <c r="H246" s="13"/>
    </row>
    <row r="247" ht="15" customHeight="1" spans="1:8">
      <c r="A247" s="11" t="str">
        <f>[1]Fitting!A248</f>
        <v>FI197</v>
      </c>
      <c r="B247" s="16" t="str">
        <f>[1]Fitting!$B248</f>
        <v>102CP28-22</v>
      </c>
      <c r="C247" s="33"/>
      <c r="D247" s="16" t="str">
        <f>[1]Fitting!$D248</f>
        <v>1-1/8x7/8 REDUCER</v>
      </c>
      <c r="E247" s="14">
        <f>[1]Fitting!$E248</f>
        <v>0</v>
      </c>
      <c r="F247" s="14"/>
      <c r="G247" s="18">
        <f>[1]Fitting!$L248</f>
        <v>9.27227944469324</v>
      </c>
      <c r="H247" s="13"/>
    </row>
    <row r="248" ht="15" customHeight="1" spans="1:8">
      <c r="A248" s="11" t="str">
        <f>[1]Fitting!A249</f>
        <v>FI198</v>
      </c>
      <c r="B248" s="16" t="str">
        <f>[1]Fitting!$B249</f>
        <v>102CP28-19</v>
      </c>
      <c r="C248" s="33"/>
      <c r="D248" s="16" t="str">
        <f>[1]Fitting!$D249</f>
        <v>1-1/8x3/4  REDUCER</v>
      </c>
      <c r="E248" s="14">
        <f>[1]Fitting!$E249</f>
        <v>0</v>
      </c>
      <c r="F248" s="14"/>
      <c r="G248" s="18">
        <f>[1]Fitting!$L249</f>
        <v>9.27227944469324</v>
      </c>
      <c r="H248" s="13"/>
    </row>
    <row r="249" ht="15" customHeight="1" spans="1:8">
      <c r="A249" s="11" t="str">
        <f>[1]Fitting!A250</f>
        <v>FI199</v>
      </c>
      <c r="B249" s="16" t="str">
        <f>[1]Fitting!$B250</f>
        <v>102CP28-16</v>
      </c>
      <c r="C249" s="33"/>
      <c r="D249" s="16" t="str">
        <f>[1]Fitting!$D250</f>
        <v>1-1/8x5/8 REDUCER</v>
      </c>
      <c r="E249" s="14">
        <f>[1]Fitting!$E250</f>
        <v>0</v>
      </c>
      <c r="F249" s="14"/>
      <c r="G249" s="18">
        <f>[1]Fitting!$L250</f>
        <v>9.27227944469324</v>
      </c>
      <c r="H249" s="13"/>
    </row>
    <row r="250" ht="15" customHeight="1" spans="1:8">
      <c r="A250" s="11" t="str">
        <f>[1]Fitting!A251</f>
        <v>FI200</v>
      </c>
      <c r="B250" s="16" t="str">
        <f>[1]Fitting!$B251</f>
        <v>102CP28-13</v>
      </c>
      <c r="C250" s="33"/>
      <c r="D250" s="16" t="str">
        <f>[1]Fitting!$D251</f>
        <v>1-1/8x1/2  REDUCER</v>
      </c>
      <c r="E250" s="14">
        <f>[1]Fitting!$E251</f>
        <v>0</v>
      </c>
      <c r="F250" s="14"/>
      <c r="G250" s="18">
        <f>[1]Fitting!$L251</f>
        <v>8.87917767801233</v>
      </c>
      <c r="H250" s="13"/>
    </row>
    <row r="251" ht="15" customHeight="1" spans="1:8">
      <c r="A251" s="11" t="str">
        <f>[1]Fitting!A252</f>
        <v>FI201</v>
      </c>
      <c r="B251" s="16" t="str">
        <f>[1]Fitting!$B252</f>
        <v>102CP35-28</v>
      </c>
      <c r="C251" s="33"/>
      <c r="D251" s="16" t="str">
        <f>[1]Fitting!$D252</f>
        <v>1-3/8x1-1/8  REDUCER</v>
      </c>
      <c r="E251" s="14">
        <f>[1]Fitting!$E252</f>
        <v>0</v>
      </c>
      <c r="F251" s="14"/>
      <c r="G251" s="18">
        <f>[1]Fitting!$L252</f>
        <v>16.4942528735632</v>
      </c>
      <c r="H251" s="13"/>
    </row>
    <row r="252" ht="15" customHeight="1" spans="1:8">
      <c r="A252" s="11" t="str">
        <f>[1]Fitting!A253</f>
        <v>FI202</v>
      </c>
      <c r="B252" s="16" t="str">
        <f>[1]Fitting!$B253</f>
        <v>102CP35-22</v>
      </c>
      <c r="C252" s="33"/>
      <c r="D252" s="16" t="str">
        <f>[1]Fitting!$D253</f>
        <v>1-3/8x7/8  REDUCER</v>
      </c>
      <c r="E252" s="14">
        <f>[1]Fitting!$E253</f>
        <v>0</v>
      </c>
      <c r="F252" s="14"/>
      <c r="G252" s="18">
        <f>[1]Fitting!$L253</f>
        <v>16.4942528735632</v>
      </c>
      <c r="H252" s="13"/>
    </row>
    <row r="253" ht="15" customHeight="1" spans="1:8">
      <c r="A253" s="11" t="str">
        <f>[1]Fitting!A254</f>
        <v>FI202.1</v>
      </c>
      <c r="B253" s="16">
        <f>[1]Fitting!$B254</f>
        <v>0</v>
      </c>
      <c r="C253" s="33"/>
      <c r="D253" s="16" t="str">
        <f>[1]Fitting!$D254</f>
        <v>1-3/8x3/4  REDUCER</v>
      </c>
      <c r="E253" s="14">
        <f>[1]Fitting!$E254</f>
        <v>0</v>
      </c>
      <c r="F253" s="14"/>
      <c r="G253" s="18">
        <f>[1]Fitting!$L254</f>
        <v>15.7936659555726</v>
      </c>
      <c r="H253" s="13"/>
    </row>
    <row r="254" ht="15" customHeight="1" spans="1:8">
      <c r="A254" s="11" t="str">
        <f>[1]Fitting!A255</f>
        <v>FI203</v>
      </c>
      <c r="B254" s="16" t="str">
        <f>[1]Fitting!$B255</f>
        <v>102CP35-16</v>
      </c>
      <c r="C254" s="33"/>
      <c r="D254" s="16" t="str">
        <f>[1]Fitting!$D255</f>
        <v>1-3/8x5/8  REDUCER</v>
      </c>
      <c r="E254" s="14">
        <f>[1]Fitting!$E255</f>
        <v>0</v>
      </c>
      <c r="F254" s="14"/>
      <c r="G254" s="18">
        <f>[1]Fitting!$L255</f>
        <v>15.7936659555726</v>
      </c>
      <c r="H254" s="13"/>
    </row>
    <row r="255" ht="15" customHeight="1" spans="1:8">
      <c r="A255" s="11" t="str">
        <f>[1]Fitting!A256</f>
        <v>FI204</v>
      </c>
      <c r="B255" s="16" t="str">
        <f>[1]Fitting!$B256</f>
        <v>102CP42-35</v>
      </c>
      <c r="C255" s="33"/>
      <c r="D255" s="16" t="str">
        <f>[1]Fitting!$D256</f>
        <v>1-5/8x1-3/8  REDUCER</v>
      </c>
      <c r="E255" s="14">
        <f>[1]Fitting!$E256</f>
        <v>0</v>
      </c>
      <c r="F255" s="14"/>
      <c r="G255" s="18">
        <f>[1]Fitting!$L256</f>
        <v>22.4105587898691</v>
      </c>
      <c r="H255" s="13"/>
    </row>
    <row r="256" ht="15" customHeight="1" spans="1:8">
      <c r="A256" s="11" t="str">
        <f>[1]Fitting!A257</f>
        <v>FI205</v>
      </c>
      <c r="B256" s="16" t="str">
        <f>[1]Fitting!$B257</f>
        <v>102CP42-28</v>
      </c>
      <c r="C256" s="33"/>
      <c r="D256" s="16" t="str">
        <f>[1]Fitting!$D257</f>
        <v>1-5/8x1-1/8  REDUCER</v>
      </c>
      <c r="E256" s="14">
        <f>[1]Fitting!$E257</f>
        <v>0</v>
      </c>
      <c r="F256" s="14"/>
      <c r="G256" s="18">
        <f>[1]Fitting!$L257</f>
        <v>22.4105587898691</v>
      </c>
      <c r="H256" s="13"/>
    </row>
    <row r="257" ht="15" customHeight="1" spans="1:8">
      <c r="A257" s="11" t="str">
        <f>[1]Fitting!A258</f>
        <v>FI206</v>
      </c>
      <c r="B257" s="16" t="str">
        <f>[1]Fitting!$B258</f>
        <v>102CP42-22</v>
      </c>
      <c r="C257" s="33"/>
      <c r="D257" s="16" t="str">
        <f>[1]Fitting!$D258</f>
        <v>1-5/8x7/8  REDUCER</v>
      </c>
      <c r="E257" s="14">
        <f>[1]Fitting!$E258</f>
        <v>0</v>
      </c>
      <c r="F257" s="14"/>
      <c r="G257" s="18">
        <f>[1]Fitting!$L258</f>
        <v>22.2616310892173</v>
      </c>
      <c r="H257" s="13"/>
    </row>
    <row r="258" ht="15" customHeight="1" spans="1:8">
      <c r="A258" s="11" t="str">
        <f>[1]Fitting!A259</f>
        <v>FI208</v>
      </c>
      <c r="B258" s="16" t="str">
        <f>[1]Fitting!$B259</f>
        <v>102CP54-42</v>
      </c>
      <c r="C258" s="33"/>
      <c r="D258" s="16" t="str">
        <f>[1]Fitting!$D259</f>
        <v>2-1/8x1-5/8  REDUCER</v>
      </c>
      <c r="E258" s="14">
        <f>[1]Fitting!$E259</f>
        <v>0</v>
      </c>
      <c r="F258" s="14"/>
      <c r="G258" s="18">
        <f>[1]Fitting!$L259</f>
        <v>48.9727322485943</v>
      </c>
      <c r="H258" s="13"/>
    </row>
    <row r="259" ht="15" customHeight="1" spans="1:8">
      <c r="A259" s="11" t="str">
        <f>[1]Fitting!A260</f>
        <v>FI209</v>
      </c>
      <c r="B259" s="16" t="str">
        <f>[1]Fitting!$B260</f>
        <v>102CP54-35</v>
      </c>
      <c r="C259" s="33"/>
      <c r="D259" s="16" t="str">
        <f>[1]Fitting!$D260</f>
        <v>2-1/8x1-3/8  REDUCER</v>
      </c>
      <c r="E259" s="14">
        <f>[1]Fitting!$E260</f>
        <v>0</v>
      </c>
      <c r="F259" s="14"/>
      <c r="G259" s="18">
        <f>[1]Fitting!$L260</f>
        <v>48.6524356869184</v>
      </c>
      <c r="H259" s="13"/>
    </row>
    <row r="260" ht="15" customHeight="1" spans="1:8">
      <c r="A260" s="11" t="str">
        <f>[1]Fitting!A261</f>
        <v>FI210</v>
      </c>
      <c r="B260" s="16" t="str">
        <f>[1]Fitting!$B261</f>
        <v>102CP54-28</v>
      </c>
      <c r="C260" s="33"/>
      <c r="D260" s="16" t="str">
        <f>[1]Fitting!$D261</f>
        <v>2-1/8x1-1/8  REDUCER</v>
      </c>
      <c r="E260" s="14">
        <f>[1]Fitting!$E261</f>
        <v>0</v>
      </c>
      <c r="F260" s="14"/>
      <c r="G260" s="18">
        <f>[1]Fitting!$L261</f>
        <v>48.6524356869184</v>
      </c>
      <c r="H260" s="13"/>
    </row>
    <row r="261" ht="15" customHeight="1" spans="1:8">
      <c r="A261" s="11" t="str">
        <f>[1]Fitting!A262</f>
        <v>FI211</v>
      </c>
      <c r="B261" s="16" t="str">
        <f>[1]Fitting!$B262</f>
        <v>102CP54-22</v>
      </c>
      <c r="C261" s="33"/>
      <c r="D261" s="16" t="str">
        <f>[1]Fitting!$D262</f>
        <v>2-1/8x7/8  REDUCER</v>
      </c>
      <c r="E261" s="14">
        <f>[1]Fitting!$E262</f>
        <v>0</v>
      </c>
      <c r="F261" s="14"/>
      <c r="G261" s="18">
        <f>[1]Fitting!$L262</f>
        <v>48.6524356869184</v>
      </c>
      <c r="H261" s="13"/>
    </row>
    <row r="262" ht="15" customHeight="1" spans="1:8">
      <c r="A262" s="11" t="str">
        <f>[1]Fitting!A263</f>
        <v>FI213</v>
      </c>
      <c r="B262" s="16" t="str">
        <f>[1]Fitting!$B263</f>
        <v>102CP67-54</v>
      </c>
      <c r="C262" s="33"/>
      <c r="D262" s="16" t="str">
        <f>[1]Fitting!$D263</f>
        <v>2-5/8x2-1/8  REDUCER</v>
      </c>
      <c r="E262" s="14">
        <f>[1]Fitting!$E263</f>
        <v>0</v>
      </c>
      <c r="F262" s="14"/>
      <c r="G262" s="18">
        <f>[1]Fitting!$L263</f>
        <v>66.7216499975121</v>
      </c>
      <c r="H262" s="13"/>
    </row>
    <row r="263" ht="15" customHeight="1" spans="1:8">
      <c r="A263" s="11" t="str">
        <f>[1]Fitting!A264</f>
        <v>FI214</v>
      </c>
      <c r="B263" s="16" t="str">
        <f>[1]Fitting!$B264</f>
        <v>102CP67-42</v>
      </c>
      <c r="C263" s="33"/>
      <c r="D263" s="16" t="str">
        <f>[1]Fitting!$D264</f>
        <v>2-5/8x1-5/8  REDUCER</v>
      </c>
      <c r="E263" s="14">
        <f>[1]Fitting!$E264</f>
        <v>0</v>
      </c>
      <c r="F263" s="14"/>
      <c r="G263" s="18">
        <f>[1]Fitting!$L264</f>
        <v>66.7216499975121</v>
      </c>
      <c r="H263" s="13"/>
    </row>
    <row r="264" ht="15" customHeight="1" spans="1:8">
      <c r="A264" s="11" t="str">
        <f>[1]Fitting!A265</f>
        <v>FI217</v>
      </c>
      <c r="B264" s="16" t="str">
        <f>[1]Fitting!$B265</f>
        <v>102CP80-67</v>
      </c>
      <c r="C264" s="33"/>
      <c r="D264" s="16" t="str">
        <f>[1]Fitting!$D265</f>
        <v>3-1/8x2-5/8  REDUCER</v>
      </c>
      <c r="E264" s="14">
        <f>[1]Fitting!$E265</f>
        <v>0</v>
      </c>
      <c r="F264" s="14"/>
      <c r="G264" s="18">
        <f>[1]Fitting!$L265</f>
        <v>100.975021147435</v>
      </c>
      <c r="H264" s="13"/>
    </row>
    <row r="265" ht="15" customHeight="1" spans="1:8">
      <c r="A265" s="11" t="str">
        <f>[1]Fitting!A266</f>
        <v>FI218</v>
      </c>
      <c r="B265" s="16" t="str">
        <f>[1]Fitting!$B266</f>
        <v>102CP80-54</v>
      </c>
      <c r="C265" s="33"/>
      <c r="D265" s="16" t="str">
        <f>[1]Fitting!$D266</f>
        <v>3-1/8x2-1/8  REDUCER</v>
      </c>
      <c r="E265" s="14">
        <f>[1]Fitting!$E266</f>
        <v>0</v>
      </c>
      <c r="F265" s="14"/>
      <c r="G265" s="18">
        <f>[1]Fitting!$L266</f>
        <v>96.6962248331051</v>
      </c>
      <c r="H265" s="13"/>
    </row>
    <row r="266" ht="15" customHeight="1" spans="1:8">
      <c r="A266" s="11" t="str">
        <f>[1]Fitting!A267</f>
        <v>FI222</v>
      </c>
      <c r="B266" s="16" t="str">
        <f>[1]Fitting!$B267</f>
        <v>102CP105-80</v>
      </c>
      <c r="C266" s="33"/>
      <c r="D266" s="16" t="str">
        <f>[1]Fitting!$D267</f>
        <v>4-1/8x3-1/8  REDUCER</v>
      </c>
      <c r="E266" s="14">
        <f>[1]Fitting!$E267</f>
        <v>0</v>
      </c>
      <c r="F266" s="14"/>
      <c r="G266" s="18">
        <f>[1]Fitting!$L267</f>
        <v>206.947283514291</v>
      </c>
      <c r="H266" s="13"/>
    </row>
    <row r="267" ht="15" customHeight="1" spans="1:8">
      <c r="A267" s="11" t="str">
        <f>[1]Fitting!A268</f>
        <v>FI223</v>
      </c>
      <c r="B267" s="16" t="str">
        <f>[1]Fitting!$B268</f>
        <v>102CP105-67</v>
      </c>
      <c r="C267" s="33"/>
      <c r="D267" s="16" t="str">
        <f>[1]Fitting!$D268</f>
        <v>4-1/8x2-5/8  REDUCER</v>
      </c>
      <c r="E267" s="14">
        <f>[1]Fitting!$E268</f>
        <v>0</v>
      </c>
      <c r="F267" s="14"/>
      <c r="G267" s="18">
        <f>[1]Fitting!$L268</f>
        <v>206.947283514291</v>
      </c>
      <c r="H267" s="13"/>
    </row>
    <row r="268" ht="15" customHeight="1" spans="1:8">
      <c r="A268" s="11" t="str">
        <f>[1]Fitting!A269</f>
        <v>FI224.1</v>
      </c>
      <c r="B268" s="16" t="str">
        <f>[1]Fitting!$B269</f>
        <v>CTE1</v>
      </c>
      <c r="C268" s="30" t="s">
        <v>769</v>
      </c>
      <c r="D268" s="16" t="str">
        <f>[1]Fitting!$D269</f>
        <v>1/4" TEE</v>
      </c>
      <c r="E268" s="14">
        <f>[1]Fitting!$E269</f>
        <v>0</v>
      </c>
      <c r="F268" s="14"/>
      <c r="G268" s="18">
        <f>[1]Fitting!$L269</f>
        <v>7.43231339085766</v>
      </c>
      <c r="H268" s="21"/>
    </row>
    <row r="269" ht="15" customHeight="1" spans="1:8">
      <c r="A269" s="11" t="str">
        <f>[1]Fitting!A270</f>
        <v>FI224.2</v>
      </c>
      <c r="B269" s="16" t="str">
        <f>[1]Fitting!$B270</f>
        <v>CTE2</v>
      </c>
      <c r="C269" s="31"/>
      <c r="D269" s="16" t="str">
        <f>[1]Fitting!$D270</f>
        <v>3/8" TEE</v>
      </c>
      <c r="E269" s="14">
        <f>[1]Fitting!$E270</f>
        <v>0</v>
      </c>
      <c r="F269" s="14"/>
      <c r="G269" s="18">
        <f>[1]Fitting!$L270</f>
        <v>7.98059880493733</v>
      </c>
      <c r="H269" s="22"/>
    </row>
    <row r="270" ht="15" customHeight="1" spans="1:8">
      <c r="A270" s="11" t="str">
        <f>[1]Fitting!A271</f>
        <v>FI224.3</v>
      </c>
      <c r="B270" s="16" t="str">
        <f>[1]Fitting!$B271</f>
        <v>CTE3</v>
      </c>
      <c r="C270" s="31"/>
      <c r="D270" s="16" t="str">
        <f>[1]Fitting!$D271</f>
        <v>1/2" TEE</v>
      </c>
      <c r="E270" s="14">
        <f>[1]Fitting!$E271</f>
        <v>0</v>
      </c>
      <c r="F270" s="14"/>
      <c r="G270" s="18">
        <f>[1]Fitting!$L271</f>
        <v>8.33089226393267</v>
      </c>
      <c r="H270" s="22"/>
    </row>
    <row r="271" ht="15" customHeight="1" spans="1:8">
      <c r="A271" s="11" t="str">
        <f>[1]Fitting!A272</f>
        <v>FI224.4</v>
      </c>
      <c r="B271" s="16" t="str">
        <f>[1]Fitting!$B272</f>
        <v>CTE4</v>
      </c>
      <c r="C271" s="31"/>
      <c r="D271" s="16" t="str">
        <f>[1]Fitting!$D272</f>
        <v>5/8" TEE</v>
      </c>
      <c r="E271" s="14">
        <f>[1]Fitting!$E272</f>
        <v>0</v>
      </c>
      <c r="F271" s="14"/>
      <c r="G271" s="18">
        <f>[1]Fitting!$L272</f>
        <v>9.56453444561191</v>
      </c>
      <c r="H271" s="22"/>
    </row>
    <row r="272" ht="15" customHeight="1" spans="1:8">
      <c r="A272" s="11" t="str">
        <f>[1]Fitting!A273</f>
        <v>FI225</v>
      </c>
      <c r="B272" s="16" t="str">
        <f>[1]Fitting!$B273</f>
        <v>CTE5</v>
      </c>
      <c r="C272" s="31"/>
      <c r="D272" s="16" t="str">
        <f>[1]Fitting!$D273</f>
        <v>3/4" TEE</v>
      </c>
      <c r="E272" s="14">
        <f>[1]Fitting!$E273</f>
        <v>0</v>
      </c>
      <c r="F272" s="14"/>
      <c r="G272" s="18">
        <f>[1]Fitting!$L273</f>
        <v>12.8847072308721</v>
      </c>
      <c r="H272" s="22"/>
    </row>
    <row r="273" ht="15" customHeight="1" spans="1:8">
      <c r="A273" s="11" t="str">
        <f>[1]Fitting!A274</f>
        <v>FI226</v>
      </c>
      <c r="B273" s="16" t="str">
        <f>[1]Fitting!$B274</f>
        <v>CTE6</v>
      </c>
      <c r="C273" s="31"/>
      <c r="D273" s="16" t="str">
        <f>[1]Fitting!$D274</f>
        <v>7/8" TEE</v>
      </c>
      <c r="E273" s="14">
        <f>[1]Fitting!$E274</f>
        <v>0</v>
      </c>
      <c r="F273" s="14"/>
      <c r="G273" s="18">
        <f>[1]Fitting!$L274</f>
        <v>16.463792572781</v>
      </c>
      <c r="H273" s="22"/>
    </row>
    <row r="274" ht="15" customHeight="1" spans="1:8">
      <c r="A274" s="11" t="str">
        <f>[1]Fitting!A275</f>
        <v>FI227</v>
      </c>
      <c r="B274" s="16" t="str">
        <f>[1]Fitting!$B275</f>
        <v>CTE7</v>
      </c>
      <c r="C274" s="31"/>
      <c r="D274" s="16" t="str">
        <f>[1]Fitting!$D275</f>
        <v>1-1/8" TEE</v>
      </c>
      <c r="E274" s="14">
        <f>[1]Fitting!$E275</f>
        <v>0</v>
      </c>
      <c r="F274" s="14"/>
      <c r="G274" s="18">
        <f>[1]Fitting!$L275</f>
        <v>30.305767029905</v>
      </c>
      <c r="H274" s="22"/>
    </row>
    <row r="275" ht="15" customHeight="1" spans="1:8">
      <c r="A275" s="11" t="str">
        <f>[1]Fitting!A276</f>
        <v>FI228</v>
      </c>
      <c r="B275" s="16" t="str">
        <f>[1]Fitting!$B276</f>
        <v>CTE8</v>
      </c>
      <c r="C275" s="31"/>
      <c r="D275" s="16" t="str">
        <f>[1]Fitting!$D276</f>
        <v>1-3/8" TEE</v>
      </c>
      <c r="E275" s="14">
        <f>[1]Fitting!$E276</f>
        <v>0</v>
      </c>
      <c r="F275" s="14"/>
      <c r="G275" s="18">
        <f>[1]Fitting!$L276</f>
        <v>43.7704632532219</v>
      </c>
      <c r="H275" s="22"/>
    </row>
    <row r="276" ht="15" customHeight="1" spans="1:8">
      <c r="A276" s="11" t="str">
        <f>[1]Fitting!A277</f>
        <v>FI229</v>
      </c>
      <c r="B276" s="16" t="str">
        <f>[1]Fitting!$B277</f>
        <v>CTE9</v>
      </c>
      <c r="C276" s="31"/>
      <c r="D276" s="16" t="str">
        <f>[1]Fitting!$D277</f>
        <v>1-5/8" TEE</v>
      </c>
      <c r="E276" s="14">
        <f>[1]Fitting!$E277</f>
        <v>0</v>
      </c>
      <c r="F276" s="14"/>
      <c r="G276" s="18">
        <f>[1]Fitting!$L277</f>
        <v>61.2404347226202</v>
      </c>
      <c r="H276" s="22"/>
    </row>
    <row r="277" ht="15" customHeight="1" spans="1:8">
      <c r="A277" s="11" t="str">
        <f>[1]Fitting!A278</f>
        <v>FI230</v>
      </c>
      <c r="B277" s="16" t="str">
        <f>[1]Fitting!$B278</f>
        <v>CTE10</v>
      </c>
      <c r="C277" s="31"/>
      <c r="D277" s="16" t="str">
        <f>[1]Fitting!$D278</f>
        <v>2-1/8" TEE</v>
      </c>
      <c r="E277" s="14">
        <f>[1]Fitting!$E278</f>
        <v>0</v>
      </c>
      <c r="F277" s="14"/>
      <c r="G277" s="18">
        <f>[1]Fitting!$L278</f>
        <v>104.718614718615</v>
      </c>
      <c r="H277" s="22"/>
    </row>
    <row r="278" ht="15" customHeight="1" spans="1:8">
      <c r="A278" s="11" t="str">
        <f>[1]Fitting!A279</f>
        <v>FI231</v>
      </c>
      <c r="B278" s="16" t="str">
        <f>[1]Fitting!$B279</f>
        <v>CTE11</v>
      </c>
      <c r="C278" s="31"/>
      <c r="D278" s="16" t="str">
        <f>[1]Fitting!$D279</f>
        <v>2-5/8" TEE</v>
      </c>
      <c r="E278" s="14">
        <f>[1]Fitting!$E279</f>
        <v>0</v>
      </c>
      <c r="F278" s="14"/>
      <c r="G278" s="18">
        <f>[1]Fitting!$L279</f>
        <v>171.266855749614</v>
      </c>
      <c r="H278" s="22"/>
    </row>
    <row r="279" ht="15" customHeight="1" spans="1:8">
      <c r="A279" s="11" t="str">
        <f>[1]Fitting!A280</f>
        <v>FI232</v>
      </c>
      <c r="B279" s="16" t="str">
        <f>[1]Fitting!$B280</f>
        <v>CTE12</v>
      </c>
      <c r="C279" s="31"/>
      <c r="D279" s="16" t="str">
        <f>[1]Fitting!$D280</f>
        <v>3-1/8" TEE</v>
      </c>
      <c r="E279" s="14">
        <f>[1]Fitting!$E280</f>
        <v>0</v>
      </c>
      <c r="F279" s="14"/>
      <c r="G279" s="18">
        <f>[1]Fitting!$L280</f>
        <v>314.258923169994</v>
      </c>
      <c r="H279" s="22"/>
    </row>
    <row r="280" ht="15" customHeight="1" spans="1:8">
      <c r="A280" s="11" t="str">
        <f>[1]Fitting!A281</f>
        <v>FI232.1</v>
      </c>
      <c r="B280" s="16">
        <f>[1]Fitting!$B281</f>
        <v>0</v>
      </c>
      <c r="C280" s="32"/>
      <c r="D280" s="16" t="str">
        <f>[1]Fitting!$D281</f>
        <v>4-1/8" TEE</v>
      </c>
      <c r="E280" s="14">
        <f>[1]Fitting!$E281</f>
        <v>0</v>
      </c>
      <c r="F280" s="14"/>
      <c r="G280" s="18">
        <f>[1]Fitting!$L281</f>
        <v>572.547043652689</v>
      </c>
      <c r="H280" s="23"/>
    </row>
    <row r="281" ht="15" customHeight="1" spans="1:8">
      <c r="A281" s="11" t="str">
        <f>[1]Fitting!A282</f>
        <v>FI233</v>
      </c>
      <c r="B281" s="16">
        <f>[1]Fitting!$B282</f>
        <v>0</v>
      </c>
      <c r="C281" s="33"/>
      <c r="D281" s="16" t="str">
        <f>[1]Fitting!$D282</f>
        <v>7/8X7/8X5/8   Tee</v>
      </c>
      <c r="E281" s="14">
        <f>[1]Fitting!$E282</f>
        <v>0</v>
      </c>
      <c r="F281" s="14"/>
      <c r="G281" s="18">
        <f>[1]Fitting!$L282</f>
        <v>18.9015773498532</v>
      </c>
      <c r="H281" s="22"/>
    </row>
    <row r="282" ht="15" customHeight="1" spans="1:8">
      <c r="A282" s="11" t="str">
        <f>[1]Fitting!A283</f>
        <v>FI234</v>
      </c>
      <c r="B282" s="16">
        <f>[1]Fitting!$B283</f>
        <v>0</v>
      </c>
      <c r="C282" s="33"/>
      <c r="D282" s="16" t="str">
        <f>[1]Fitting!$D283</f>
        <v>1-1/8X1-1/8X7/8   Tee</v>
      </c>
      <c r="E282" s="14">
        <f>[1]Fitting!$E283</f>
        <v>0</v>
      </c>
      <c r="F282" s="14"/>
      <c r="G282" s="18">
        <f>[1]Fitting!$L283</f>
        <v>33.3353236801513</v>
      </c>
      <c r="H282" s="22"/>
    </row>
    <row r="283" ht="15" customHeight="1" spans="1:8">
      <c r="A283" s="11" t="str">
        <f>[1]Fitting!A284</f>
        <v>FI235</v>
      </c>
      <c r="B283" s="16">
        <f>[1]Fitting!$B284</f>
        <v>0</v>
      </c>
      <c r="C283" s="33"/>
      <c r="D283" s="16" t="str">
        <f>[1]Fitting!$D284</f>
        <v>1-1/8X1-1/8X3/4   Tee</v>
      </c>
      <c r="E283" s="14">
        <f>[1]Fitting!$E284</f>
        <v>0</v>
      </c>
      <c r="F283" s="14"/>
      <c r="G283" s="18">
        <f>[1]Fitting!$L284</f>
        <v>33.3353236801513</v>
      </c>
      <c r="H283" s="22"/>
    </row>
    <row r="284" ht="15" customHeight="1" spans="1:8">
      <c r="A284" s="11" t="str">
        <f>[1]Fitting!A285</f>
        <v>FI236</v>
      </c>
      <c r="B284" s="16">
        <f>[1]Fitting!$B285</f>
        <v>0</v>
      </c>
      <c r="C284" s="33"/>
      <c r="D284" s="16" t="str">
        <f>[1]Fitting!$D285</f>
        <v>1-1/8X1-1/8X5/8   Tee</v>
      </c>
      <c r="E284" s="14">
        <f>[1]Fitting!$E285</f>
        <v>0</v>
      </c>
      <c r="F284" s="14"/>
      <c r="G284" s="18">
        <f>[1]Fitting!$L285</f>
        <v>33.3353236801513</v>
      </c>
      <c r="H284" s="22"/>
    </row>
    <row r="285" ht="15" customHeight="1" spans="1:8">
      <c r="A285" s="11" t="str">
        <f>[1]Fitting!A286</f>
        <v>FI237</v>
      </c>
      <c r="B285" s="16">
        <f>[1]Fitting!$B286</f>
        <v>0</v>
      </c>
      <c r="C285" s="33"/>
      <c r="D285" s="16" t="str">
        <f>[1]Fitting!$D286</f>
        <v>1-3/8X1-3/8X1-1/8   Tee</v>
      </c>
      <c r="E285" s="14">
        <f>[1]Fitting!$E286</f>
        <v>0</v>
      </c>
      <c r="F285" s="14"/>
      <c r="G285" s="18">
        <f>[1]Fitting!$L286</f>
        <v>48.1464895257999</v>
      </c>
      <c r="H285" s="22"/>
    </row>
    <row r="286" ht="15" customHeight="1" spans="1:8">
      <c r="A286" s="11" t="str">
        <f>[1]Fitting!A287</f>
        <v>FI238</v>
      </c>
      <c r="B286" s="16">
        <f>[1]Fitting!$B287</f>
        <v>0</v>
      </c>
      <c r="C286" s="33"/>
      <c r="D286" s="16" t="str">
        <f>[1]Fitting!$D287</f>
        <v>1-3/8X1-3/8X7/8   Tee</v>
      </c>
      <c r="E286" s="14">
        <f>[1]Fitting!$E287</f>
        <v>0</v>
      </c>
      <c r="F286" s="14"/>
      <c r="G286" s="18">
        <f>[1]Fitting!$L287</f>
        <v>48.1464895257999</v>
      </c>
      <c r="H286" s="22"/>
    </row>
    <row r="287" ht="15" customHeight="1" spans="1:8">
      <c r="A287" s="11" t="str">
        <f>[1]Fitting!A288</f>
        <v>FI239</v>
      </c>
      <c r="B287" s="16">
        <f>[1]Fitting!$B288</f>
        <v>0</v>
      </c>
      <c r="C287" s="33"/>
      <c r="D287" s="16" t="str">
        <f>[1]Fitting!$D288</f>
        <v>1-5/8X1-5/8X1-3/8   Tee</v>
      </c>
      <c r="E287" s="14">
        <f>[1]Fitting!$E288</f>
        <v>0</v>
      </c>
      <c r="F287" s="14"/>
      <c r="G287" s="18">
        <f>[1]Fitting!$L288</f>
        <v>70.342837239389</v>
      </c>
      <c r="H287" s="22"/>
    </row>
    <row r="288" ht="15" customHeight="1" spans="1:8">
      <c r="A288" s="11" t="str">
        <f>[1]Fitting!A289</f>
        <v>FI240</v>
      </c>
      <c r="B288" s="16">
        <f>[1]Fitting!$B289</f>
        <v>0</v>
      </c>
      <c r="C288" s="33"/>
      <c r="D288" s="16" t="str">
        <f>[1]Fitting!$D289</f>
        <v>1-5/8X1-5/8X1-1/8   Tee</v>
      </c>
      <c r="E288" s="14">
        <f>[1]Fitting!$E289</f>
        <v>0</v>
      </c>
      <c r="F288" s="14"/>
      <c r="G288" s="18">
        <f>[1]Fitting!$L289</f>
        <v>69.8817733990148</v>
      </c>
      <c r="H288" s="22"/>
    </row>
    <row r="289" ht="15" customHeight="1" spans="1:8">
      <c r="A289" s="11" t="str">
        <f>[1]Fitting!A290</f>
        <v>FI241</v>
      </c>
      <c r="B289" s="16">
        <f>[1]Fitting!$B290</f>
        <v>0</v>
      </c>
      <c r="C289" s="33"/>
      <c r="D289" s="16" t="str">
        <f>[1]Fitting!$D290</f>
        <v>1-5/8X1-5/8X7/8   Tee</v>
      </c>
      <c r="E289" s="14">
        <f>[1]Fitting!$E290</f>
        <v>0</v>
      </c>
      <c r="F289" s="14"/>
      <c r="G289" s="18">
        <f>[1]Fitting!$L290</f>
        <v>70.342837239389</v>
      </c>
      <c r="H289" s="22"/>
    </row>
    <row r="290" ht="15" customHeight="1" spans="1:8">
      <c r="A290" s="11" t="str">
        <f>[1]Fitting!A291</f>
        <v>FI242</v>
      </c>
      <c r="B290" s="16">
        <f>[1]Fitting!$B291</f>
        <v>0</v>
      </c>
      <c r="C290" s="33"/>
      <c r="D290" s="16" t="str">
        <f>[1]Fitting!$D291</f>
        <v>2-1/8X2-1/8X1-5/8   Tee</v>
      </c>
      <c r="E290" s="14">
        <f>[1]Fitting!$E291</f>
        <v>0</v>
      </c>
      <c r="F290" s="14"/>
      <c r="G290" s="18">
        <f>[1]Fitting!$L291</f>
        <v>115.194556401453</v>
      </c>
      <c r="H290" s="22"/>
    </row>
    <row r="291" ht="15" customHeight="1" spans="1:8">
      <c r="A291" s="11" t="str">
        <f>[1]Fitting!A292</f>
        <v>FI243</v>
      </c>
      <c r="B291" s="16">
        <f>[1]Fitting!$B292</f>
        <v>0</v>
      </c>
      <c r="C291" s="33"/>
      <c r="D291" s="16" t="str">
        <f>[1]Fitting!$D292</f>
        <v>2-1/8X2-1/8X1-3/8   Tee</v>
      </c>
      <c r="E291" s="14">
        <f>[1]Fitting!$E292</f>
        <v>0</v>
      </c>
      <c r="F291" s="14"/>
      <c r="G291" s="18">
        <f>[1]Fitting!$L292</f>
        <v>114.438697318008</v>
      </c>
      <c r="H291" s="22"/>
    </row>
    <row r="292" ht="15" customHeight="1" spans="1:8">
      <c r="A292" s="11" t="str">
        <f>[1]Fitting!A293</f>
        <v>FI244</v>
      </c>
      <c r="B292" s="16">
        <f>[1]Fitting!$B293</f>
        <v>0</v>
      </c>
      <c r="C292" s="33"/>
      <c r="D292" s="16" t="str">
        <f>[1]Fitting!$D293</f>
        <v>2-1/8X2-1/8X1-1/8   Tee</v>
      </c>
      <c r="E292" s="14">
        <f>[1]Fitting!$E293</f>
        <v>0</v>
      </c>
      <c r="F292" s="14"/>
      <c r="G292" s="18">
        <f>[1]Fitting!$L293</f>
        <v>114.438697318008</v>
      </c>
      <c r="H292" s="22"/>
    </row>
    <row r="293" ht="15" customHeight="1" spans="1:8">
      <c r="A293" s="11" t="str">
        <f>[1]Fitting!A294</f>
        <v>FI245</v>
      </c>
      <c r="B293" s="16">
        <f>[1]Fitting!$B294</f>
        <v>0</v>
      </c>
      <c r="C293" s="33"/>
      <c r="D293" s="16" t="str">
        <f>[1]Fitting!$D294</f>
        <v>2-5/8X2-5/8X2-1/8   Tee</v>
      </c>
      <c r="E293" s="14">
        <f>[1]Fitting!$E294</f>
        <v>0</v>
      </c>
      <c r="F293" s="14"/>
      <c r="G293" s="18">
        <f>[1]Fitting!$L294</f>
        <v>188.393541324576</v>
      </c>
      <c r="H293" s="22"/>
    </row>
    <row r="294" ht="15" customHeight="1" spans="1:8">
      <c r="A294" s="11" t="str">
        <f>[1]Fitting!A295</f>
        <v>FI246</v>
      </c>
      <c r="B294" s="16">
        <f>[1]Fitting!$B295</f>
        <v>0</v>
      </c>
      <c r="C294" s="33"/>
      <c r="D294" s="16" t="str">
        <f>[1]Fitting!$D295</f>
        <v>2-5/8X2-5/8X1-5/8   Tee</v>
      </c>
      <c r="E294" s="14">
        <f>[1]Fitting!$E295</f>
        <v>0</v>
      </c>
      <c r="F294" s="14"/>
      <c r="G294" s="18">
        <f>[1]Fitting!$L295</f>
        <v>188.393541324576</v>
      </c>
      <c r="H294" s="22"/>
    </row>
    <row r="295" ht="15" customHeight="1" spans="1:8">
      <c r="A295" s="11" t="str">
        <f>[1]Fitting!A296</f>
        <v>FI247</v>
      </c>
      <c r="B295" s="16">
        <f>[1]Fitting!$B296</f>
        <v>0</v>
      </c>
      <c r="C295" s="33"/>
      <c r="D295" s="16" t="str">
        <f>[1]Fitting!$D296</f>
        <v>2-5/8X2-5/8X1-3/8   Tee</v>
      </c>
      <c r="E295" s="14">
        <f>[1]Fitting!$E296</f>
        <v>0</v>
      </c>
      <c r="F295" s="14"/>
      <c r="G295" s="18">
        <f>[1]Fitting!$L296</f>
        <v>187.148056923919</v>
      </c>
      <c r="H295" s="22"/>
    </row>
    <row r="296" ht="15" customHeight="1" spans="1:8">
      <c r="A296" s="11" t="str">
        <f>[1]Fitting!A297</f>
        <v>FI248</v>
      </c>
      <c r="B296" s="16">
        <f>[1]Fitting!$B297</f>
        <v>0</v>
      </c>
      <c r="C296" s="33"/>
      <c r="D296" s="16" t="str">
        <f>[1]Fitting!$D297</f>
        <v>3-1/8X3-1/8X2-5/8   Tee</v>
      </c>
      <c r="E296" s="14">
        <f>[1]Fitting!$E297</f>
        <v>0</v>
      </c>
      <c r="F296" s="14"/>
      <c r="G296" s="18">
        <f>[1]Fitting!$L297</f>
        <v>358.609742747674</v>
      </c>
      <c r="H296" s="22"/>
    </row>
    <row r="297" ht="15" customHeight="1" spans="1:8">
      <c r="A297" s="11" t="str">
        <f>[1]Fitting!A298</f>
        <v>FI249</v>
      </c>
      <c r="B297" s="16">
        <f>[1]Fitting!$B298</f>
        <v>0</v>
      </c>
      <c r="C297" s="33"/>
      <c r="D297" s="16" t="str">
        <f>[1]Fitting!$D298</f>
        <v>3-1/8X3-1/8X2-1/8   Tee</v>
      </c>
      <c r="E297" s="14">
        <f>[1]Fitting!$E298</f>
        <v>0</v>
      </c>
      <c r="F297" s="14"/>
      <c r="G297" s="18">
        <f>[1]Fitting!$L298</f>
        <v>358.609742747674</v>
      </c>
      <c r="H297" s="22"/>
    </row>
    <row r="298" ht="15" customHeight="1" spans="1:8">
      <c r="A298" s="11" t="str">
        <f>[1]Fitting!A299</f>
        <v>FI250</v>
      </c>
      <c r="B298" s="16">
        <f>[1]Fitting!$B299</f>
        <v>0</v>
      </c>
      <c r="C298" s="33"/>
      <c r="D298" s="16" t="str">
        <f>[1]Fitting!$D299</f>
        <v>4-1/8X4-1/8X3-1/8   Tee</v>
      </c>
      <c r="E298" s="14">
        <f>[1]Fitting!$E299</f>
        <v>0</v>
      </c>
      <c r="F298" s="14"/>
      <c r="G298" s="18">
        <f>[1]Fitting!$L299</f>
        <v>629.797178972841</v>
      </c>
      <c r="H298" s="22"/>
    </row>
    <row r="299" ht="15" customHeight="1" spans="1:8">
      <c r="A299" s="11" t="str">
        <f>[1]Fitting!A300</f>
        <v>FI251</v>
      </c>
      <c r="B299" s="16">
        <f>[1]Fitting!$B300</f>
        <v>0</v>
      </c>
      <c r="C299" s="33"/>
      <c r="D299" s="16" t="str">
        <f>[1]Fitting!$D300</f>
        <v>4-1/8X4-1/8X2-5/8   Tee</v>
      </c>
      <c r="E299" s="14">
        <f>[1]Fitting!$E300</f>
        <v>0</v>
      </c>
      <c r="F299" s="14"/>
      <c r="G299" s="18">
        <f>[1]Fitting!$L300</f>
        <v>629.797178972841</v>
      </c>
      <c r="H299" s="22"/>
    </row>
    <row r="300" ht="15" customHeight="1" spans="1:8">
      <c r="A300" s="11" t="str">
        <f>[1]Fitting!A301</f>
        <v>FI252</v>
      </c>
      <c r="B300" s="16">
        <f>[1]Fitting!$B301</f>
        <v>0</v>
      </c>
      <c r="C300" s="34"/>
      <c r="D300" s="16" t="str">
        <f>[1]Fitting!$D301</f>
        <v>4-1/8X4-1/8X2-1/8   Tee</v>
      </c>
      <c r="E300" s="14">
        <f>[1]Fitting!$E301</f>
        <v>0</v>
      </c>
      <c r="F300" s="14"/>
      <c r="G300" s="18">
        <f>[1]Fitting!$L301</f>
        <v>629.797178972841</v>
      </c>
      <c r="H300" s="23"/>
    </row>
    <row r="302" spans="1:1">
      <c r="A302" s="35" t="s">
        <v>108</v>
      </c>
    </row>
    <row r="303" spans="1:1">
      <c r="A303" s="35" t="s">
        <v>109</v>
      </c>
    </row>
    <row r="304" spans="1:1">
      <c r="A304" s="36" t="s">
        <v>110</v>
      </c>
    </row>
  </sheetData>
  <mergeCells count="40">
    <mergeCell ref="C9:C18"/>
    <mergeCell ref="C19:C63"/>
    <mergeCell ref="C64:C77"/>
    <mergeCell ref="C78:C86"/>
    <mergeCell ref="C87:C99"/>
    <mergeCell ref="C100:C106"/>
    <mergeCell ref="C107:C115"/>
    <mergeCell ref="C116:C130"/>
    <mergeCell ref="C131:C158"/>
    <mergeCell ref="C159:C168"/>
    <mergeCell ref="C169:C179"/>
    <mergeCell ref="C180:C184"/>
    <mergeCell ref="C185:C191"/>
    <mergeCell ref="C192:C206"/>
    <mergeCell ref="C207:C216"/>
    <mergeCell ref="C217:C228"/>
    <mergeCell ref="C229:C236"/>
    <mergeCell ref="C237:C267"/>
    <mergeCell ref="C268:C280"/>
    <mergeCell ref="C281:C300"/>
    <mergeCell ref="H9:H18"/>
    <mergeCell ref="H19:H63"/>
    <mergeCell ref="H64:H77"/>
    <mergeCell ref="H78:H86"/>
    <mergeCell ref="H87:H99"/>
    <mergeCell ref="H100:H106"/>
    <mergeCell ref="H107:H115"/>
    <mergeCell ref="H116:H130"/>
    <mergeCell ref="H131:H158"/>
    <mergeCell ref="H159:H168"/>
    <mergeCell ref="H169:H179"/>
    <mergeCell ref="H180:H184"/>
    <mergeCell ref="H185:H191"/>
    <mergeCell ref="H192:H206"/>
    <mergeCell ref="H207:H216"/>
    <mergeCell ref="H217:H228"/>
    <mergeCell ref="H229:H236"/>
    <mergeCell ref="H237:H267"/>
    <mergeCell ref="H268:H280"/>
    <mergeCell ref="H281:H300"/>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CU </vt:lpstr>
      <vt:lpstr>quickool </vt:lpstr>
      <vt:lpstr>wefoam</vt:lpstr>
      <vt:lpstr>RACK</vt:lpstr>
      <vt:lpstr>Weiguang</vt:lpstr>
      <vt:lpstr>ZIEHL</vt:lpstr>
      <vt:lpstr>QC</vt:lpstr>
      <vt:lpstr>Heat plate</vt:lpstr>
      <vt:lpstr>BITZER</vt:lpstr>
      <vt:lpstr>REFCOMP</vt:lpstr>
      <vt:lpstr>WELZER</vt:lpstr>
      <vt:lpstr>RECOND COMP</vt:lpstr>
      <vt:lpstr>ALL NEW COMP</vt:lpstr>
      <vt:lpstr>Small comp</vt:lpstr>
      <vt:lpstr>Switch board</vt:lpstr>
      <vt:lpstr>FLAKE ICE</vt:lpstr>
      <vt:lpstr>ALUMINIUM PLATE</vt:lpstr>
      <vt:lpstr>danfoss,sagi</vt:lpstr>
      <vt:lpstr>VALVE</vt:lpstr>
      <vt:lpstr>Oil separator</vt:lpstr>
      <vt:lpstr>HUB</vt:lpstr>
      <vt:lpstr>fitting</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Weller16 PC</cp:lastModifiedBy>
  <dcterms:created xsi:type="dcterms:W3CDTF">2010-06-23T10:05:00Z</dcterms:created>
  <cp:lastPrinted>2017-06-17T07:56:00Z</cp:lastPrinted>
  <dcterms:modified xsi:type="dcterms:W3CDTF">2026-02-05T08:16:41Z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9D76418E3BFA408E8FC6EB05E2E684A1_12</vt:lpwstr>
  </property>
  <property fmtid="{D5CDD505-2E9C-101B-9397-08002B2CF9AE}" pid="3" name="KSOProductBuildVer">
    <vt:lpwstr>1033-12.2.0.23196</vt:lpwstr>
  </property>
</Properties>
</file>